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msomin/Documents/우주텍/projects/review_analytics/"/>
    </mc:Choice>
  </mc:AlternateContent>
  <xr:revisionPtr revIDLastSave="0" documentId="13_ncr:1_{3EA7260D-4999-1542-AADB-8292E28DE0AD}" xr6:coauthVersionLast="47" xr6:coauthVersionMax="47" xr10:uidLastSave="{00000000-0000-0000-0000-000000000000}"/>
  <bookViews>
    <workbookView xWindow="0" yWindow="500" windowWidth="28800" windowHeight="17500" activeTab="1" xr2:uid="{8F6F17E7-05F2-8D4C-8BDC-B1EF28D83D44}"/>
  </bookViews>
  <sheets>
    <sheet name="브랜드" sheetId="1" r:id="rId1"/>
    <sheet name="수집데이터" sheetId="3" r:id="rId2"/>
    <sheet name="Sheet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3" l="1"/>
  <c r="H11" i="3"/>
  <c r="H3" i="3"/>
  <c r="H4" i="3"/>
  <c r="H5" i="3"/>
  <c r="H6" i="3"/>
  <c r="H7" i="3"/>
  <c r="H8" i="3"/>
  <c r="H9" i="3"/>
  <c r="H10" i="3"/>
  <c r="H2" i="3"/>
  <c r="G11" i="3"/>
  <c r="G4" i="3"/>
  <c r="G5" i="3"/>
  <c r="G6" i="3"/>
  <c r="G7" i="3"/>
  <c r="G8" i="3"/>
  <c r="G9" i="3"/>
  <c r="G10" i="3"/>
  <c r="G3" i="3"/>
  <c r="G2" i="3"/>
  <c r="L15" i="1"/>
  <c r="H15" i="1"/>
  <c r="I15" i="1"/>
  <c r="K15" i="1"/>
  <c r="J2" i="1"/>
  <c r="J12" i="1"/>
  <c r="J14" i="1"/>
  <c r="J13" i="1"/>
  <c r="J11" i="1"/>
  <c r="J10" i="1"/>
  <c r="J8" i="1"/>
  <c r="J7" i="1"/>
  <c r="J6" i="1"/>
  <c r="J3" i="1"/>
  <c r="J5" i="1"/>
</calcChain>
</file>

<file path=xl/sharedStrings.xml><?xml version="1.0" encoding="utf-8"?>
<sst xmlns="http://schemas.openxmlformats.org/spreadsheetml/2006/main" count="164" uniqueCount="107">
  <si>
    <t>브랜드 명</t>
    <phoneticPr fontId="3" type="noConversion"/>
  </si>
  <si>
    <t>제품명</t>
    <phoneticPr fontId="3" type="noConversion"/>
  </si>
  <si>
    <t>리뷰수</t>
    <phoneticPr fontId="3" type="noConversion"/>
  </si>
  <si>
    <t>닥터풋헬스</t>
    <phoneticPr fontId="3" type="noConversion"/>
  </si>
  <si>
    <t>블랙야크</t>
    <phoneticPr fontId="3" type="noConversion"/>
  </si>
  <si>
    <t>엑스솔</t>
    <phoneticPr fontId="3" type="noConversion"/>
  </si>
  <si>
    <t>레드닥터</t>
    <phoneticPr fontId="3" type="noConversion"/>
  </si>
  <si>
    <t>포렉스</t>
    <phoneticPr fontId="3" type="noConversion"/>
  </si>
  <si>
    <t>K2</t>
    <phoneticPr fontId="3" type="noConversion"/>
  </si>
  <si>
    <t>시다스</t>
    <phoneticPr fontId="3" type="noConversion"/>
  </si>
  <si>
    <t>워킹마스터</t>
    <phoneticPr fontId="3" type="noConversion"/>
  </si>
  <si>
    <t>무발</t>
    <phoneticPr fontId="3" type="noConversion"/>
  </si>
  <si>
    <t>드림하트</t>
    <phoneticPr fontId="3" type="noConversion"/>
  </si>
  <si>
    <t>평점</t>
    <phoneticPr fontId="3" type="noConversion"/>
  </si>
  <si>
    <t>관심고객수</t>
    <phoneticPr fontId="3" type="noConversion"/>
  </si>
  <si>
    <t>https://www.walterwalker.kr/</t>
  </si>
  <si>
    <t>닥터풋헬스 기능성 평발 족저근막염 아치 바른자세 교정 신발 운동화 군대 군인 깔창</t>
    <phoneticPr fontId="3" type="noConversion"/>
  </si>
  <si>
    <t>원가</t>
    <phoneticPr fontId="3" type="noConversion"/>
  </si>
  <si>
    <t>소비자가</t>
    <phoneticPr fontId="3" type="noConversion"/>
  </si>
  <si>
    <t>할인율</t>
    <phoneticPr fontId="3" type="noConversion"/>
  </si>
  <si>
    <t>제품 특징</t>
    <phoneticPr fontId="3" type="noConversion"/>
  </si>
  <si>
    <t>교정 단계별 제품 선택 가능,
1단계-2개 / 2단계-3개, 3단계-3개</t>
    <phoneticPr fontId="3" type="noConversion"/>
  </si>
  <si>
    <t>스토어 등급</t>
    <phoneticPr fontId="3" type="noConversion"/>
  </si>
  <si>
    <t>빅파워</t>
    <phoneticPr fontId="3" type="noConversion"/>
  </si>
  <si>
    <t>스마트스토어 URL</t>
    <phoneticPr fontId="3" type="noConversion"/>
  </si>
  <si>
    <t>엑스솔 에어플로우 신발 깔창 베스트 셀러 기획전</t>
    <phoneticPr fontId="3" type="noConversion"/>
  </si>
  <si>
    <t>레드닥터 아치패드 기능성 깔창 아치 평발 요족 족저근막염 자세 교정 오솔라이트 자동 발 마사지 깔창</t>
    <phoneticPr fontId="3" type="noConversion"/>
  </si>
  <si>
    <t>선택지 2개 - 에어 슬림 / 에어플로우 
* 7일무료체험</t>
    <phoneticPr fontId="3" type="noConversion"/>
  </si>
  <si>
    <t>6단계 아치 맞춤 높이조절 시스템</t>
    <phoneticPr fontId="3" type="noConversion"/>
  </si>
  <si>
    <t>원스텝 (풋메디칼)</t>
    <phoneticPr fontId="3" type="noConversion"/>
  </si>
  <si>
    <t>평발 아치 기능성 교정구 깔창 풋메디칼 자세 교정 족저근막염 신발 군대 요족 인솔</t>
    <phoneticPr fontId="3" type="noConversion"/>
  </si>
  <si>
    <t>선택지 2개 - 원스텝: 경도 5 / 사이언스: 경도 3.5</t>
    <phoneticPr fontId="3" type="noConversion"/>
  </si>
  <si>
    <t xml:space="preserve"> 구매만족: 우수
 빠른배송: 우수</t>
    <phoneticPr fontId="3" type="noConversion"/>
  </si>
  <si>
    <t>하이볼륨/기능성 족저근막염 인솔 평발 아치 교정 운동화 메모리폼 라텍스쿠션 키높이신발깔창</t>
    <phoneticPr fontId="3" type="noConversion"/>
  </si>
  <si>
    <t>족저근막 보호, 아치 서포트, 흔들림 방지, 충격흡수, 통기성/향균성, 사이즈 맞춤 재단선</t>
    <phoneticPr fontId="3" type="noConversion"/>
  </si>
  <si>
    <t>[시다스] 3FEET 쓰리핏 인솔 (택1)</t>
    <phoneticPr fontId="3" type="noConversion"/>
  </si>
  <si>
    <t>3단계 선택 가능(low, mid, high)</t>
    <phoneticPr fontId="3" type="noConversion"/>
  </si>
  <si>
    <t>워킹마스터 기능성깔창 군대 깔창 군화 군인 키높이 인솔 큰신발 실리콘 두족구매시27900</t>
    <phoneticPr fontId="3" type="noConversion"/>
  </si>
  <si>
    <t>발바닥 통증 감소, 허리 및 무릎통증 감소, 발바닥 통증 완화</t>
    <phoneticPr fontId="3" type="noConversion"/>
  </si>
  <si>
    <t>https://smartstore.naver.com/geessi419/products/430098833</t>
    <phoneticPr fontId="3" type="noConversion"/>
  </si>
  <si>
    <t>https://smartstore.naver.com/nineto6/products/3989586411</t>
    <phoneticPr fontId="3" type="noConversion"/>
  </si>
  <si>
    <t>파워</t>
    <phoneticPr fontId="3" type="noConversion"/>
  </si>
  <si>
    <t>기성일 기능성깔창 군대 깔창 군화 군인 키높이 인솔 큰신발 실리콘 두족구매시 27,900</t>
    <phoneticPr fontId="3" type="noConversion"/>
  </si>
  <si>
    <t>기성일의 건강신발</t>
    <phoneticPr fontId="3" type="noConversion"/>
  </si>
  <si>
    <t>https://smartstore.naver.com/dream_heart/products/3394354918</t>
  </si>
  <si>
    <t>더블형 남자 라텍스 기능성 깔창 운동화 군대 군화 쿠션 평발 등산화 안전화 신발 인솔</t>
    <phoneticPr fontId="3" type="noConversion"/>
  </si>
  <si>
    <t>100% 천연 라텍스, 아치서포터: 하중 분산</t>
    <phoneticPr fontId="3" type="noConversion"/>
  </si>
  <si>
    <t>무발 기능성깔창 일반형 - 평발 요족 아치 지압 인솔 깔창</t>
    <phoneticPr fontId="3" type="noConversion"/>
  </si>
  <si>
    <t>https://smartstore.naver.com/mubal2/products/4836229435</t>
  </si>
  <si>
    <t>11자 보행 유도, 아치 지지대, 발바닥 혈자리 마사지, 원적외선과 음이온 방출, 자석 내장 - 몸의 순환, 고급 사슴 가죽</t>
    <phoneticPr fontId="3" type="noConversion"/>
  </si>
  <si>
    <t>닥솔</t>
    <phoneticPr fontId="3" type="noConversion"/>
  </si>
  <si>
    <t>서비스</t>
    <phoneticPr fontId="3" type="noConversion"/>
  </si>
  <si>
    <t>닥솔 기능성 족저근막 평발 요족 아치 군대 안전화 오다리 교정 운동화 깔창 인솔 6종</t>
    <phoneticPr fontId="3" type="noConversion"/>
  </si>
  <si>
    <t>평발~요족 6단계 선택 가능</t>
    <phoneticPr fontId="3" type="noConversion"/>
  </si>
  <si>
    <t>-</t>
    <phoneticPr fontId="3" type="noConversion"/>
  </si>
  <si>
    <t>https://smartstore.naver.com/foothealth/products/4868868795</t>
    <phoneticPr fontId="3" type="noConversion"/>
  </si>
  <si>
    <t>https://smartstore.naver.com/codice/products/5637133817</t>
    <phoneticPr fontId="3" type="noConversion"/>
  </si>
  <si>
    <t>https://smartstore.naver.com/reddr/products/4140846677</t>
    <phoneticPr fontId="3" type="noConversion"/>
  </si>
  <si>
    <t>https://www.docsole.co.kr/product/info.php</t>
    <phoneticPr fontId="3" type="noConversion"/>
  </si>
  <si>
    <t>자사몰 URL</t>
    <phoneticPr fontId="3" type="noConversion"/>
  </si>
  <si>
    <t>https://wmclub.co.kr/</t>
    <phoneticPr fontId="3" type="noConversion"/>
  </si>
  <si>
    <t>굿서비스</t>
    <phoneticPr fontId="3" type="noConversion"/>
  </si>
  <si>
    <t>https://smartstore.naver.com/footmedical/products/4102009312</t>
    <phoneticPr fontId="3" type="noConversion"/>
  </si>
  <si>
    <t>https://smartstore.naver.com/hhfactory/products/448669389</t>
    <phoneticPr fontId="3" type="noConversion"/>
  </si>
  <si>
    <t>https://smartstore.naver.com/walterwalker/products/6290970159</t>
    <phoneticPr fontId="3" type="noConversion"/>
  </si>
  <si>
    <t>https://smartstore.naver.com/docsole/products/7381702448</t>
    <phoneticPr fontId="3" type="noConversion"/>
  </si>
  <si>
    <t xml:space="preserve">: 레드닥터, 엑스솔, 닥터풋헬스 기업의 대표 제품의 통합 리뷰데이터 </t>
    <phoneticPr fontId="3" type="noConversion"/>
  </si>
  <si>
    <t>No.</t>
    <phoneticPr fontId="3" type="noConversion"/>
  </si>
  <si>
    <t>컬럼명</t>
    <phoneticPr fontId="3" type="noConversion"/>
  </si>
  <si>
    <t>설명</t>
    <phoneticPr fontId="3" type="noConversion"/>
  </si>
  <si>
    <t>형식</t>
    <phoneticPr fontId="3" type="noConversion"/>
  </si>
  <si>
    <t>예시</t>
    <phoneticPr fontId="3" type="noConversion"/>
  </si>
  <si>
    <t>기간</t>
    <phoneticPr fontId="3" type="noConversion"/>
  </si>
  <si>
    <t>인솔 브랜드명
(레드닥터: RedDr / 엑스솔: Xsole / 닥터풋헬스: Drfoot)</t>
    <phoneticPr fontId="3" type="noConversion"/>
  </si>
  <si>
    <t>RedDr</t>
    <phoneticPr fontId="3" type="noConversion"/>
  </si>
  <si>
    <t>원본 리뷰의 인덱스</t>
    <phoneticPr fontId="3" type="noConversion"/>
  </si>
  <si>
    <t>int</t>
    <phoneticPr fontId="3" type="noConversion"/>
  </si>
  <si>
    <t>date</t>
    <phoneticPr fontId="3" type="noConversion"/>
  </si>
  <si>
    <t>리뷰 작성일</t>
    <phoneticPr fontId="3" type="noConversion"/>
  </si>
  <si>
    <t>리뷰 작성자</t>
    <phoneticPr fontId="3" type="noConversion"/>
  </si>
  <si>
    <t>mars***</t>
    <phoneticPr fontId="3" type="noConversion"/>
  </si>
  <si>
    <t>rating</t>
    <phoneticPr fontId="3" type="noConversion"/>
  </si>
  <si>
    <t>리뷰 평점 (5점 만점)</t>
    <phoneticPr fontId="3" type="noConversion"/>
  </si>
  <si>
    <t>구매 제품명</t>
    <phoneticPr fontId="3" type="noConversion"/>
  </si>
  <si>
    <t>사이즈선택: 안티바이러스 L(270~285)</t>
  </si>
  <si>
    <t>리뷰 내용</t>
    <phoneticPr fontId="3" type="noConversion"/>
  </si>
  <si>
    <t>배송 빠르고 좋아요</t>
  </si>
  <si>
    <t>is_monthly_use</t>
    <phoneticPr fontId="3" type="noConversion"/>
  </si>
  <si>
    <t>한달사용기' 리뷰이면 1, 아니면 0</t>
    <phoneticPr fontId="3" type="noConversion"/>
  </si>
  <si>
    <t>is_best</t>
    <phoneticPr fontId="3" type="noConversion"/>
  </si>
  <si>
    <t>BEST' 리뷰이면 1, 아니면 0</t>
    <phoneticPr fontId="3" type="noConversion"/>
  </si>
  <si>
    <t>is_repurchase</t>
    <phoneticPr fontId="3" type="noConversion"/>
  </si>
  <si>
    <t>재구매' 리뷰이면 1, 아니면 0</t>
    <phoneticPr fontId="3" type="noConversion"/>
  </si>
  <si>
    <t>str</t>
  </si>
  <si>
    <t>str</t>
    <phoneticPr fontId="3" type="noConversion"/>
  </si>
  <si>
    <t>리뷰 수</t>
    <phoneticPr fontId="3" type="noConversion"/>
  </si>
  <si>
    <t>컬럼수</t>
    <phoneticPr fontId="3" type="noConversion"/>
  </si>
  <si>
    <t>raw</t>
    <phoneticPr fontId="3" type="noConversion"/>
  </si>
  <si>
    <t>review_date</t>
    <phoneticPr fontId="3" type="noConversion"/>
  </si>
  <si>
    <t>user_id</t>
    <phoneticPr fontId="3" type="noConversion"/>
  </si>
  <si>
    <t>producto_info</t>
    <phoneticPr fontId="3" type="noConversion"/>
  </si>
  <si>
    <t>review_text</t>
    <phoneticPr fontId="3" type="noConversion"/>
  </si>
  <si>
    <t>image_yn</t>
    <phoneticPr fontId="3" type="noConversion"/>
  </si>
  <si>
    <t>recommendation_count</t>
    <phoneticPr fontId="3" type="noConversion"/>
  </si>
  <si>
    <t>평균 리뷰 수</t>
    <phoneticPr fontId="3" type="noConversion"/>
  </si>
  <si>
    <t>첫 리뷰 날짜</t>
    <phoneticPr fontId="3" type="noConversion"/>
  </si>
  <si>
    <t>최근 리뷰 날짜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</si>
</sst>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₩&quot;#,##0_);[Red]\(&quot;₩&quot;#,##0\)"/>
    <numFmt numFmtId="176" formatCode="0.0_);[Red]\(0.0\)"/>
    <numFmt numFmtId="177" formatCode="0_);[Red]\(0\)"/>
    <numFmt numFmtId="180" formatCode="yyyy\-mm\-dd;@"/>
  </numFmts>
  <fonts count="7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>
      <alignment vertical="center"/>
    </xf>
  </cellStyleXfs>
  <cellXfs count="10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9" fontId="0" fillId="0" borderId="0" xfId="1" applyFon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6" fontId="0" fillId="0" borderId="0" xfId="0" applyNumberFormat="1" applyAlignment="1">
      <alignment vertical="center" wrapText="1"/>
    </xf>
    <xf numFmtId="6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/>
    </xf>
    <xf numFmtId="9" fontId="2" fillId="2" borderId="1" xfId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38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3" fontId="0" fillId="0" borderId="1" xfId="0" applyNumberFormat="1" applyBorder="1">
      <alignment vertical="center"/>
    </xf>
    <xf numFmtId="6" fontId="0" fillId="0" borderId="1" xfId="0" applyNumberFormat="1" applyBorder="1" applyAlignment="1">
      <alignment vertical="center" wrapText="1"/>
    </xf>
    <xf numFmtId="6" fontId="0" fillId="0" borderId="1" xfId="0" applyNumberFormat="1" applyBorder="1">
      <alignment vertical="center"/>
    </xf>
    <xf numFmtId="9" fontId="0" fillId="0" borderId="1" xfId="1" applyFon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0" applyNumberFormat="1" applyBorder="1">
      <alignment vertical="center"/>
    </xf>
    <xf numFmtId="0" fontId="0" fillId="0" borderId="1" xfId="0" applyBorder="1" applyAlignment="1">
      <alignment horizontal="left" vertical="center"/>
    </xf>
    <xf numFmtId="0" fontId="4" fillId="0" borderId="1" xfId="2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2" applyBorder="1">
      <alignment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vertical="center" wrapText="1"/>
    </xf>
    <xf numFmtId="6" fontId="0" fillId="3" borderId="1" xfId="0" applyNumberFormat="1" applyFill="1" applyBorder="1" applyAlignment="1">
      <alignment vertical="center" wrapText="1"/>
    </xf>
    <xf numFmtId="6" fontId="0" fillId="3" borderId="1" xfId="0" applyNumberFormat="1" applyFill="1" applyBorder="1">
      <alignment vertical="center"/>
    </xf>
    <xf numFmtId="9" fontId="0" fillId="3" borderId="1" xfId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38" fontId="0" fillId="3" borderId="1" xfId="0" applyNumberFormat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 wrapText="1"/>
    </xf>
    <xf numFmtId="0" fontId="5" fillId="0" borderId="0" xfId="3">
      <alignment vertical="center"/>
    </xf>
    <xf numFmtId="0" fontId="5" fillId="0" borderId="0" xfId="3" applyAlignment="1">
      <alignment horizontal="center" vertical="center"/>
    </xf>
    <xf numFmtId="0" fontId="6" fillId="0" borderId="0" xfId="3" applyFont="1">
      <alignment vertical="center"/>
    </xf>
    <xf numFmtId="0" fontId="6" fillId="4" borderId="2" xfId="3" applyFont="1" applyFill="1" applyBorder="1" applyAlignment="1">
      <alignment horizontal="center" vertical="center"/>
    </xf>
    <xf numFmtId="0" fontId="6" fillId="4" borderId="3" xfId="3" applyFont="1" applyFill="1" applyBorder="1" applyAlignment="1">
      <alignment horizontal="center" vertical="center"/>
    </xf>
    <xf numFmtId="0" fontId="6" fillId="4" borderId="4" xfId="3" applyFont="1" applyFill="1" applyBorder="1" applyAlignment="1">
      <alignment horizontal="center" vertical="center"/>
    </xf>
    <xf numFmtId="0" fontId="5" fillId="0" borderId="5" xfId="3" applyBorder="1" applyAlignment="1">
      <alignment horizontal="center" vertical="center"/>
    </xf>
    <xf numFmtId="0" fontId="5" fillId="0" borderId="5" xfId="3" applyBorder="1" applyAlignment="1">
      <alignment horizontal="left" vertical="center"/>
    </xf>
    <xf numFmtId="0" fontId="5" fillId="0" borderId="6" xfId="3" applyBorder="1" applyAlignment="1">
      <alignment horizontal="left" vertical="center" wrapText="1"/>
    </xf>
    <xf numFmtId="0" fontId="5" fillId="0" borderId="7" xfId="3" quotePrefix="1" applyBorder="1" applyAlignment="1">
      <alignment horizontal="left" vertical="center"/>
    </xf>
    <xf numFmtId="0" fontId="5" fillId="0" borderId="10" xfId="3" applyBorder="1" applyAlignment="1">
      <alignment horizontal="center" vertical="center"/>
    </xf>
    <xf numFmtId="0" fontId="5" fillId="0" borderId="10" xfId="3" applyBorder="1" applyAlignment="1">
      <alignment horizontal="left" vertical="center"/>
    </xf>
    <xf numFmtId="0" fontId="5" fillId="0" borderId="8" xfId="3" applyBorder="1" applyAlignment="1">
      <alignment horizontal="left" vertical="center" wrapText="1"/>
    </xf>
    <xf numFmtId="0" fontId="5" fillId="0" borderId="9" xfId="3" quotePrefix="1" applyBorder="1" applyAlignment="1">
      <alignment horizontal="left" vertical="center"/>
    </xf>
    <xf numFmtId="0" fontId="5" fillId="0" borderId="11" xfId="3" applyBorder="1" applyAlignment="1">
      <alignment horizontal="center" vertical="center"/>
    </xf>
    <xf numFmtId="0" fontId="5" fillId="0" borderId="11" xfId="3" applyBorder="1">
      <alignment vertical="center"/>
    </xf>
    <xf numFmtId="0" fontId="5" fillId="0" borderId="1" xfId="3" applyBorder="1">
      <alignment vertical="center"/>
    </xf>
    <xf numFmtId="0" fontId="5" fillId="0" borderId="12" xfId="3" applyBorder="1" applyAlignment="1">
      <alignment horizontal="left" vertical="center"/>
    </xf>
    <xf numFmtId="0" fontId="5" fillId="0" borderId="13" xfId="3" applyBorder="1" applyAlignment="1">
      <alignment horizontal="center" vertical="center"/>
    </xf>
    <xf numFmtId="14" fontId="5" fillId="0" borderId="12" xfId="3" applyNumberFormat="1" applyBorder="1" applyAlignment="1">
      <alignment horizontal="left" vertical="center"/>
    </xf>
    <xf numFmtId="0" fontId="5" fillId="0" borderId="1" xfId="3" quotePrefix="1" applyBorder="1">
      <alignment vertical="center"/>
    </xf>
    <xf numFmtId="0" fontId="5" fillId="0" borderId="14" xfId="3" quotePrefix="1" applyBorder="1">
      <alignment vertical="center"/>
    </xf>
    <xf numFmtId="0" fontId="5" fillId="0" borderId="15" xfId="3" applyBorder="1" applyAlignment="1">
      <alignment horizontal="left" vertical="center"/>
    </xf>
    <xf numFmtId="0" fontId="5" fillId="0" borderId="6" xfId="3" applyBorder="1" applyAlignment="1">
      <alignment horizontal="center" vertical="center"/>
    </xf>
    <xf numFmtId="0" fontId="5" fillId="0" borderId="8" xfId="3" applyBorder="1" applyAlignment="1">
      <alignment horizontal="center" vertical="center"/>
    </xf>
    <xf numFmtId="0" fontId="5" fillId="0" borderId="1" xfId="3" applyBorder="1" applyAlignment="1">
      <alignment horizontal="center" vertical="center"/>
    </xf>
    <xf numFmtId="0" fontId="5" fillId="0" borderId="14" xfId="3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11" xfId="3" applyFill="1" applyBorder="1">
      <alignment vertical="center"/>
    </xf>
    <xf numFmtId="0" fontId="5" fillId="5" borderId="13" xfId="3" applyFill="1" applyBorder="1">
      <alignment vertical="center"/>
    </xf>
    <xf numFmtId="38" fontId="0" fillId="0" borderId="1" xfId="0" applyNumberFormat="1" applyBorder="1" applyAlignment="1">
      <alignment horizontal="right" vertical="center"/>
    </xf>
    <xf numFmtId="38" fontId="0" fillId="3" borderId="1" xfId="0" applyNumberFormat="1" applyFill="1" applyBorder="1" applyAlignment="1">
      <alignment horizontal="right" vertical="center"/>
    </xf>
    <xf numFmtId="38" fontId="0" fillId="0" borderId="16" xfId="0" applyNumberFormat="1" applyBorder="1" applyAlignment="1">
      <alignment horizontal="right" vertical="center"/>
    </xf>
    <xf numFmtId="38" fontId="0" fillId="0" borderId="8" xfId="0" applyNumberFormat="1" applyBorder="1" applyAlignment="1">
      <alignment horizontal="right" vertical="center"/>
    </xf>
    <xf numFmtId="14" fontId="0" fillId="0" borderId="1" xfId="0" applyNumberFormat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 wrapText="1"/>
    </xf>
    <xf numFmtId="177" fontId="2" fillId="2" borderId="1" xfId="0" applyNumberFormat="1" applyFont="1" applyFill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 wrapText="1"/>
    </xf>
    <xf numFmtId="177" fontId="0" fillId="0" borderId="8" xfId="0" applyNumberFormat="1" applyBorder="1" applyAlignment="1">
      <alignment horizontal="center" vertical="center" wrapText="1"/>
    </xf>
    <xf numFmtId="177" fontId="0" fillId="0" borderId="0" xfId="0" applyNumberFormat="1" applyAlignment="1">
      <alignment horizontal="center" vertical="center"/>
    </xf>
    <xf numFmtId="180" fontId="0" fillId="0" borderId="1" xfId="0" applyNumberFormat="1" applyBorder="1" applyAlignment="1">
      <alignment horizontal="center" vertical="center" wrapText="1"/>
    </xf>
    <xf numFmtId="180" fontId="0" fillId="3" borderId="1" xfId="0" applyNumberFormat="1" applyFill="1" applyBorder="1" applyAlignment="1">
      <alignment horizontal="center" vertical="center"/>
    </xf>
    <xf numFmtId="180" fontId="0" fillId="0" borderId="16" xfId="0" applyNumberFormat="1" applyBorder="1" applyAlignment="1">
      <alignment horizontal="center" vertical="center" wrapText="1"/>
    </xf>
    <xf numFmtId="180" fontId="0" fillId="0" borderId="8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8" xfId="0" applyNumberFormat="1" applyBorder="1" applyAlignment="1">
      <alignment horizontal="center" vertical="center" wrapText="1"/>
    </xf>
    <xf numFmtId="38" fontId="0" fillId="0" borderId="0" xfId="0" applyNumberFormat="1" applyAlignment="1">
      <alignment horizontal="center" vertical="center"/>
    </xf>
  </cellXfs>
  <cellStyles count="4">
    <cellStyle name="백분율" xfId="1" builtinId="5"/>
    <cellStyle name="표준" xfId="0" builtinId="0"/>
    <cellStyle name="표준 2" xfId="3" xr:uid="{7F3D7C30-0EDD-6946-830D-DD990D677D22}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88900</xdr:colOff>
      <xdr:row>17</xdr:row>
      <xdr:rowOff>12700</xdr:rowOff>
    </xdr:from>
    <xdr:to>
      <xdr:col>5</xdr:col>
      <xdr:colOff>838200</xdr:colOff>
      <xdr:row>24</xdr:row>
      <xdr:rowOff>254000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BBADC390-B693-DF8B-D6D2-F1C3EDC0E6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16100" y="11696700"/>
          <a:ext cx="3835400" cy="2463800"/>
        </a:xfrm>
        <a:prstGeom prst="rect">
          <a:avLst/>
        </a:prstGeom>
      </xdr:spPr>
    </xdr:pic>
    <xdr:clientData/>
  </xdr:twoCellAnchor>
  <xdr:twoCellAnchor editAs="oneCell">
    <xdr:from>
      <xdr:col>2</xdr:col>
      <xdr:colOff>50800</xdr:colOff>
      <xdr:row>24</xdr:row>
      <xdr:rowOff>292100</xdr:rowOff>
    </xdr:from>
    <xdr:to>
      <xdr:col>5</xdr:col>
      <xdr:colOff>914400</xdr:colOff>
      <xdr:row>32</xdr:row>
      <xdr:rowOff>304800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96C83FB-B811-7F4D-2CB7-1F230112F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78000" y="14198600"/>
          <a:ext cx="3949700" cy="2552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footmedical/products/4102009312" TargetMode="External"/><Relationship Id="rId3" Type="http://schemas.openxmlformats.org/officeDocument/2006/relationships/hyperlink" Target="https://smartstore.naver.com/foothealth/products/4868868795" TargetMode="External"/><Relationship Id="rId7" Type="http://schemas.openxmlformats.org/officeDocument/2006/relationships/hyperlink" Target="https://wmclub.co.kr/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smartstore.naver.com/nineto6/products/3989586411" TargetMode="External"/><Relationship Id="rId1" Type="http://schemas.openxmlformats.org/officeDocument/2006/relationships/hyperlink" Target="https://smartstore.naver.com/geessi419/products/430098833" TargetMode="External"/><Relationship Id="rId6" Type="http://schemas.openxmlformats.org/officeDocument/2006/relationships/hyperlink" Target="https://www.docsole.co.kr/product/info.php" TargetMode="External"/><Relationship Id="rId11" Type="http://schemas.openxmlformats.org/officeDocument/2006/relationships/hyperlink" Target="https://smartstore.naver.com/docsole/products/7381702448" TargetMode="External"/><Relationship Id="rId5" Type="http://schemas.openxmlformats.org/officeDocument/2006/relationships/hyperlink" Target="https://smartstore.naver.com/reddr/products/4140846677" TargetMode="External"/><Relationship Id="rId10" Type="http://schemas.openxmlformats.org/officeDocument/2006/relationships/hyperlink" Target="https://smartstore.naver.com/walterwalker/products/6290970159" TargetMode="External"/><Relationship Id="rId4" Type="http://schemas.openxmlformats.org/officeDocument/2006/relationships/hyperlink" Target="https://smartstore.naver.com/codice/products/5637133817" TargetMode="External"/><Relationship Id="rId9" Type="http://schemas.openxmlformats.org/officeDocument/2006/relationships/hyperlink" Target="https://smartstore.naver.com/hhfactory/products/44866938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walterwalker/products/6290970159" TargetMode="External"/><Relationship Id="rId3" Type="http://schemas.openxmlformats.org/officeDocument/2006/relationships/hyperlink" Target="https://smartstore.naver.com/foothealth/products/4868868795" TargetMode="External"/><Relationship Id="rId7" Type="http://schemas.openxmlformats.org/officeDocument/2006/relationships/hyperlink" Target="https://smartstore.naver.com/hhfactory/products/448669389" TargetMode="External"/><Relationship Id="rId2" Type="http://schemas.openxmlformats.org/officeDocument/2006/relationships/hyperlink" Target="https://smartstore.naver.com/nineto6/products/3989586411" TargetMode="External"/><Relationship Id="rId1" Type="http://schemas.openxmlformats.org/officeDocument/2006/relationships/hyperlink" Target="https://smartstore.naver.com/geessi419/products/430098833" TargetMode="External"/><Relationship Id="rId6" Type="http://schemas.openxmlformats.org/officeDocument/2006/relationships/hyperlink" Target="https://smartstore.naver.com/footmedical/products/4102009312" TargetMode="External"/><Relationship Id="rId5" Type="http://schemas.openxmlformats.org/officeDocument/2006/relationships/hyperlink" Target="https://smartstore.naver.com/reddr/products/4140846677" TargetMode="External"/><Relationship Id="rId4" Type="http://schemas.openxmlformats.org/officeDocument/2006/relationships/hyperlink" Target="https://smartstore.naver.com/codice/products/5637133817" TargetMode="External"/><Relationship Id="rId9" Type="http://schemas.openxmlformats.org/officeDocument/2006/relationships/hyperlink" Target="https://smartstore.naver.com/docsole/products/73817024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DEAFD-7602-BC4D-A665-DD83FA651E8C}">
  <dimension ref="A1:N1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3" sqref="H3"/>
    </sheetView>
  </sheetViews>
  <sheetFormatPr baseColWidth="10" defaultRowHeight="25" customHeight="1"/>
  <cols>
    <col min="1" max="1" width="3.7109375" style="9" bestFit="1" customWidth="1"/>
    <col min="2" max="2" width="15.7109375" style="45" bestFit="1" customWidth="1"/>
    <col min="3" max="3" width="10.7109375" style="4"/>
    <col min="4" max="4" width="13.7109375" style="4" bestFit="1" customWidth="1"/>
    <col min="5" max="5" width="10.28515625" bestFit="1" customWidth="1"/>
    <col min="6" max="6" width="27.85546875" style="1" customWidth="1"/>
    <col min="7" max="7" width="32.28515625" style="1" customWidth="1"/>
    <col min="8" max="8" width="10.5703125" style="5" customWidth="1"/>
    <col min="9" max="9" width="10.7109375" style="6"/>
    <col min="10" max="10" width="10.7109375" style="2"/>
    <col min="11" max="11" width="10.7109375" style="3"/>
    <col min="12" max="12" width="10.7109375" style="7"/>
    <col min="13" max="13" width="54.42578125" bestFit="1" customWidth="1"/>
    <col min="14" max="14" width="37.85546875" style="8" bestFit="1" customWidth="1"/>
  </cols>
  <sheetData>
    <row r="1" spans="1:14" s="10" customFormat="1" ht="25" customHeight="1">
      <c r="A1" s="12"/>
      <c r="B1" s="12" t="s">
        <v>0</v>
      </c>
      <c r="C1" s="12" t="s">
        <v>22</v>
      </c>
      <c r="D1" s="12" t="s">
        <v>51</v>
      </c>
      <c r="E1" s="12" t="s">
        <v>14</v>
      </c>
      <c r="F1" s="13" t="s">
        <v>1</v>
      </c>
      <c r="G1" s="13" t="s">
        <v>20</v>
      </c>
      <c r="H1" s="14" t="s">
        <v>17</v>
      </c>
      <c r="I1" s="15" t="s">
        <v>18</v>
      </c>
      <c r="J1" s="16" t="s">
        <v>19</v>
      </c>
      <c r="K1" s="17" t="s">
        <v>13</v>
      </c>
      <c r="L1" s="18" t="s">
        <v>2</v>
      </c>
      <c r="M1" s="12" t="s">
        <v>24</v>
      </c>
      <c r="N1" s="12" t="s">
        <v>59</v>
      </c>
    </row>
    <row r="2" spans="1:14" s="4" customFormat="1" ht="70" customHeight="1">
      <c r="A2" s="12">
        <v>0</v>
      </c>
      <c r="B2" s="41" t="s">
        <v>50</v>
      </c>
      <c r="C2" s="19" t="s">
        <v>54</v>
      </c>
      <c r="D2" s="46" t="s">
        <v>61</v>
      </c>
      <c r="E2" s="21">
        <v>2345</v>
      </c>
      <c r="F2" s="20" t="s">
        <v>52</v>
      </c>
      <c r="G2" s="20" t="s">
        <v>53</v>
      </c>
      <c r="H2" s="22">
        <v>109000</v>
      </c>
      <c r="I2" s="23">
        <v>59000</v>
      </c>
      <c r="J2" s="24">
        <f>(H2-I2)/H2</f>
        <v>0.45871559633027525</v>
      </c>
      <c r="K2" s="25">
        <v>5</v>
      </c>
      <c r="L2" s="26">
        <v>742</v>
      </c>
      <c r="M2" s="28" t="s">
        <v>65</v>
      </c>
      <c r="N2" s="28" t="s">
        <v>58</v>
      </c>
    </row>
    <row r="3" spans="1:14" ht="70" customHeight="1">
      <c r="A3" s="12">
        <v>1</v>
      </c>
      <c r="B3" s="43" t="s">
        <v>3</v>
      </c>
      <c r="C3" s="19" t="s">
        <v>23</v>
      </c>
      <c r="D3" s="46" t="s">
        <v>61</v>
      </c>
      <c r="E3" s="21">
        <v>5274</v>
      </c>
      <c r="F3" s="30" t="s">
        <v>16</v>
      </c>
      <c r="G3" s="30" t="s">
        <v>21</v>
      </c>
      <c r="H3" s="22">
        <v>210000</v>
      </c>
      <c r="I3" s="23">
        <v>35000</v>
      </c>
      <c r="J3" s="24">
        <f>(H3-I3)/H3</f>
        <v>0.83333333333333337</v>
      </c>
      <c r="K3" s="25">
        <v>4.9000000000000004</v>
      </c>
      <c r="L3" s="26">
        <v>6376</v>
      </c>
      <c r="M3" s="31" t="s">
        <v>55</v>
      </c>
      <c r="N3" s="27" t="s">
        <v>54</v>
      </c>
    </row>
    <row r="4" spans="1:14" s="11" customFormat="1" ht="25" customHeight="1">
      <c r="A4" s="44">
        <v>2</v>
      </c>
      <c r="B4" s="32" t="s">
        <v>4</v>
      </c>
      <c r="C4" s="40"/>
      <c r="D4" s="40"/>
      <c r="E4" s="32"/>
      <c r="F4" s="33"/>
      <c r="G4" s="33"/>
      <c r="H4" s="34"/>
      <c r="I4" s="35"/>
      <c r="J4" s="36"/>
      <c r="K4" s="37"/>
      <c r="L4" s="38"/>
      <c r="M4" s="32"/>
      <c r="N4" s="39"/>
    </row>
    <row r="5" spans="1:14" ht="70" customHeight="1">
      <c r="A5" s="12">
        <v>3</v>
      </c>
      <c r="B5" s="43" t="s">
        <v>5</v>
      </c>
      <c r="C5" s="19" t="s">
        <v>23</v>
      </c>
      <c r="D5" s="46" t="s">
        <v>61</v>
      </c>
      <c r="E5" s="21">
        <v>22598</v>
      </c>
      <c r="F5" s="30" t="s">
        <v>25</v>
      </c>
      <c r="G5" s="30" t="s">
        <v>27</v>
      </c>
      <c r="H5" s="22">
        <v>60000</v>
      </c>
      <c r="I5" s="23">
        <v>34900</v>
      </c>
      <c r="J5" s="24">
        <f>(H5-I5)/H5</f>
        <v>0.41833333333333333</v>
      </c>
      <c r="K5" s="25">
        <v>4.7</v>
      </c>
      <c r="L5" s="26">
        <v>12609</v>
      </c>
      <c r="M5" s="31" t="s">
        <v>56</v>
      </c>
      <c r="N5" s="27" t="s">
        <v>54</v>
      </c>
    </row>
    <row r="6" spans="1:14" ht="70" customHeight="1">
      <c r="A6" s="12">
        <v>4</v>
      </c>
      <c r="B6" s="43" t="s">
        <v>6</v>
      </c>
      <c r="C6" s="19" t="s">
        <v>23</v>
      </c>
      <c r="D6" s="46" t="s">
        <v>61</v>
      </c>
      <c r="E6" s="21">
        <v>20497</v>
      </c>
      <c r="F6" s="30" t="s">
        <v>26</v>
      </c>
      <c r="G6" s="30" t="s">
        <v>28</v>
      </c>
      <c r="H6" s="22">
        <v>75000</v>
      </c>
      <c r="I6" s="23">
        <v>52000</v>
      </c>
      <c r="J6" s="24">
        <f>(H6-I6)/H6</f>
        <v>0.30666666666666664</v>
      </c>
      <c r="K6" s="25">
        <v>4.7</v>
      </c>
      <c r="L6" s="26">
        <v>9030</v>
      </c>
      <c r="M6" s="31" t="s">
        <v>57</v>
      </c>
      <c r="N6" s="27" t="s">
        <v>54</v>
      </c>
    </row>
    <row r="7" spans="1:14" ht="70" customHeight="1">
      <c r="A7" s="12">
        <v>5</v>
      </c>
      <c r="B7" s="42" t="s">
        <v>29</v>
      </c>
      <c r="C7" s="19" t="s">
        <v>23</v>
      </c>
      <c r="D7" s="46" t="s">
        <v>32</v>
      </c>
      <c r="E7" s="21">
        <v>14015</v>
      </c>
      <c r="F7" s="30" t="s">
        <v>30</v>
      </c>
      <c r="G7" s="30" t="s">
        <v>31</v>
      </c>
      <c r="H7" s="23">
        <v>24900</v>
      </c>
      <c r="I7" s="23">
        <v>12450</v>
      </c>
      <c r="J7" s="24">
        <f>(H7-I7)/H7</f>
        <v>0.5</v>
      </c>
      <c r="K7" s="25">
        <v>4.5999999999999996</v>
      </c>
      <c r="L7" s="26">
        <v>8266</v>
      </c>
      <c r="M7" s="31" t="s">
        <v>62</v>
      </c>
      <c r="N7" s="27" t="s">
        <v>54</v>
      </c>
    </row>
    <row r="8" spans="1:14" ht="70" customHeight="1">
      <c r="A8" s="12">
        <v>6</v>
      </c>
      <c r="B8" s="42" t="s">
        <v>7</v>
      </c>
      <c r="C8" s="19" t="s">
        <v>23</v>
      </c>
      <c r="D8" s="46" t="s">
        <v>61</v>
      </c>
      <c r="E8" s="21">
        <v>16704</v>
      </c>
      <c r="F8" s="30" t="s">
        <v>33</v>
      </c>
      <c r="G8" s="30" t="s">
        <v>34</v>
      </c>
      <c r="H8" s="22">
        <v>30000</v>
      </c>
      <c r="I8" s="23">
        <v>16800</v>
      </c>
      <c r="J8" s="24">
        <f>(H8-I8)/H8</f>
        <v>0.44</v>
      </c>
      <c r="K8" s="25">
        <v>4.7</v>
      </c>
      <c r="L8" s="26">
        <v>5290</v>
      </c>
      <c r="M8" s="31" t="s">
        <v>63</v>
      </c>
      <c r="N8" s="27" t="s">
        <v>54</v>
      </c>
    </row>
    <row r="9" spans="1:14" s="11" customFormat="1" ht="25" customHeight="1">
      <c r="A9" s="44">
        <v>7</v>
      </c>
      <c r="B9" s="32" t="s">
        <v>8</v>
      </c>
      <c r="C9" s="40"/>
      <c r="D9" s="40"/>
      <c r="E9" s="32"/>
      <c r="F9" s="33"/>
      <c r="G9" s="33"/>
      <c r="H9" s="34"/>
      <c r="I9" s="35"/>
      <c r="J9" s="36"/>
      <c r="K9" s="37"/>
      <c r="L9" s="38"/>
      <c r="M9" s="32"/>
      <c r="N9" s="39"/>
    </row>
    <row r="10" spans="1:14" ht="70" customHeight="1">
      <c r="A10" s="12">
        <v>8</v>
      </c>
      <c r="B10" s="43" t="s">
        <v>9</v>
      </c>
      <c r="C10" s="19" t="s">
        <v>23</v>
      </c>
      <c r="D10" s="46" t="s">
        <v>61</v>
      </c>
      <c r="E10" s="21">
        <v>19668</v>
      </c>
      <c r="F10" s="30" t="s">
        <v>35</v>
      </c>
      <c r="G10" s="30" t="s">
        <v>36</v>
      </c>
      <c r="H10" s="22">
        <v>80000</v>
      </c>
      <c r="I10" s="23">
        <v>60000</v>
      </c>
      <c r="J10" s="24">
        <f>(H10-I10)/H10</f>
        <v>0.25</v>
      </c>
      <c r="K10" s="25">
        <v>4.8</v>
      </c>
      <c r="L10" s="26">
        <v>520</v>
      </c>
      <c r="M10" s="31" t="s">
        <v>64</v>
      </c>
      <c r="N10" s="27" t="s">
        <v>15</v>
      </c>
    </row>
    <row r="11" spans="1:14" ht="70" customHeight="1">
      <c r="A11" s="12">
        <v>9</v>
      </c>
      <c r="B11" s="42" t="s">
        <v>10</v>
      </c>
      <c r="C11" s="19" t="s">
        <v>23</v>
      </c>
      <c r="D11" s="46" t="s">
        <v>61</v>
      </c>
      <c r="E11" s="21">
        <v>8797</v>
      </c>
      <c r="F11" s="30" t="s">
        <v>37</v>
      </c>
      <c r="G11" s="30" t="s">
        <v>38</v>
      </c>
      <c r="H11" s="22">
        <v>39000</v>
      </c>
      <c r="I11" s="23">
        <v>17900</v>
      </c>
      <c r="J11" s="24">
        <f>(H11-I11)/H11</f>
        <v>0.54102564102564099</v>
      </c>
      <c r="K11" s="25">
        <v>4.7</v>
      </c>
      <c r="L11" s="26">
        <v>690</v>
      </c>
      <c r="M11" s="31" t="s">
        <v>40</v>
      </c>
      <c r="N11" s="28" t="s">
        <v>60</v>
      </c>
    </row>
    <row r="12" spans="1:14" ht="70" customHeight="1">
      <c r="A12" s="12"/>
      <c r="B12" s="42" t="s">
        <v>43</v>
      </c>
      <c r="C12" s="19" t="s">
        <v>41</v>
      </c>
      <c r="D12" s="46" t="s">
        <v>61</v>
      </c>
      <c r="E12" s="21">
        <v>5076</v>
      </c>
      <c r="F12" s="30" t="s">
        <v>42</v>
      </c>
      <c r="G12" s="30"/>
      <c r="H12" s="22">
        <v>39000</v>
      </c>
      <c r="I12" s="23">
        <v>17900</v>
      </c>
      <c r="J12" s="24">
        <f>(H12-I12)/H12</f>
        <v>0.54102564102564099</v>
      </c>
      <c r="K12" s="25">
        <v>4.7</v>
      </c>
      <c r="L12" s="26">
        <v>13923</v>
      </c>
      <c r="M12" s="31" t="s">
        <v>39</v>
      </c>
      <c r="N12" s="27" t="s">
        <v>54</v>
      </c>
    </row>
    <row r="13" spans="1:14" ht="70" customHeight="1">
      <c r="A13" s="12">
        <v>10</v>
      </c>
      <c r="B13" s="42" t="s">
        <v>12</v>
      </c>
      <c r="C13" s="19" t="s">
        <v>23</v>
      </c>
      <c r="D13" s="46" t="s">
        <v>32</v>
      </c>
      <c r="E13" s="21">
        <v>6188</v>
      </c>
      <c r="F13" s="30" t="s">
        <v>45</v>
      </c>
      <c r="G13" s="30" t="s">
        <v>46</v>
      </c>
      <c r="H13" s="22">
        <v>25000</v>
      </c>
      <c r="I13" s="22">
        <v>25000</v>
      </c>
      <c r="J13" s="24">
        <f>(H13-I13)/H13</f>
        <v>0</v>
      </c>
      <c r="K13" s="25">
        <v>4.5999999999999996</v>
      </c>
      <c r="L13" s="26">
        <v>1179</v>
      </c>
      <c r="M13" s="29" t="s">
        <v>44</v>
      </c>
      <c r="N13" s="27" t="s">
        <v>54</v>
      </c>
    </row>
    <row r="14" spans="1:14" ht="70" customHeight="1">
      <c r="A14" s="12">
        <v>11</v>
      </c>
      <c r="B14" s="42" t="s">
        <v>11</v>
      </c>
      <c r="C14" s="19" t="s">
        <v>54</v>
      </c>
      <c r="D14" s="46" t="s">
        <v>61</v>
      </c>
      <c r="E14" s="21">
        <v>6124</v>
      </c>
      <c r="F14" s="30" t="s">
        <v>47</v>
      </c>
      <c r="G14" s="30" t="s">
        <v>49</v>
      </c>
      <c r="H14" s="22">
        <v>150000</v>
      </c>
      <c r="I14" s="23">
        <v>149000</v>
      </c>
      <c r="J14" s="24">
        <f>(H14-I14)/H14</f>
        <v>6.6666666666666671E-3</v>
      </c>
      <c r="K14" s="25">
        <v>4.5999999999999996</v>
      </c>
      <c r="L14" s="26">
        <v>1717</v>
      </c>
      <c r="M14" s="29" t="s">
        <v>48</v>
      </c>
      <c r="N14" s="27" t="s">
        <v>54</v>
      </c>
    </row>
    <row r="15" spans="1:14" ht="25" customHeight="1">
      <c r="H15" s="6">
        <f>SUM(H2:H14)/11</f>
        <v>76536.363636363632</v>
      </c>
      <c r="I15" s="6">
        <f>SUM(I2:I14)/11</f>
        <v>43631.818181818184</v>
      </c>
      <c r="K15" s="3">
        <f>SUM(K2:K14)/11</f>
        <v>4.7272727272727275</v>
      </c>
      <c r="L15" s="7">
        <f>SUM(L2:L14)/11</f>
        <v>5485.636363636364</v>
      </c>
    </row>
  </sheetData>
  <phoneticPr fontId="3" type="noConversion"/>
  <hyperlinks>
    <hyperlink ref="M12" r:id="rId1" xr:uid="{8A2F8848-BCDD-554F-98FF-EB0738FFAAC7}"/>
    <hyperlink ref="M11" r:id="rId2" xr:uid="{1C84ABC9-DA31-8F44-8D54-A96EA0AAF7F5}"/>
    <hyperlink ref="M3" r:id="rId3" xr:uid="{B5DCA61F-6ACB-2440-AC6E-573DE84DC372}"/>
    <hyperlink ref="M5" r:id="rId4" xr:uid="{D60F2E59-B2C8-CE40-BF48-D801DDA50B65}"/>
    <hyperlink ref="M6" r:id="rId5" xr:uid="{A5EF0FD5-C545-754B-AEB0-14137294288A}"/>
    <hyperlink ref="N2" r:id="rId6" xr:uid="{224369A8-5E65-6E4F-9FDB-280AC7C98961}"/>
    <hyperlink ref="N11" r:id="rId7" xr:uid="{840166CC-5A74-744A-9C1A-41F0BDA68B42}"/>
    <hyperlink ref="M7" r:id="rId8" xr:uid="{2CAC7C38-355B-4640-94C4-9ED23728B35D}"/>
    <hyperlink ref="M8" r:id="rId9" xr:uid="{32FA4C3A-8B81-C849-B78C-3350C56F2EEE}"/>
    <hyperlink ref="M10" r:id="rId10" xr:uid="{3AD980FA-0514-D74A-975B-5C38A6383243}"/>
    <hyperlink ref="M2" r:id="rId11" xr:uid="{721BB29D-C08E-6B4B-9F35-F5810D02C850}"/>
  </hyperlinks>
  <pageMargins left="0.7" right="0.7" top="0.75" bottom="0.75" header="0.3" footer="0.3"/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3AA-206A-4A44-9E55-C7C3341DE64E}">
  <dimension ref="A1:I1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0" sqref="H20"/>
    </sheetView>
  </sheetViews>
  <sheetFormatPr baseColWidth="10" defaultRowHeight="25" customHeight="1"/>
  <cols>
    <col min="1" max="1" width="3.7109375" style="9" bestFit="1" customWidth="1"/>
    <col min="2" max="2" width="15.7109375" style="45" bestFit="1" customWidth="1"/>
    <col min="3" max="3" width="7.7109375" style="4" bestFit="1" customWidth="1"/>
    <col min="4" max="4" width="6.85546875" style="4" bestFit="1" customWidth="1"/>
    <col min="5" max="5" width="11.42578125" style="89" bestFit="1" customWidth="1"/>
    <col min="6" max="6" width="13.28515625" style="89" bestFit="1" customWidth="1"/>
    <col min="7" max="7" width="8.28515625" style="94" customWidth="1"/>
    <col min="8" max="8" width="11.42578125" style="4" bestFit="1" customWidth="1"/>
    <col min="9" max="9" width="54.42578125" bestFit="1" customWidth="1"/>
  </cols>
  <sheetData>
    <row r="1" spans="1:9" s="74" customFormat="1" ht="25" customHeight="1">
      <c r="A1" s="12"/>
      <c r="B1" s="12" t="s">
        <v>0</v>
      </c>
      <c r="C1" s="12" t="s">
        <v>95</v>
      </c>
      <c r="D1" s="12" t="s">
        <v>96</v>
      </c>
      <c r="E1" s="88" t="s">
        <v>105</v>
      </c>
      <c r="F1" s="88" t="s">
        <v>106</v>
      </c>
      <c r="G1" s="91" t="s">
        <v>72</v>
      </c>
      <c r="H1" s="12" t="s">
        <v>104</v>
      </c>
      <c r="I1" s="12" t="s">
        <v>24</v>
      </c>
    </row>
    <row r="2" spans="1:9" s="4" customFormat="1" ht="25" customHeight="1">
      <c r="A2" s="12">
        <v>1</v>
      </c>
      <c r="B2" s="75" t="s">
        <v>50</v>
      </c>
      <c r="C2" s="83">
        <v>743</v>
      </c>
      <c r="D2" s="46">
        <v>20</v>
      </c>
      <c r="E2" s="95">
        <v>44856</v>
      </c>
      <c r="F2" s="95">
        <v>45294</v>
      </c>
      <c r="G2" s="90">
        <f>DATEDIF(E2,F2, "D")</f>
        <v>438</v>
      </c>
      <c r="H2" s="99">
        <f>C2/G2</f>
        <v>1.6963470319634704</v>
      </c>
      <c r="I2" s="28" t="s">
        <v>65</v>
      </c>
    </row>
    <row r="3" spans="1:9" ht="25" customHeight="1">
      <c r="A3" s="12">
        <v>2</v>
      </c>
      <c r="B3" s="43" t="s">
        <v>3</v>
      </c>
      <c r="C3" s="83">
        <v>6380</v>
      </c>
      <c r="D3" s="46">
        <v>20</v>
      </c>
      <c r="E3" s="95">
        <v>43921</v>
      </c>
      <c r="F3" s="95">
        <v>45293</v>
      </c>
      <c r="G3" s="90">
        <f>DATEDIF(E3, F3, "D")</f>
        <v>1372</v>
      </c>
      <c r="H3" s="99">
        <f t="shared" ref="H3:H10" si="0">C3/G3</f>
        <v>4.6501457725947519</v>
      </c>
      <c r="I3" s="31" t="s">
        <v>55</v>
      </c>
    </row>
    <row r="4" spans="1:9" s="11" customFormat="1" ht="25" hidden="1" customHeight="1">
      <c r="A4" s="44">
        <v>2</v>
      </c>
      <c r="B4" s="76" t="s">
        <v>4</v>
      </c>
      <c r="C4" s="84"/>
      <c r="D4" s="40"/>
      <c r="E4" s="96"/>
      <c r="F4" s="96"/>
      <c r="G4" s="90">
        <f t="shared" ref="G4:G10" si="1">DATEDIF(E4, F4, "D")</f>
        <v>0</v>
      </c>
      <c r="H4" s="99" t="e">
        <f t="shared" si="0"/>
        <v>#DIV/0!</v>
      </c>
      <c r="I4" s="32"/>
    </row>
    <row r="5" spans="1:9" ht="25" customHeight="1">
      <c r="A5" s="12">
        <v>3</v>
      </c>
      <c r="B5" s="43" t="s">
        <v>5</v>
      </c>
      <c r="C5" s="83">
        <v>12611</v>
      </c>
      <c r="D5" s="46">
        <v>20</v>
      </c>
      <c r="E5" s="95">
        <v>44378</v>
      </c>
      <c r="F5" s="95">
        <v>45293</v>
      </c>
      <c r="G5" s="90">
        <f t="shared" si="1"/>
        <v>915</v>
      </c>
      <c r="H5" s="99">
        <f t="shared" si="0"/>
        <v>13.782513661202186</v>
      </c>
      <c r="I5" s="31" t="s">
        <v>56</v>
      </c>
    </row>
    <row r="6" spans="1:9" ht="25" customHeight="1">
      <c r="A6" s="12">
        <v>4</v>
      </c>
      <c r="B6" s="43" t="s">
        <v>6</v>
      </c>
      <c r="C6" s="83">
        <v>8760</v>
      </c>
      <c r="D6" s="46">
        <v>19</v>
      </c>
      <c r="E6" s="95">
        <v>43815</v>
      </c>
      <c r="F6" s="95">
        <v>45293</v>
      </c>
      <c r="G6" s="90">
        <f t="shared" si="1"/>
        <v>1478</v>
      </c>
      <c r="H6" s="99">
        <f t="shared" si="0"/>
        <v>5.9269282814614348</v>
      </c>
      <c r="I6" s="31" t="s">
        <v>57</v>
      </c>
    </row>
    <row r="7" spans="1:9" ht="25" customHeight="1">
      <c r="A7" s="12">
        <v>5</v>
      </c>
      <c r="B7" s="43" t="s">
        <v>29</v>
      </c>
      <c r="C7" s="83">
        <v>7760</v>
      </c>
      <c r="D7" s="46">
        <v>20</v>
      </c>
      <c r="E7" s="95">
        <v>43819</v>
      </c>
      <c r="F7" s="95">
        <v>45293</v>
      </c>
      <c r="G7" s="90">
        <f t="shared" si="1"/>
        <v>1474</v>
      </c>
      <c r="H7" s="99">
        <f t="shared" si="0"/>
        <v>5.2645861601085482</v>
      </c>
      <c r="I7" s="31" t="s">
        <v>62</v>
      </c>
    </row>
    <row r="8" spans="1:9" ht="25" customHeight="1">
      <c r="A8" s="12">
        <v>6</v>
      </c>
      <c r="B8" s="43" t="s">
        <v>7</v>
      </c>
      <c r="C8" s="83">
        <v>4640</v>
      </c>
      <c r="D8" s="46">
        <v>19</v>
      </c>
      <c r="E8" s="95">
        <v>43813</v>
      </c>
      <c r="F8" s="95">
        <v>45293</v>
      </c>
      <c r="G8" s="90">
        <f t="shared" si="1"/>
        <v>1480</v>
      </c>
      <c r="H8" s="99">
        <f t="shared" si="0"/>
        <v>3.1351351351351351</v>
      </c>
      <c r="I8" s="31" t="s">
        <v>63</v>
      </c>
    </row>
    <row r="9" spans="1:9" s="11" customFormat="1" ht="25" hidden="1" customHeight="1">
      <c r="A9" s="44">
        <v>7</v>
      </c>
      <c r="B9" s="76" t="s">
        <v>8</v>
      </c>
      <c r="C9" s="84"/>
      <c r="D9" s="40"/>
      <c r="E9" s="96"/>
      <c r="F9" s="96"/>
      <c r="G9" s="90">
        <f t="shared" si="1"/>
        <v>0</v>
      </c>
      <c r="H9" s="99" t="e">
        <f t="shared" si="0"/>
        <v>#DIV/0!</v>
      </c>
      <c r="I9" s="32"/>
    </row>
    <row r="10" spans="1:9" ht="25" customHeight="1">
      <c r="A10" s="12">
        <v>7</v>
      </c>
      <c r="B10" s="43" t="s">
        <v>9</v>
      </c>
      <c r="C10" s="83">
        <v>522</v>
      </c>
      <c r="D10" s="46">
        <v>19</v>
      </c>
      <c r="E10" s="95">
        <v>44667</v>
      </c>
      <c r="F10" s="95">
        <v>45293</v>
      </c>
      <c r="G10" s="90">
        <f t="shared" si="1"/>
        <v>626</v>
      </c>
      <c r="H10" s="99">
        <f t="shared" si="0"/>
        <v>0.83386581469648557</v>
      </c>
      <c r="I10" s="31" t="s">
        <v>64</v>
      </c>
    </row>
    <row r="11" spans="1:9" ht="25" customHeight="1">
      <c r="A11" s="79">
        <v>8</v>
      </c>
      <c r="B11" s="43" t="s">
        <v>10</v>
      </c>
      <c r="C11" s="85">
        <v>5700</v>
      </c>
      <c r="D11" s="77">
        <v>19</v>
      </c>
      <c r="E11" s="97">
        <v>43805</v>
      </c>
      <c r="F11" s="97">
        <v>45293</v>
      </c>
      <c r="G11" s="92">
        <f>DATEDIF(E11, F11, "D")</f>
        <v>1488</v>
      </c>
      <c r="H11" s="100">
        <f>C11/G11</f>
        <v>3.8306451612903225</v>
      </c>
      <c r="I11" s="31" t="s">
        <v>40</v>
      </c>
    </row>
    <row r="12" spans="1:9" ht="25" customHeight="1">
      <c r="A12" s="80"/>
      <c r="B12" s="43" t="s">
        <v>43</v>
      </c>
      <c r="C12" s="86"/>
      <c r="D12" s="78"/>
      <c r="E12" s="98"/>
      <c r="F12" s="98"/>
      <c r="G12" s="93"/>
      <c r="H12" s="101"/>
      <c r="I12" s="31" t="s">
        <v>39</v>
      </c>
    </row>
    <row r="13" spans="1:9" ht="25" hidden="1" customHeight="1">
      <c r="A13" s="12">
        <v>10</v>
      </c>
      <c r="B13" s="42" t="s">
        <v>12</v>
      </c>
      <c r="C13" s="19"/>
      <c r="D13" s="46"/>
      <c r="E13" s="87"/>
      <c r="F13" s="87"/>
      <c r="G13" s="90"/>
      <c r="H13" s="46"/>
      <c r="I13" s="29" t="s">
        <v>44</v>
      </c>
    </row>
    <row r="14" spans="1:9" ht="25" hidden="1" customHeight="1">
      <c r="A14" s="12">
        <v>11</v>
      </c>
      <c r="B14" s="42" t="s">
        <v>11</v>
      </c>
      <c r="C14" s="19"/>
      <c r="D14" s="46"/>
      <c r="E14" s="87"/>
      <c r="F14" s="87"/>
      <c r="G14" s="90"/>
      <c r="H14" s="46"/>
      <c r="I14" s="29" t="s">
        <v>48</v>
      </c>
    </row>
    <row r="15" spans="1:9" ht="25" customHeight="1">
      <c r="C15" s="102">
        <f>SUM(C2:C12)</f>
        <v>47116</v>
      </c>
    </row>
  </sheetData>
  <mergeCells count="7">
    <mergeCell ref="F11:F12"/>
    <mergeCell ref="G11:G12"/>
    <mergeCell ref="H11:H12"/>
    <mergeCell ref="C11:C12"/>
    <mergeCell ref="D11:D12"/>
    <mergeCell ref="E11:E12"/>
    <mergeCell ref="A11:A12"/>
  </mergeCells>
  <phoneticPr fontId="3" type="noConversion"/>
  <hyperlinks>
    <hyperlink ref="I12" r:id="rId1" xr:uid="{B78E2DA7-1DC8-3949-93CD-808B0016AC99}"/>
    <hyperlink ref="I11" r:id="rId2" xr:uid="{CCDF520C-017A-EC48-8BD3-3FD8B440A60C}"/>
    <hyperlink ref="I3" r:id="rId3" xr:uid="{990CE688-9E53-FC46-B0F1-43DEF4BBEBAB}"/>
    <hyperlink ref="I5" r:id="rId4" xr:uid="{6DF3FF76-5D28-C54A-A194-13F3233D9AE8}"/>
    <hyperlink ref="I6" r:id="rId5" xr:uid="{58D142D6-7041-1E49-ABEE-38CCC64BACD8}"/>
    <hyperlink ref="I7" r:id="rId6" xr:uid="{369E08AE-D354-6E4F-ACC2-F1A420215D7C}"/>
    <hyperlink ref="I8" r:id="rId7" xr:uid="{BFC35095-B8DA-4648-87D8-10FC13EC8A19}"/>
    <hyperlink ref="I10" r:id="rId8" xr:uid="{59998207-6642-764C-88F9-582292DC7A0F}"/>
    <hyperlink ref="I2" r:id="rId9" xr:uid="{7E835074-3334-A24C-BC9E-4BC36779EDA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90E25-76BD-AB48-8E5A-34D577134056}">
  <dimension ref="B2:F14"/>
  <sheetViews>
    <sheetView workbookViewId="0">
      <selection activeCell="C11" sqref="C11"/>
    </sheetView>
  </sheetViews>
  <sheetFormatPr baseColWidth="10" defaultRowHeight="25" customHeight="1"/>
  <cols>
    <col min="1" max="1" width="4.85546875" customWidth="1"/>
    <col min="2" max="2" width="4.42578125" bestFit="1" customWidth="1"/>
    <col min="3" max="3" width="19.5703125" bestFit="1" customWidth="1"/>
    <col min="4" max="4" width="53.85546875" bestFit="1" customWidth="1"/>
    <col min="5" max="5" width="5.85546875" style="4" bestFit="1" customWidth="1"/>
    <col min="6" max="6" width="30" bestFit="1" customWidth="1"/>
  </cols>
  <sheetData>
    <row r="2" spans="2:6" ht="25" customHeight="1" thickBot="1">
      <c r="B2" s="49"/>
      <c r="C2" s="49" t="s">
        <v>97</v>
      </c>
      <c r="D2" s="47" t="s">
        <v>66</v>
      </c>
      <c r="E2" s="48"/>
      <c r="F2" s="47"/>
    </row>
    <row r="3" spans="2:6" ht="25" customHeight="1" thickBot="1">
      <c r="B3" s="50" t="s">
        <v>67</v>
      </c>
      <c r="C3" s="50" t="s">
        <v>68</v>
      </c>
      <c r="D3" s="51" t="s">
        <v>69</v>
      </c>
      <c r="E3" s="51" t="s">
        <v>70</v>
      </c>
      <c r="F3" s="52" t="s">
        <v>71</v>
      </c>
    </row>
    <row r="4" spans="2:6" ht="25" customHeight="1">
      <c r="B4" s="53">
        <v>1</v>
      </c>
      <c r="C4" s="54" t="s">
        <v>98</v>
      </c>
      <c r="D4" s="55" t="s">
        <v>73</v>
      </c>
      <c r="E4" s="70" t="s">
        <v>94</v>
      </c>
      <c r="F4" s="56" t="s">
        <v>74</v>
      </c>
    </row>
    <row r="5" spans="2:6" ht="25" customHeight="1">
      <c r="B5" s="57"/>
      <c r="C5" s="58"/>
      <c r="D5" s="59"/>
      <c r="E5" s="71"/>
      <c r="F5" s="60"/>
    </row>
    <row r="6" spans="2:6" ht="25" customHeight="1">
      <c r="B6" s="61">
        <v>2</v>
      </c>
      <c r="C6" s="62" t="s">
        <v>99</v>
      </c>
      <c r="D6" s="63" t="s">
        <v>75</v>
      </c>
      <c r="E6" s="72" t="s">
        <v>76</v>
      </c>
      <c r="F6" s="64">
        <v>12</v>
      </c>
    </row>
    <row r="7" spans="2:6" ht="25" customHeight="1">
      <c r="B7" s="61">
        <v>3</v>
      </c>
      <c r="C7" s="62" t="s">
        <v>81</v>
      </c>
      <c r="D7" s="63" t="s">
        <v>78</v>
      </c>
      <c r="E7" s="72" t="s">
        <v>77</v>
      </c>
      <c r="F7" s="66">
        <v>44915</v>
      </c>
    </row>
    <row r="8" spans="2:6" ht="25" customHeight="1">
      <c r="B8" s="61">
        <v>4</v>
      </c>
      <c r="C8" s="62" t="s">
        <v>100</v>
      </c>
      <c r="D8" s="63" t="s">
        <v>79</v>
      </c>
      <c r="E8" s="72" t="s">
        <v>93</v>
      </c>
      <c r="F8" s="64" t="s">
        <v>80</v>
      </c>
    </row>
    <row r="9" spans="2:6" ht="25" customHeight="1">
      <c r="B9" s="61">
        <v>5</v>
      </c>
      <c r="C9" s="62" t="s">
        <v>101</v>
      </c>
      <c r="D9" s="63" t="s">
        <v>82</v>
      </c>
      <c r="E9" s="72" t="s">
        <v>76</v>
      </c>
      <c r="F9" s="64">
        <v>4</v>
      </c>
    </row>
    <row r="10" spans="2:6" ht="25" customHeight="1">
      <c r="B10" s="61">
        <v>6</v>
      </c>
      <c r="C10" s="62" t="s">
        <v>102</v>
      </c>
      <c r="D10" s="63" t="s">
        <v>83</v>
      </c>
      <c r="E10" s="72" t="s">
        <v>94</v>
      </c>
      <c r="F10" s="64" t="s">
        <v>84</v>
      </c>
    </row>
    <row r="11" spans="2:6" ht="25" customHeight="1">
      <c r="B11" s="61">
        <v>7</v>
      </c>
      <c r="C11" s="62" t="s">
        <v>103</v>
      </c>
      <c r="D11" s="63" t="s">
        <v>85</v>
      </c>
      <c r="E11" s="72" t="s">
        <v>93</v>
      </c>
      <c r="F11" s="64" t="s">
        <v>86</v>
      </c>
    </row>
    <row r="12" spans="2:6" ht="25" customHeight="1">
      <c r="B12" s="61">
        <v>8</v>
      </c>
      <c r="C12" s="81" t="s">
        <v>87</v>
      </c>
      <c r="D12" s="67" t="s">
        <v>88</v>
      </c>
      <c r="E12" s="72" t="s">
        <v>76</v>
      </c>
      <c r="F12" s="64">
        <v>1</v>
      </c>
    </row>
    <row r="13" spans="2:6" ht="25" customHeight="1">
      <c r="B13" s="61">
        <v>9</v>
      </c>
      <c r="C13" s="81" t="s">
        <v>89</v>
      </c>
      <c r="D13" s="67" t="s">
        <v>90</v>
      </c>
      <c r="E13" s="72" t="s">
        <v>76</v>
      </c>
      <c r="F13" s="64">
        <v>0</v>
      </c>
    </row>
    <row r="14" spans="2:6" ht="25" customHeight="1" thickBot="1">
      <c r="B14" s="65">
        <v>10</v>
      </c>
      <c r="C14" s="82" t="s">
        <v>91</v>
      </c>
      <c r="D14" s="68" t="s">
        <v>92</v>
      </c>
      <c r="E14" s="73" t="s">
        <v>76</v>
      </c>
      <c r="F14" s="69">
        <v>0</v>
      </c>
    </row>
  </sheetData>
  <mergeCells count="5">
    <mergeCell ref="B4:B5"/>
    <mergeCell ref="C4:C5"/>
    <mergeCell ref="D4:D5"/>
    <mergeCell ref="E4:E5"/>
    <mergeCell ref="F4:F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브랜드</vt:lpstr>
      <vt:lpstr>수집데이터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SOMIN SHIM</dc:creator>
  <cp:lastModifiedBy>SOMIN SHIM</cp:lastModifiedBy>
  <dcterms:created xsi:type="dcterms:W3CDTF">2023-12-31T07:13:04Z</dcterms:created>
  <dcterms:modified xsi:type="dcterms:W3CDTF">2024-01-10T06:55:25Z</dcterms:modified>
</cp:coreProperties>
</file>