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tables/table1.xml" ContentType="application/vnd.openxmlformats-officedocument.spreadsheetml.tab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9.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0.xml" ContentType="application/vnd.openxmlformats-officedocument.spreadsheetml.pivotTable+xml"/>
  <Override PartName="/xl/drawings/drawing9.xml" ContentType="application/vnd.openxmlformats-officedocument.drawing+xml"/>
  <Override PartName="/xl/tables/table2.xml" ContentType="application/vnd.openxmlformats-officedocument.spreadsheetml.tab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1.xml" ContentType="application/vnd.openxmlformats-officedocument.spreadsheetml.pivotTable+xml"/>
  <Override PartName="/xl/drawings/drawing10.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2.xml" ContentType="application/vnd.openxmlformats-officedocument.spreadsheetml.pivotTable+xml"/>
  <Override PartName="/xl/drawings/drawing11.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13.xml" ContentType="application/vnd.openxmlformats-officedocument.spreadsheetml.pivotTable+xml"/>
  <Override PartName="/xl/drawings/drawing12.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tables/table3.xml" ContentType="application/vnd.openxmlformats-officedocument.spreadsheetml.table+xml"/>
  <Override PartName="/xl/drawings/drawing1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slicers/slicer2.xml" ContentType="application/vnd.ms-excel.slicer+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14.xml" ContentType="application/vnd.openxmlformats-officedocument.drawing+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Somkenechukwu\Desktop\"/>
    </mc:Choice>
  </mc:AlternateContent>
  <xr:revisionPtr revIDLastSave="0" documentId="13_ncr:1_{F364E500-485E-40F2-BD2F-46E6C865CDD0}" xr6:coauthVersionLast="47" xr6:coauthVersionMax="47" xr10:uidLastSave="{00000000-0000-0000-0000-000000000000}"/>
  <bookViews>
    <workbookView xWindow="-120" yWindow="-120" windowWidth="20730" windowHeight="11160" firstSheet="10" activeTab="13" xr2:uid="{00000000-000D-0000-FFFF-FFFF00000000}"/>
  </bookViews>
  <sheets>
    <sheet name="restingBP_VS_HeartDisease" sheetId="3" r:id="rId1"/>
    <sheet name="Age_VS_Heartdisease" sheetId="4" r:id="rId2"/>
    <sheet name="ChestPain_Types_VS_ HeartDiseas" sheetId="5" r:id="rId3"/>
    <sheet name="CholesterolRange_VS_HeartDiseas" sheetId="6" r:id="rId4"/>
    <sheet name="RestingECG_VS_HeartDisease" sheetId="7" r:id="rId5"/>
    <sheet name="Sex_VS_HeartDisease" sheetId="10" r:id="rId6"/>
    <sheet name="FastingBS_VS_HeartDisease" sheetId="11" r:id="rId7"/>
    <sheet name="MaxHRange_VS_Disease" sheetId="8" r:id="rId8"/>
    <sheet name="ExerciseAngina_VS_Disease" sheetId="13" r:id="rId9"/>
    <sheet name="OldPeakRange_VS_HeartDisease" sheetId="9" r:id="rId10"/>
    <sheet name="ST_Slop_VS_HeartDisease" sheetId="12" r:id="rId11"/>
    <sheet name="HeartDisease_YesOrNo" sheetId="15" r:id="rId12"/>
    <sheet name="heart" sheetId="1" r:id="rId13"/>
    <sheet name="DASHBOARD" sheetId="16" r:id="rId14"/>
    <sheet name="Sheet2" sheetId="18" r:id="rId15"/>
  </sheets>
  <definedNames>
    <definedName name="Slicer_Age_Range">#N/A</definedName>
    <definedName name="Slicer_ChestPainType">#N/A</definedName>
    <definedName name="Slicer_Cholesterol_Range">#N/A</definedName>
    <definedName name="Slicer_ExerciseANogiNoa">#N/A</definedName>
    <definedName name="Slicer_FastingBS">#N/A</definedName>
    <definedName name="Slicer_HeartDisease">#N/A</definedName>
    <definedName name="Slicer_MaxHR_Range">#N/A</definedName>
    <definedName name="Slicer_Oldpeak_Range">#N/A</definedName>
    <definedName name="Slicer_RestingBP_Range">#N/A</definedName>
    <definedName name="Slicer_Sex">#N/A</definedName>
    <definedName name="Slicer_ST_Slope">#N/A</definedName>
  </definedNames>
  <calcPr calcId="191029"/>
  <pivotCaches>
    <pivotCache cacheId="0" r:id="rId16"/>
  </pivotCaches>
  <extLst>
    <ext xmlns:x14="http://schemas.microsoft.com/office/spreadsheetml/2009/9/main" uri="{BBE1A952-AA13-448e-AADC-164F8A28A991}">
      <x14:slicerCaches>
        <x14:slicerCache r:id="rId17"/>
        <x14:slicerCache r:id="rId18"/>
        <x14:slicerCache r:id="rId19"/>
        <x14:slicerCache r:id="rId20"/>
        <x14:slicerCache r:id="rId21"/>
        <x14:slicerCache r:id="rId22"/>
        <x14:slicerCache r:id="rId23"/>
        <x14:slicerCache r:id="rId24"/>
        <x14:slicerCache r:id="rId25"/>
        <x14:slicerCache r:id="rId26"/>
        <x14:slicerCache r:id="rId2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T26" i="11" l="1" a="1"/>
  <c r="T26" i="11" s="1"/>
  <c r="M17" i="8" a="1"/>
  <c r="M17" i="8" s="1"/>
  <c r="N14" i="8" a="1"/>
  <c r="N14" i="8" s="1"/>
  <c r="M16" i="8" s="1"/>
  <c r="H55" i="4" a="1"/>
  <c r="H55" i="4" s="1"/>
  <c r="T14" i="11" a="1"/>
  <c r="T14" i="11" s="1"/>
  <c r="S18" i="11" a="1"/>
  <c r="S18" i="11" s="1"/>
  <c r="J52" i="4" a="1"/>
  <c r="J52" i="4" s="1"/>
  <c r="I53" i="4" s="1"/>
  <c r="M15" i="8" l="1"/>
  <c r="H54" i="4"/>
  <c r="S28" i="11"/>
  <c r="T28" i="11"/>
  <c r="S17" i="11"/>
  <c r="U17" i="11"/>
  <c r="T17" i="11"/>
  <c r="C24" i="18" a="1"/>
  <c r="C24" i="18" s="1"/>
  <c r="C23" i="18" a="1"/>
  <c r="C23" i="18" s="1"/>
  <c r="H6" i="11"/>
  <c r="H5" i="11"/>
  <c r="G6" i="11"/>
  <c r="G5" i="11"/>
  <c r="I5" i="13"/>
  <c r="I4" i="13"/>
  <c r="H5" i="13"/>
  <c r="H4" i="13"/>
  <c r="G5" i="10"/>
  <c r="G4" i="10"/>
  <c r="F5" i="10"/>
  <c r="F4" i="10"/>
  <c r="K4" i="15"/>
  <c r="K3" i="15"/>
  <c r="J4" i="15"/>
  <c r="J3" i="15"/>
  <c r="AD6" i="4"/>
  <c r="AD7" i="4"/>
  <c r="AD8" i="4"/>
  <c r="AD9" i="4"/>
  <c r="AD5" i="4"/>
  <c r="AC6" i="4"/>
  <c r="AC7" i="4"/>
  <c r="AC8" i="4"/>
  <c r="AC9" i="4"/>
  <c r="AC5" i="4"/>
  <c r="B2" i="1" a="1"/>
  <c r="B2" i="1" s="1"/>
  <c r="B3" i="1" a="1"/>
  <c r="B3"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c r="B26" i="1" a="1"/>
  <c r="B26" i="1" s="1"/>
  <c r="B27" i="1" a="1"/>
  <c r="B27" i="1" s="1"/>
  <c r="B28" i="1" a="1"/>
  <c r="B28" i="1" s="1"/>
  <c r="B29" i="1" a="1"/>
  <c r="B29" i="1" s="1"/>
  <c r="B30" i="1" a="1"/>
  <c r="B30" i="1" s="1"/>
  <c r="B31" i="1" a="1"/>
  <c r="B31" i="1" s="1"/>
  <c r="B32" i="1" a="1"/>
  <c r="B32" i="1"/>
  <c r="B33" i="1" a="1"/>
  <c r="B33" i="1" s="1"/>
  <c r="B34" i="1" a="1"/>
  <c r="B34" i="1"/>
  <c r="B35" i="1" a="1"/>
  <c r="B35" i="1" s="1"/>
  <c r="B36" i="1" a="1"/>
  <c r="B36" i="1" s="1"/>
  <c r="B37" i="1" a="1"/>
  <c r="B37" i="1" s="1"/>
  <c r="B38" i="1" a="1"/>
  <c r="B38" i="1" s="1"/>
  <c r="B39" i="1" a="1"/>
  <c r="B39" i="1" s="1"/>
  <c r="B40" i="1" a="1"/>
  <c r="B40" i="1" s="1"/>
  <c r="B41" i="1" a="1"/>
  <c r="B41" i="1"/>
  <c r="B42" i="1" a="1"/>
  <c r="B42" i="1" s="1"/>
  <c r="B43" i="1" a="1"/>
  <c r="B43" i="1" s="1"/>
  <c r="B44" i="1" a="1"/>
  <c r="B44" i="1" s="1"/>
  <c r="B45" i="1" a="1"/>
  <c r="B45" i="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c r="B58" i="1" a="1"/>
  <c r="B58" i="1" s="1"/>
  <c r="B59" i="1" a="1"/>
  <c r="B59" i="1" s="1"/>
  <c r="B60" i="1" a="1"/>
  <c r="B60" i="1" s="1"/>
  <c r="B61" i="1" a="1"/>
  <c r="B61" i="1" s="1"/>
  <c r="B62" i="1" a="1"/>
  <c r="B62" i="1" s="1"/>
  <c r="B63" i="1" a="1"/>
  <c r="B63" i="1" s="1"/>
  <c r="B64" i="1" a="1"/>
  <c r="B64" i="1"/>
  <c r="B65" i="1" a="1"/>
  <c r="B65" i="1" s="1"/>
  <c r="B66" i="1" a="1"/>
  <c r="B66" i="1"/>
  <c r="B67" i="1" a="1"/>
  <c r="B67" i="1" s="1"/>
  <c r="B68" i="1" a="1"/>
  <c r="B68" i="1"/>
  <c r="B69" i="1" a="1"/>
  <c r="B69" i="1" s="1"/>
  <c r="B70" i="1" a="1"/>
  <c r="B70" i="1" s="1"/>
  <c r="B71" i="1" a="1"/>
  <c r="B71" i="1" s="1"/>
  <c r="B72" i="1" a="1"/>
  <c r="B72" i="1" s="1"/>
  <c r="B73" i="1" a="1"/>
  <c r="B73" i="1" s="1"/>
  <c r="B74" i="1" a="1"/>
  <c r="B74" i="1"/>
  <c r="B75" i="1" a="1"/>
  <c r="B75" i="1" s="1"/>
  <c r="B76" i="1" a="1"/>
  <c r="B76" i="1" s="1"/>
  <c r="B77" i="1" a="1"/>
  <c r="B77" i="1" s="1"/>
  <c r="B78" i="1" a="1"/>
  <c r="B78" i="1" s="1"/>
  <c r="B79" i="1" a="1"/>
  <c r="B79" i="1" s="1"/>
  <c r="B80" i="1" a="1"/>
  <c r="B80" i="1"/>
  <c r="B81" i="1" a="1"/>
  <c r="B81" i="1" s="1"/>
  <c r="B82" i="1" a="1"/>
  <c r="B82" i="1" s="1"/>
  <c r="B83" i="1" a="1"/>
  <c r="B83" i="1" s="1"/>
  <c r="B84" i="1" a="1"/>
  <c r="B84" i="1" s="1"/>
  <c r="B85" i="1" a="1"/>
  <c r="B85" i="1" s="1"/>
  <c r="B86" i="1" a="1"/>
  <c r="B86" i="1"/>
  <c r="B87" i="1" a="1"/>
  <c r="B87" i="1" s="1"/>
  <c r="B88" i="1" a="1"/>
  <c r="B88" i="1" s="1"/>
  <c r="B89" i="1" a="1"/>
  <c r="B89" i="1"/>
  <c r="B90" i="1" a="1"/>
  <c r="B90" i="1" s="1"/>
  <c r="B91" i="1" a="1"/>
  <c r="B91" i="1" s="1"/>
  <c r="B92" i="1" a="1"/>
  <c r="B92" i="1" s="1"/>
  <c r="B93" i="1" a="1"/>
  <c r="B93" i="1" s="1"/>
  <c r="B94" i="1" a="1"/>
  <c r="B94" i="1" s="1"/>
  <c r="B95" i="1" a="1"/>
  <c r="B95" i="1" s="1"/>
  <c r="B96" i="1" a="1"/>
  <c r="B96" i="1"/>
  <c r="B97" i="1" a="1"/>
  <c r="B97" i="1" s="1"/>
  <c r="B98" i="1" a="1"/>
  <c r="B98" i="1"/>
  <c r="B99" i="1" a="1"/>
  <c r="B99" i="1" s="1"/>
  <c r="B100" i="1" a="1"/>
  <c r="B100" i="1" s="1"/>
  <c r="B101" i="1" a="1"/>
  <c r="B101" i="1" s="1"/>
  <c r="B102" i="1" a="1"/>
  <c r="B102" i="1" s="1"/>
  <c r="B103" i="1" a="1"/>
  <c r="B103" i="1" s="1"/>
  <c r="B104" i="1" a="1"/>
  <c r="B104" i="1" s="1"/>
  <c r="B105" i="1" a="1"/>
  <c r="B105" i="1"/>
  <c r="B106" i="1" a="1"/>
  <c r="B106" i="1" s="1"/>
  <c r="B107" i="1" a="1"/>
  <c r="B107" i="1" s="1"/>
  <c r="B108" i="1" a="1"/>
  <c r="B108" i="1" s="1"/>
  <c r="B109" i="1" a="1"/>
  <c r="B109" i="1"/>
  <c r="B110" i="1" a="1"/>
  <c r="B110" i="1" s="1"/>
  <c r="B111" i="1" a="1"/>
  <c r="B111" i="1" s="1"/>
  <c r="B112" i="1" a="1"/>
  <c r="B112" i="1" s="1"/>
  <c r="B113" i="1" a="1"/>
  <c r="B113" i="1" s="1"/>
  <c r="B114" i="1" a="1"/>
  <c r="B114" i="1" s="1"/>
  <c r="B115" i="1" a="1"/>
  <c r="B115" i="1" s="1"/>
  <c r="B116" i="1" a="1"/>
  <c r="B116" i="1" s="1"/>
  <c r="B117" i="1" a="1"/>
  <c r="B117" i="1" s="1"/>
  <c r="B118" i="1" a="1"/>
  <c r="B118" i="1" s="1"/>
  <c r="B119" i="1" a="1"/>
  <c r="B119" i="1" s="1"/>
  <c r="B120" i="1" a="1"/>
  <c r="B120" i="1" s="1"/>
  <c r="B121" i="1" a="1"/>
  <c r="B121" i="1"/>
  <c r="B122" i="1" a="1"/>
  <c r="B122" i="1" s="1"/>
  <c r="B123" i="1" a="1"/>
  <c r="B123" i="1" s="1"/>
  <c r="B124" i="1" a="1"/>
  <c r="B124" i="1" s="1"/>
  <c r="B125" i="1" a="1"/>
  <c r="B125" i="1" s="1"/>
  <c r="B126" i="1" a="1"/>
  <c r="B126" i="1" s="1"/>
  <c r="B127" i="1" a="1"/>
  <c r="B127" i="1" s="1"/>
  <c r="B128" i="1" a="1"/>
  <c r="B128" i="1"/>
  <c r="B129" i="1" a="1"/>
  <c r="B129" i="1" s="1"/>
  <c r="B130" i="1" a="1"/>
  <c r="B130" i="1"/>
  <c r="B131" i="1" a="1"/>
  <c r="B131" i="1" s="1"/>
  <c r="B132" i="1" a="1"/>
  <c r="B132" i="1"/>
  <c r="B133" i="1" a="1"/>
  <c r="B133" i="1" s="1"/>
  <c r="B134" i="1" a="1"/>
  <c r="B134" i="1" s="1"/>
  <c r="B135" i="1" a="1"/>
  <c r="B135" i="1" s="1"/>
  <c r="B136" i="1" a="1"/>
  <c r="B136" i="1" s="1"/>
  <c r="B137" i="1" a="1"/>
  <c r="B137" i="1" s="1"/>
  <c r="B138" i="1" a="1"/>
  <c r="B138" i="1"/>
  <c r="B139" i="1" a="1"/>
  <c r="B139" i="1" s="1"/>
  <c r="B140" i="1" a="1"/>
  <c r="B140" i="1" s="1"/>
  <c r="B141" i="1" a="1"/>
  <c r="B141" i="1" s="1"/>
  <c r="B142" i="1" a="1"/>
  <c r="B142" i="1" s="1"/>
  <c r="B143" i="1" a="1"/>
  <c r="B143" i="1" s="1"/>
  <c r="B144" i="1" a="1"/>
  <c r="B144" i="1"/>
  <c r="B145" i="1" a="1"/>
  <c r="B145" i="1" s="1"/>
  <c r="B146" i="1" a="1"/>
  <c r="B146" i="1" s="1"/>
  <c r="B147" i="1" a="1"/>
  <c r="B147" i="1" s="1"/>
  <c r="B148" i="1" a="1"/>
  <c r="B148" i="1" s="1"/>
  <c r="B149" i="1" a="1"/>
  <c r="B149" i="1" s="1"/>
  <c r="B150" i="1" a="1"/>
  <c r="B150" i="1"/>
  <c r="B151" i="1" a="1"/>
  <c r="B151" i="1" s="1"/>
  <c r="B152" i="1" a="1"/>
  <c r="B152" i="1" s="1"/>
  <c r="B153" i="1" a="1"/>
  <c r="B153" i="1"/>
  <c r="B154" i="1" a="1"/>
  <c r="B154" i="1" s="1"/>
  <c r="B155" i="1" a="1"/>
  <c r="B155" i="1" s="1"/>
  <c r="B156" i="1" a="1"/>
  <c r="B156" i="1" s="1"/>
  <c r="B157" i="1" a="1"/>
  <c r="B157" i="1" s="1"/>
  <c r="B158" i="1" a="1"/>
  <c r="B158" i="1" s="1"/>
  <c r="B159" i="1" a="1"/>
  <c r="B159" i="1" s="1"/>
  <c r="B160" i="1" a="1"/>
  <c r="B160" i="1"/>
  <c r="B161" i="1" a="1"/>
  <c r="B161" i="1" s="1"/>
  <c r="B162" i="1" a="1"/>
  <c r="B162" i="1"/>
  <c r="B163" i="1" a="1"/>
  <c r="B163" i="1" s="1"/>
  <c r="B164" i="1" a="1"/>
  <c r="B164" i="1" s="1"/>
  <c r="B165" i="1" a="1"/>
  <c r="B165" i="1" s="1"/>
  <c r="B166" i="1" a="1"/>
  <c r="B166" i="1" s="1"/>
  <c r="B167" i="1" a="1"/>
  <c r="B167" i="1" s="1"/>
  <c r="B168" i="1" a="1"/>
  <c r="B168" i="1" s="1"/>
  <c r="B169" i="1" a="1"/>
  <c r="B169" i="1"/>
  <c r="B170" i="1" a="1"/>
  <c r="B170" i="1" s="1"/>
  <c r="B171" i="1" a="1"/>
  <c r="B171" i="1" s="1"/>
  <c r="B172" i="1" a="1"/>
  <c r="B172" i="1" s="1"/>
  <c r="B173" i="1" a="1"/>
  <c r="B173" i="1"/>
  <c r="B174" i="1" a="1"/>
  <c r="B174" i="1"/>
  <c r="B175" i="1" a="1"/>
  <c r="B175" i="1" s="1"/>
  <c r="B176" i="1" a="1"/>
  <c r="B176" i="1"/>
  <c r="B177" i="1" a="1"/>
  <c r="B177" i="1" s="1"/>
  <c r="B178" i="1" a="1"/>
  <c r="B178" i="1"/>
  <c r="B179" i="1" a="1"/>
  <c r="B179" i="1" s="1"/>
  <c r="B180" i="1" a="1"/>
  <c r="B180" i="1" s="1"/>
  <c r="B181" i="1" a="1"/>
  <c r="B181" i="1" s="1"/>
  <c r="B182" i="1" a="1"/>
  <c r="B182" i="1"/>
  <c r="B183" i="1" a="1"/>
  <c r="B183" i="1" s="1"/>
  <c r="B184" i="1" a="1"/>
  <c r="B184" i="1"/>
  <c r="B185" i="1" a="1"/>
  <c r="B185" i="1"/>
  <c r="B186" i="1" a="1"/>
  <c r="B186" i="1" s="1"/>
  <c r="B187" i="1" a="1"/>
  <c r="B187" i="1" s="1"/>
  <c r="B188" i="1" a="1"/>
  <c r="B188" i="1" s="1"/>
  <c r="B189" i="1" a="1"/>
  <c r="B189" i="1" s="1"/>
  <c r="B190" i="1" a="1"/>
  <c r="B190" i="1" s="1"/>
  <c r="B191" i="1" a="1"/>
  <c r="B191" i="1" s="1"/>
  <c r="B192" i="1" a="1"/>
  <c r="B192" i="1" s="1"/>
  <c r="B193" i="1" a="1"/>
  <c r="B193" i="1"/>
  <c r="B194" i="1" a="1"/>
  <c r="B194" i="1" s="1"/>
  <c r="B195" i="1" a="1"/>
  <c r="B195" i="1" s="1"/>
  <c r="B196" i="1" a="1"/>
  <c r="B196" i="1"/>
  <c r="B197" i="1" a="1"/>
  <c r="B197" i="1" s="1"/>
  <c r="B198" i="1" a="1"/>
  <c r="B198" i="1" s="1"/>
  <c r="B199" i="1" a="1"/>
  <c r="B199" i="1" s="1"/>
  <c r="B200" i="1" a="1"/>
  <c r="B200" i="1" s="1"/>
  <c r="B201" i="1" a="1"/>
  <c r="B201" i="1"/>
  <c r="B202" i="1" a="1"/>
  <c r="B202" i="1"/>
  <c r="B203" i="1" a="1"/>
  <c r="B203" i="1" s="1"/>
  <c r="B204" i="1" a="1"/>
  <c r="B204" i="1" s="1"/>
  <c r="B205" i="1" a="1"/>
  <c r="B205" i="1" s="1"/>
  <c r="B206" i="1" a="1"/>
  <c r="B206" i="1"/>
  <c r="B207" i="1" a="1"/>
  <c r="B207" i="1" s="1"/>
  <c r="B208" i="1" a="1"/>
  <c r="B208" i="1" s="1"/>
  <c r="B209" i="1" a="1"/>
  <c r="B209" i="1" s="1"/>
  <c r="B210" i="1" a="1"/>
  <c r="B210" i="1" s="1"/>
  <c r="B211" i="1" a="1"/>
  <c r="B211" i="1" s="1"/>
  <c r="B212" i="1" a="1"/>
  <c r="B212" i="1" s="1"/>
  <c r="B213" i="1" a="1"/>
  <c r="B213" i="1" s="1"/>
  <c r="B214" i="1" a="1"/>
  <c r="B214" i="1"/>
  <c r="B215" i="1" a="1"/>
  <c r="B215" i="1" s="1"/>
  <c r="B216" i="1" a="1"/>
  <c r="B216" i="1" s="1"/>
  <c r="B217" i="1" a="1"/>
  <c r="B217" i="1" s="1"/>
  <c r="B218" i="1" a="1"/>
  <c r="B218" i="1" s="1"/>
  <c r="B219" i="1" a="1"/>
  <c r="B219" i="1" s="1"/>
  <c r="B220" i="1" a="1"/>
  <c r="B220" i="1"/>
  <c r="B221" i="1" a="1"/>
  <c r="B221" i="1" s="1"/>
  <c r="B222" i="1" a="1"/>
  <c r="B222" i="1" s="1"/>
  <c r="B223" i="1" a="1"/>
  <c r="B223" i="1" s="1"/>
  <c r="B224" i="1" a="1"/>
  <c r="B224" i="1" s="1"/>
  <c r="B225" i="1" a="1"/>
  <c r="B225" i="1" s="1"/>
  <c r="B226" i="1" a="1"/>
  <c r="B226" i="1"/>
  <c r="B227" i="1" a="1"/>
  <c r="B227" i="1" s="1"/>
  <c r="B228" i="1" a="1"/>
  <c r="B228" i="1"/>
  <c r="B229" i="1" a="1"/>
  <c r="B229" i="1" s="1"/>
  <c r="B230" i="1" a="1"/>
  <c r="B230" i="1" s="1"/>
  <c r="B231" i="1" a="1"/>
  <c r="B231" i="1" s="1"/>
  <c r="B232" i="1" a="1"/>
  <c r="B232" i="1" s="1"/>
  <c r="B233" i="1" a="1"/>
  <c r="B233" i="1" s="1"/>
  <c r="B234" i="1" a="1"/>
  <c r="B234" i="1" s="1"/>
  <c r="B235" i="1" a="1"/>
  <c r="B235" i="1" s="1"/>
  <c r="B236" i="1" a="1"/>
  <c r="B236" i="1" s="1"/>
  <c r="B237" i="1" a="1"/>
  <c r="B237" i="1" s="1"/>
  <c r="B238" i="1" a="1"/>
  <c r="B238" i="1" s="1"/>
  <c r="B239" i="1" a="1"/>
  <c r="B239" i="1" s="1"/>
  <c r="B240" i="1" a="1"/>
  <c r="B240" i="1" s="1"/>
  <c r="B241" i="1" a="1"/>
  <c r="B241" i="1"/>
  <c r="B242" i="1" a="1"/>
  <c r="B242" i="1" s="1"/>
  <c r="B243" i="1" a="1"/>
  <c r="B243" i="1" s="1"/>
  <c r="B244" i="1" a="1"/>
  <c r="B244" i="1" s="1"/>
  <c r="B245" i="1" a="1"/>
  <c r="B245" i="1" s="1"/>
  <c r="B246" i="1" a="1"/>
  <c r="B246" i="1"/>
  <c r="B247" i="1" a="1"/>
  <c r="B247" i="1" s="1"/>
  <c r="B248" i="1" a="1"/>
  <c r="B248" i="1" s="1"/>
  <c r="B249" i="1" a="1"/>
  <c r="B249" i="1" s="1"/>
  <c r="B250" i="1" a="1"/>
  <c r="B250" i="1" s="1"/>
  <c r="B251" i="1" a="1"/>
  <c r="B251" i="1" s="1"/>
  <c r="B252" i="1" a="1"/>
  <c r="B252" i="1" s="1"/>
  <c r="B253" i="1" a="1"/>
  <c r="B253" i="1" s="1"/>
  <c r="B254" i="1" a="1"/>
  <c r="B254" i="1" s="1"/>
  <c r="B255" i="1" a="1"/>
  <c r="B255" i="1" s="1"/>
  <c r="B256" i="1" a="1"/>
  <c r="B256" i="1" s="1"/>
  <c r="B257" i="1" a="1"/>
  <c r="B257" i="1" s="1"/>
  <c r="B258" i="1" a="1"/>
  <c r="B258" i="1"/>
  <c r="B259" i="1" a="1"/>
  <c r="B259" i="1" s="1"/>
  <c r="B260" i="1" a="1"/>
  <c r="B260" i="1" s="1"/>
  <c r="B261" i="1" a="1"/>
  <c r="B261" i="1" s="1"/>
  <c r="B262" i="1" a="1"/>
  <c r="B262" i="1" s="1"/>
  <c r="B263" i="1" a="1"/>
  <c r="B263" i="1" s="1"/>
  <c r="B264" i="1" a="1"/>
  <c r="B264" i="1"/>
  <c r="B265" i="1" a="1"/>
  <c r="B265" i="1" s="1"/>
  <c r="B266" i="1" a="1"/>
  <c r="B266" i="1" s="1"/>
  <c r="B267" i="1" a="1"/>
  <c r="B267" i="1" s="1"/>
  <c r="B268" i="1" a="1"/>
  <c r="B268" i="1" s="1"/>
  <c r="B269" i="1" a="1"/>
  <c r="B269" i="1"/>
  <c r="B270" i="1" a="1"/>
  <c r="B270" i="1" s="1"/>
  <c r="B271" i="1" a="1"/>
  <c r="B271" i="1" s="1"/>
  <c r="B272" i="1" a="1"/>
  <c r="B272" i="1" s="1"/>
  <c r="B273" i="1" a="1"/>
  <c r="B273" i="1"/>
  <c r="B274" i="1" a="1"/>
  <c r="B274" i="1"/>
  <c r="B275" i="1" a="1"/>
  <c r="B275" i="1" s="1"/>
  <c r="B276" i="1" a="1"/>
  <c r="B276" i="1" s="1"/>
  <c r="B277" i="1" a="1"/>
  <c r="B277" i="1" s="1"/>
  <c r="B278" i="1" a="1"/>
  <c r="B278" i="1" s="1"/>
  <c r="B279" i="1" a="1"/>
  <c r="B279" i="1" s="1"/>
  <c r="B280" i="1" a="1"/>
  <c r="B280" i="1" s="1"/>
  <c r="B281" i="1" a="1"/>
  <c r="B281" i="1"/>
  <c r="B282" i="1" a="1"/>
  <c r="B282" i="1" s="1"/>
  <c r="B283" i="1" a="1"/>
  <c r="B283" i="1" s="1"/>
  <c r="B284" i="1" a="1"/>
  <c r="B284" i="1" s="1"/>
  <c r="B285" i="1" a="1"/>
  <c r="B285" i="1" s="1"/>
  <c r="B286" i="1" a="1"/>
  <c r="B286" i="1" s="1"/>
  <c r="B287" i="1" a="1"/>
  <c r="B287" i="1" s="1"/>
  <c r="B288" i="1" a="1"/>
  <c r="B288" i="1" s="1"/>
  <c r="B289" i="1" a="1"/>
  <c r="B289" i="1"/>
  <c r="B290" i="1" a="1"/>
  <c r="B290" i="1" s="1"/>
  <c r="B291" i="1" a="1"/>
  <c r="B291" i="1" s="1"/>
  <c r="B292" i="1" a="1"/>
  <c r="B292" i="1"/>
  <c r="B293" i="1" a="1"/>
  <c r="B293" i="1" s="1"/>
  <c r="B294" i="1" a="1"/>
  <c r="B294" i="1" s="1"/>
  <c r="B295" i="1" a="1"/>
  <c r="B295" i="1" s="1"/>
  <c r="B296" i="1" a="1"/>
  <c r="B296" i="1" s="1"/>
  <c r="B297" i="1" a="1"/>
  <c r="B297" i="1"/>
  <c r="B298" i="1" a="1"/>
  <c r="B298" i="1" s="1"/>
  <c r="B299" i="1" a="1"/>
  <c r="B299" i="1" s="1"/>
  <c r="B300" i="1" a="1"/>
  <c r="B300" i="1" s="1"/>
  <c r="B301" i="1" a="1"/>
  <c r="B301" i="1" s="1"/>
  <c r="B302" i="1" a="1"/>
  <c r="B302" i="1"/>
  <c r="B303" i="1" a="1"/>
  <c r="B303" i="1" s="1"/>
  <c r="B304" i="1" a="1"/>
  <c r="B304" i="1" s="1"/>
  <c r="B305" i="1" a="1"/>
  <c r="B305" i="1" s="1"/>
  <c r="B306" i="1" a="1"/>
  <c r="B306" i="1" s="1"/>
  <c r="B307" i="1" a="1"/>
  <c r="B307" i="1" s="1"/>
  <c r="B308" i="1" a="1"/>
  <c r="B308" i="1" s="1"/>
  <c r="B309" i="1" a="1"/>
  <c r="B309" i="1" s="1"/>
  <c r="B310" i="1" a="1"/>
  <c r="B310" i="1" s="1"/>
  <c r="B311" i="1" a="1"/>
  <c r="B311" i="1" s="1"/>
  <c r="B312" i="1" a="1"/>
  <c r="B312" i="1" s="1"/>
  <c r="B313" i="1" a="1"/>
  <c r="B313" i="1" s="1"/>
  <c r="B314" i="1" a="1"/>
  <c r="B314" i="1"/>
  <c r="B315" i="1" a="1"/>
  <c r="B315" i="1" s="1"/>
  <c r="B316" i="1" a="1"/>
  <c r="B316" i="1" s="1"/>
  <c r="B317" i="1" a="1"/>
  <c r="B317" i="1" s="1"/>
  <c r="B318" i="1" a="1"/>
  <c r="B318" i="1" s="1"/>
  <c r="B319" i="1" a="1"/>
  <c r="B319" i="1" s="1"/>
  <c r="B320" i="1" a="1"/>
  <c r="B320" i="1"/>
  <c r="B321" i="1" a="1"/>
  <c r="B321" i="1" s="1"/>
  <c r="B322" i="1" a="1"/>
  <c r="B322" i="1" s="1"/>
  <c r="B323" i="1" a="1"/>
  <c r="B323" i="1" s="1"/>
  <c r="B324" i="1" a="1"/>
  <c r="B324" i="1" s="1"/>
  <c r="B325" i="1" a="1"/>
  <c r="B325" i="1"/>
  <c r="B326" i="1" a="1"/>
  <c r="B326" i="1" s="1"/>
  <c r="B327" i="1" a="1"/>
  <c r="B327" i="1" s="1"/>
  <c r="B328" i="1" a="1"/>
  <c r="B328" i="1" s="1"/>
  <c r="B329" i="1" a="1"/>
  <c r="B329" i="1" s="1"/>
  <c r="B330" i="1" a="1"/>
  <c r="B330" i="1"/>
  <c r="B331" i="1" a="1"/>
  <c r="B331" i="1" s="1"/>
  <c r="B332" i="1" a="1"/>
  <c r="B332" i="1" s="1"/>
  <c r="B333" i="1" a="1"/>
  <c r="B333" i="1" s="1"/>
  <c r="B334" i="1" a="1"/>
  <c r="B334" i="1"/>
  <c r="B335" i="1" a="1"/>
  <c r="B335" i="1" s="1"/>
  <c r="B336" i="1" a="1"/>
  <c r="B336" i="1"/>
  <c r="B337" i="1" a="1"/>
  <c r="B337" i="1" s="1"/>
  <c r="B338" i="1" a="1"/>
  <c r="B338" i="1" s="1"/>
  <c r="B339" i="1" a="1"/>
  <c r="B339" i="1" s="1"/>
  <c r="B340" i="1" a="1"/>
  <c r="B340" i="1" s="1"/>
  <c r="B341" i="1" a="1"/>
  <c r="B341" i="1"/>
  <c r="B342" i="1" a="1"/>
  <c r="B342" i="1"/>
  <c r="B343" i="1" a="1"/>
  <c r="B343" i="1" s="1"/>
  <c r="B344" i="1" a="1"/>
  <c r="B344" i="1" s="1"/>
  <c r="B345" i="1" a="1"/>
  <c r="B345" i="1" s="1"/>
  <c r="B346" i="1" a="1"/>
  <c r="B346" i="1" s="1"/>
  <c r="B347" i="1" a="1"/>
  <c r="B347" i="1"/>
  <c r="B348" i="1" a="1"/>
  <c r="B348" i="1" s="1"/>
  <c r="B349" i="1" a="1"/>
  <c r="B349" i="1" s="1"/>
  <c r="B350" i="1" a="1"/>
  <c r="B350" i="1" s="1"/>
  <c r="B351" i="1" a="1"/>
  <c r="B351" i="1"/>
  <c r="B352" i="1" a="1"/>
  <c r="B352" i="1" s="1"/>
  <c r="B353" i="1" a="1"/>
  <c r="B353" i="1" s="1"/>
  <c r="B354" i="1" a="1"/>
  <c r="B354" i="1" s="1"/>
  <c r="B355" i="1" a="1"/>
  <c r="B355" i="1" s="1"/>
  <c r="B356" i="1" a="1"/>
  <c r="B356" i="1" s="1"/>
  <c r="B357" i="1" a="1"/>
  <c r="B357" i="1" s="1"/>
  <c r="B358" i="1" a="1"/>
  <c r="B358" i="1"/>
  <c r="B359" i="1" a="1"/>
  <c r="B359" i="1" s="1"/>
  <c r="B360" i="1" a="1"/>
  <c r="B360" i="1" s="1"/>
  <c r="B361" i="1" a="1"/>
  <c r="B361" i="1" s="1"/>
  <c r="B362" i="1" a="1"/>
  <c r="B362" i="1"/>
  <c r="B363" i="1" a="1"/>
  <c r="B363" i="1" s="1"/>
  <c r="B364" i="1" a="1"/>
  <c r="B364" i="1" s="1"/>
  <c r="B365" i="1" a="1"/>
  <c r="B365" i="1" s="1"/>
  <c r="B366" i="1" a="1"/>
  <c r="B366" i="1" s="1"/>
  <c r="B367" i="1" a="1"/>
  <c r="B367" i="1"/>
  <c r="B368" i="1" a="1"/>
  <c r="B368" i="1" s="1"/>
  <c r="B369" i="1" a="1"/>
  <c r="B369" i="1" s="1"/>
  <c r="B370" i="1" a="1"/>
  <c r="B370" i="1" s="1"/>
  <c r="B371" i="1" a="1"/>
  <c r="B371" i="1" s="1"/>
  <c r="B372" i="1" a="1"/>
  <c r="B372" i="1" s="1"/>
  <c r="B373" i="1" a="1"/>
  <c r="B373" i="1"/>
  <c r="B374" i="1" a="1"/>
  <c r="B374" i="1" s="1"/>
  <c r="B375" i="1" a="1"/>
  <c r="B375" i="1" s="1"/>
  <c r="B376" i="1" a="1"/>
  <c r="B376" i="1" s="1"/>
  <c r="B377" i="1" a="1"/>
  <c r="B377" i="1"/>
  <c r="B378" i="1" a="1"/>
  <c r="B378" i="1" s="1"/>
  <c r="B379" i="1" a="1"/>
  <c r="B379" i="1" s="1"/>
  <c r="B380" i="1" a="1"/>
  <c r="B380" i="1" s="1"/>
  <c r="B381" i="1" a="1"/>
  <c r="B381" i="1" s="1"/>
  <c r="B382" i="1" a="1"/>
  <c r="B382" i="1" s="1"/>
  <c r="B383" i="1" a="1"/>
  <c r="B383" i="1"/>
  <c r="B384" i="1" a="1"/>
  <c r="B384" i="1" s="1"/>
  <c r="B385" i="1" a="1"/>
  <c r="B385" i="1" s="1"/>
  <c r="B386" i="1" a="1"/>
  <c r="B386" i="1" s="1"/>
  <c r="B387" i="1" a="1"/>
  <c r="B387" i="1" s="1"/>
  <c r="B388" i="1" a="1"/>
  <c r="B388" i="1" s="1"/>
  <c r="B389" i="1" a="1"/>
  <c r="B389" i="1" s="1"/>
  <c r="B390" i="1" a="1"/>
  <c r="B390" i="1" s="1"/>
  <c r="B391" i="1" a="1"/>
  <c r="B391" i="1" s="1"/>
  <c r="B392" i="1" a="1"/>
  <c r="B392" i="1" s="1"/>
  <c r="B393" i="1" a="1"/>
  <c r="B393" i="1" s="1"/>
  <c r="B394" i="1" a="1"/>
  <c r="B394" i="1"/>
  <c r="B395" i="1" a="1"/>
  <c r="B395" i="1" s="1"/>
  <c r="B396" i="1" a="1"/>
  <c r="B396" i="1" s="1"/>
  <c r="B397" i="1" a="1"/>
  <c r="B397" i="1" s="1"/>
  <c r="B398" i="1" a="1"/>
  <c r="B398" i="1" s="1"/>
  <c r="B399" i="1" a="1"/>
  <c r="B399" i="1"/>
  <c r="B400" i="1" a="1"/>
  <c r="B400" i="1" s="1"/>
  <c r="B401" i="1" a="1"/>
  <c r="B401" i="1" s="1"/>
  <c r="B402" i="1" a="1"/>
  <c r="B402" i="1" s="1"/>
  <c r="B403" i="1" a="1"/>
  <c r="B403" i="1" s="1"/>
  <c r="B404" i="1" a="1"/>
  <c r="B404" i="1" s="1"/>
  <c r="B405" i="1" a="1"/>
  <c r="B405" i="1" s="1"/>
  <c r="B406" i="1" a="1"/>
  <c r="B406" i="1"/>
  <c r="B407" i="1" a="1"/>
  <c r="B407" i="1" s="1"/>
  <c r="B408" i="1" a="1"/>
  <c r="B408" i="1" s="1"/>
  <c r="B409" i="1" a="1"/>
  <c r="B409" i="1" s="1"/>
  <c r="B410" i="1" a="1"/>
  <c r="B410" i="1" s="1"/>
  <c r="B411" i="1" a="1"/>
  <c r="B411" i="1" s="1"/>
  <c r="B412" i="1" a="1"/>
  <c r="B412" i="1" s="1"/>
  <c r="B413" i="1" a="1"/>
  <c r="B413" i="1" s="1"/>
  <c r="B414" i="1" a="1"/>
  <c r="B414" i="1" s="1"/>
  <c r="B415" i="1" a="1"/>
  <c r="B415" i="1"/>
  <c r="B416" i="1" a="1"/>
  <c r="B416" i="1" s="1"/>
  <c r="B417" i="1" a="1"/>
  <c r="B417" i="1" s="1"/>
  <c r="B418" i="1" a="1"/>
  <c r="B418" i="1" s="1"/>
  <c r="B419" i="1" a="1"/>
  <c r="B419" i="1" s="1"/>
  <c r="B420" i="1" a="1"/>
  <c r="B420" i="1" s="1"/>
  <c r="B421" i="1" a="1"/>
  <c r="B421" i="1" s="1"/>
  <c r="B422" i="1" a="1"/>
  <c r="B422" i="1"/>
  <c r="B423" i="1" a="1"/>
  <c r="B423" i="1" s="1"/>
  <c r="B424" i="1" a="1"/>
  <c r="B424" i="1" s="1"/>
  <c r="B425" i="1" a="1"/>
  <c r="B425" i="1" s="1"/>
  <c r="B426" i="1" a="1"/>
  <c r="B426" i="1" s="1"/>
  <c r="B427" i="1" a="1"/>
  <c r="B427" i="1"/>
  <c r="B428" i="1" a="1"/>
  <c r="B428" i="1" s="1"/>
  <c r="B429" i="1" a="1"/>
  <c r="B429" i="1" s="1"/>
  <c r="B430" i="1" a="1"/>
  <c r="B430" i="1" s="1"/>
  <c r="B431" i="1" a="1"/>
  <c r="B431" i="1" s="1"/>
  <c r="B432" i="1" a="1"/>
  <c r="B432" i="1" s="1"/>
  <c r="B433" i="1" a="1"/>
  <c r="B433" i="1" s="1"/>
  <c r="B434" i="1" a="1"/>
  <c r="B434" i="1" s="1"/>
  <c r="B435" i="1" a="1"/>
  <c r="B435" i="1" s="1"/>
  <c r="B436" i="1" a="1"/>
  <c r="B436" i="1" s="1"/>
  <c r="B437" i="1" a="1"/>
  <c r="B437" i="1" s="1"/>
  <c r="B438" i="1" a="1"/>
  <c r="B438" i="1"/>
  <c r="B439" i="1" a="1"/>
  <c r="B439" i="1"/>
  <c r="B440" i="1" a="1"/>
  <c r="B440" i="1" s="1"/>
  <c r="B441" i="1" a="1"/>
  <c r="B441" i="1" s="1"/>
  <c r="B442" i="1" a="1"/>
  <c r="B442" i="1" s="1"/>
  <c r="B443" i="1" a="1"/>
  <c r="B443" i="1" s="1"/>
  <c r="B444" i="1" a="1"/>
  <c r="B444" i="1" s="1"/>
  <c r="B445" i="1" a="1"/>
  <c r="B445" i="1" s="1"/>
  <c r="B446" i="1" a="1"/>
  <c r="B446" i="1" s="1"/>
  <c r="B447" i="1" a="1"/>
  <c r="B447" i="1" s="1"/>
  <c r="B448" i="1" a="1"/>
  <c r="B448" i="1" s="1"/>
  <c r="B449" i="1" a="1"/>
  <c r="B449" i="1"/>
  <c r="B450" i="1" a="1"/>
  <c r="B450" i="1"/>
  <c r="B451" i="1" a="1"/>
  <c r="B451" i="1" s="1"/>
  <c r="B452" i="1" a="1"/>
  <c r="B452" i="1" s="1"/>
  <c r="B453" i="1" a="1"/>
  <c r="B453" i="1"/>
  <c r="B454" i="1" a="1"/>
  <c r="B454" i="1" s="1"/>
  <c r="B455" i="1" a="1"/>
  <c r="B455" i="1"/>
  <c r="B456" i="1" a="1"/>
  <c r="B456" i="1" s="1"/>
  <c r="B457" i="1" a="1"/>
  <c r="B457" i="1" s="1"/>
  <c r="B458" i="1" a="1"/>
  <c r="B458" i="1" s="1"/>
  <c r="B459" i="1" a="1"/>
  <c r="B459" i="1"/>
  <c r="B460" i="1" a="1"/>
  <c r="B460" i="1" s="1"/>
  <c r="B461" i="1" a="1"/>
  <c r="B461" i="1"/>
  <c r="B462" i="1" a="1"/>
  <c r="B462" i="1" s="1"/>
  <c r="B463" i="1" a="1"/>
  <c r="B463" i="1" s="1"/>
  <c r="B464" i="1" a="1"/>
  <c r="B464" i="1" s="1"/>
  <c r="B465" i="1" a="1"/>
  <c r="B465" i="1" s="1"/>
  <c r="B466" i="1" a="1"/>
  <c r="B466" i="1" s="1"/>
  <c r="B467" i="1" a="1"/>
  <c r="B467" i="1" s="1"/>
  <c r="B468" i="1" a="1"/>
  <c r="B468" i="1" s="1"/>
  <c r="B469" i="1" a="1"/>
  <c r="B469" i="1" s="1"/>
  <c r="B470" i="1" a="1"/>
  <c r="B470" i="1" s="1"/>
  <c r="B471" i="1" a="1"/>
  <c r="B471" i="1"/>
  <c r="B472" i="1" a="1"/>
  <c r="B472" i="1" s="1"/>
  <c r="B473" i="1" a="1"/>
  <c r="B473" i="1" s="1"/>
  <c r="B474" i="1" a="1"/>
  <c r="B474" i="1" s="1"/>
  <c r="B475" i="1" a="1"/>
  <c r="B475" i="1" s="1"/>
  <c r="B476" i="1" a="1"/>
  <c r="B476" i="1" s="1"/>
  <c r="B477" i="1" a="1"/>
  <c r="B477" i="1" s="1"/>
  <c r="B478" i="1" a="1"/>
  <c r="B478" i="1" s="1"/>
  <c r="B479" i="1" a="1"/>
  <c r="B479" i="1"/>
  <c r="B480" i="1" a="1"/>
  <c r="B480" i="1" s="1"/>
  <c r="B481" i="1" a="1"/>
  <c r="B481" i="1" s="1"/>
  <c r="B482" i="1" a="1"/>
  <c r="B482" i="1" s="1"/>
  <c r="B483" i="1" a="1"/>
  <c r="B483" i="1" s="1"/>
  <c r="B484" i="1" a="1"/>
  <c r="B484" i="1" s="1"/>
  <c r="B485" i="1" a="1"/>
  <c r="B485" i="1"/>
  <c r="B486" i="1" a="1"/>
  <c r="B486" i="1" s="1"/>
  <c r="B487" i="1" a="1"/>
  <c r="B487" i="1" s="1"/>
  <c r="B488" i="1" a="1"/>
  <c r="B488" i="1" s="1"/>
  <c r="B489" i="1" a="1"/>
  <c r="B489" i="1" s="1"/>
  <c r="B490" i="1" a="1"/>
  <c r="B490" i="1" s="1"/>
  <c r="B491" i="1" a="1"/>
  <c r="B491" i="1"/>
  <c r="B492" i="1" a="1"/>
  <c r="B492" i="1" s="1"/>
  <c r="B493" i="1" a="1"/>
  <c r="B493" i="1" s="1"/>
  <c r="B494" i="1" a="1"/>
  <c r="B494" i="1"/>
  <c r="B495" i="1" a="1"/>
  <c r="B495" i="1" s="1"/>
  <c r="B496" i="1" a="1"/>
  <c r="B496" i="1" s="1"/>
  <c r="B497" i="1" a="1"/>
  <c r="B497" i="1" s="1"/>
  <c r="B498" i="1" a="1"/>
  <c r="B498" i="1" s="1"/>
  <c r="B499" i="1" a="1"/>
  <c r="B499" i="1" s="1"/>
  <c r="B500" i="1" a="1"/>
  <c r="B500" i="1" s="1"/>
  <c r="B501" i="1" a="1"/>
  <c r="B501" i="1" s="1"/>
  <c r="B502" i="1" a="1"/>
  <c r="B502" i="1"/>
  <c r="B503" i="1" a="1"/>
  <c r="B503" i="1"/>
  <c r="B504" i="1" a="1"/>
  <c r="B504" i="1" s="1"/>
  <c r="B505" i="1" a="1"/>
  <c r="B505" i="1" s="1"/>
  <c r="B506" i="1" a="1"/>
  <c r="B506" i="1" s="1"/>
  <c r="B507" i="1" a="1"/>
  <c r="B507" i="1" s="1"/>
  <c r="B508" i="1" a="1"/>
  <c r="B508" i="1" s="1"/>
  <c r="B509" i="1" a="1"/>
  <c r="B509" i="1" s="1"/>
  <c r="B510" i="1" a="1"/>
  <c r="B510" i="1" s="1"/>
  <c r="B511" i="1" a="1"/>
  <c r="B511" i="1" s="1"/>
  <c r="B512" i="1" a="1"/>
  <c r="B512" i="1" s="1"/>
  <c r="B513" i="1" a="1"/>
  <c r="B513" i="1" s="1"/>
  <c r="B514" i="1" a="1"/>
  <c r="B514" i="1"/>
  <c r="B515" i="1" a="1"/>
  <c r="B515" i="1" s="1"/>
  <c r="B516" i="1" a="1"/>
  <c r="B516" i="1" s="1"/>
  <c r="B517" i="1" a="1"/>
  <c r="B517" i="1" s="1"/>
  <c r="B518" i="1" a="1"/>
  <c r="B518" i="1" s="1"/>
  <c r="B519" i="1" a="1"/>
  <c r="B519" i="1"/>
  <c r="B520" i="1" a="1"/>
  <c r="B520" i="1" s="1"/>
  <c r="B521" i="1" a="1"/>
  <c r="B521" i="1" s="1"/>
  <c r="B522" i="1" a="1"/>
  <c r="B522" i="1" s="1"/>
  <c r="B523" i="1" a="1"/>
  <c r="B523" i="1" s="1"/>
  <c r="B524" i="1" a="1"/>
  <c r="B524" i="1" s="1"/>
  <c r="B525" i="1" a="1"/>
  <c r="B525" i="1"/>
  <c r="B526" i="1" a="1"/>
  <c r="B526" i="1"/>
  <c r="B527" i="1" a="1"/>
  <c r="B527" i="1" s="1"/>
  <c r="B528" i="1" a="1"/>
  <c r="B528" i="1" s="1"/>
  <c r="B529" i="1" a="1"/>
  <c r="B529" i="1" s="1"/>
  <c r="B530" i="1" a="1"/>
  <c r="B530" i="1" s="1"/>
  <c r="B531" i="1" a="1"/>
  <c r="B531" i="1" s="1"/>
  <c r="B532" i="1" a="1"/>
  <c r="B532" i="1" s="1"/>
  <c r="B533" i="1" a="1"/>
  <c r="B533" i="1"/>
  <c r="B534" i="1" a="1"/>
  <c r="B534" i="1" s="1"/>
  <c r="B535" i="1" a="1"/>
  <c r="B535" i="1"/>
  <c r="B536" i="1" a="1"/>
  <c r="B536" i="1" s="1"/>
  <c r="B537" i="1" a="1"/>
  <c r="B537" i="1"/>
  <c r="B538" i="1" a="1"/>
  <c r="B538" i="1" s="1"/>
  <c r="B539" i="1" a="1"/>
  <c r="B539" i="1" s="1"/>
  <c r="B540" i="1" a="1"/>
  <c r="B540" i="1" s="1"/>
  <c r="B541" i="1" a="1"/>
  <c r="B541" i="1" s="1"/>
  <c r="B542" i="1" a="1"/>
  <c r="B542" i="1" s="1"/>
  <c r="B543" i="1" a="1"/>
  <c r="B543" i="1"/>
  <c r="B544" i="1" a="1"/>
  <c r="B544" i="1" s="1"/>
  <c r="B545" i="1" a="1"/>
  <c r="B545" i="1" s="1"/>
  <c r="B546" i="1" a="1"/>
  <c r="B546" i="1" s="1"/>
  <c r="B547" i="1" a="1"/>
  <c r="B547" i="1" s="1"/>
  <c r="B548" i="1" a="1"/>
  <c r="B548" i="1" s="1"/>
  <c r="B549" i="1" a="1"/>
  <c r="B549" i="1"/>
  <c r="B550" i="1" a="1"/>
  <c r="B550" i="1" s="1"/>
  <c r="B551" i="1" a="1"/>
  <c r="B551" i="1" s="1"/>
  <c r="B552" i="1" a="1"/>
  <c r="B552" i="1" s="1"/>
  <c r="B553" i="1" a="1"/>
  <c r="B553" i="1" s="1"/>
  <c r="B554" i="1" a="1"/>
  <c r="B554" i="1" s="1"/>
  <c r="B555" i="1" a="1"/>
  <c r="B555" i="1"/>
  <c r="B556" i="1" a="1"/>
  <c r="B556" i="1" s="1"/>
  <c r="B557" i="1" a="1"/>
  <c r="B557" i="1" s="1"/>
  <c r="B558" i="1" a="1"/>
  <c r="B558" i="1" s="1"/>
  <c r="B559" i="1" a="1"/>
  <c r="B559" i="1" s="1"/>
  <c r="B560" i="1" a="1"/>
  <c r="B560" i="1" s="1"/>
  <c r="B561" i="1" a="1"/>
  <c r="B561" i="1" s="1"/>
  <c r="B562" i="1" a="1"/>
  <c r="B562" i="1" s="1"/>
  <c r="B563" i="1" a="1"/>
  <c r="B563" i="1"/>
  <c r="B564" i="1" a="1"/>
  <c r="B564" i="1" s="1"/>
  <c r="B565" i="1" a="1"/>
  <c r="B565" i="1" s="1"/>
  <c r="B566" i="1" a="1"/>
  <c r="B566" i="1" s="1"/>
  <c r="B567" i="1" a="1"/>
  <c r="B567" i="1"/>
  <c r="B568" i="1" a="1"/>
  <c r="B568" i="1" s="1"/>
  <c r="B569" i="1" a="1"/>
  <c r="B569" i="1" s="1"/>
  <c r="B570" i="1" a="1"/>
  <c r="B570" i="1" s="1"/>
  <c r="B571" i="1" a="1"/>
  <c r="B571" i="1" s="1"/>
  <c r="B572" i="1" a="1"/>
  <c r="B572" i="1" s="1"/>
  <c r="B573" i="1" a="1"/>
  <c r="B573" i="1" s="1"/>
  <c r="B574" i="1" a="1"/>
  <c r="B574" i="1" s="1"/>
  <c r="B575" i="1" a="1"/>
  <c r="B575" i="1"/>
  <c r="B576" i="1" a="1"/>
  <c r="B576" i="1" s="1"/>
  <c r="B577" i="1" a="1"/>
  <c r="B577" i="1" s="1"/>
  <c r="B578" i="1" a="1"/>
  <c r="B578" i="1" s="1"/>
  <c r="B579" i="1" a="1"/>
  <c r="B579" i="1"/>
  <c r="B580" i="1" a="1"/>
  <c r="B580" i="1" s="1"/>
  <c r="B581" i="1" a="1"/>
  <c r="B581" i="1" s="1"/>
  <c r="B582" i="1" a="1"/>
  <c r="B582" i="1" s="1"/>
  <c r="B583" i="1" a="1"/>
  <c r="B583" i="1" s="1"/>
  <c r="B584" i="1" a="1"/>
  <c r="B584" i="1" s="1"/>
  <c r="B585" i="1" a="1"/>
  <c r="B585" i="1" s="1"/>
  <c r="B586" i="1" a="1"/>
  <c r="B586" i="1" s="1"/>
  <c r="B587" i="1" a="1"/>
  <c r="B587" i="1"/>
  <c r="B588" i="1" a="1"/>
  <c r="B588" i="1" s="1"/>
  <c r="B589" i="1" a="1"/>
  <c r="B589" i="1" s="1"/>
  <c r="B590" i="1" a="1"/>
  <c r="B590" i="1" s="1"/>
  <c r="B591" i="1" a="1"/>
  <c r="B591" i="1" s="1"/>
  <c r="B592" i="1" a="1"/>
  <c r="B592" i="1" s="1"/>
  <c r="B593" i="1" a="1"/>
  <c r="B593" i="1" s="1"/>
  <c r="B594" i="1" a="1"/>
  <c r="B594" i="1" s="1"/>
  <c r="B595" i="1" a="1"/>
  <c r="B595" i="1"/>
  <c r="B596" i="1" a="1"/>
  <c r="B596" i="1" s="1"/>
  <c r="B597" i="1" a="1"/>
  <c r="B597" i="1" s="1"/>
  <c r="B598" i="1" a="1"/>
  <c r="B598" i="1" s="1"/>
  <c r="B599" i="1" a="1"/>
  <c r="B599" i="1"/>
  <c r="B600" i="1" a="1"/>
  <c r="B600" i="1" s="1"/>
  <c r="B601" i="1" a="1"/>
  <c r="B601" i="1" s="1"/>
  <c r="B602" i="1" a="1"/>
  <c r="B602" i="1" s="1"/>
  <c r="B603" i="1" a="1"/>
  <c r="B603" i="1" s="1"/>
  <c r="B604" i="1" a="1"/>
  <c r="B604" i="1" s="1"/>
  <c r="B605" i="1" a="1"/>
  <c r="B605" i="1" s="1"/>
  <c r="B606" i="1" a="1"/>
  <c r="B606" i="1" s="1"/>
  <c r="B607" i="1" a="1"/>
  <c r="B607" i="1"/>
  <c r="B608" i="1" a="1"/>
  <c r="B608" i="1" s="1"/>
  <c r="B609" i="1" a="1"/>
  <c r="B609" i="1" s="1"/>
  <c r="B610" i="1" a="1"/>
  <c r="B610" i="1" s="1"/>
  <c r="B611" i="1" a="1"/>
  <c r="B611" i="1" s="1"/>
  <c r="B612" i="1" a="1"/>
  <c r="B612" i="1" s="1"/>
  <c r="B613" i="1" a="1"/>
  <c r="B613" i="1" s="1"/>
  <c r="B614" i="1" a="1"/>
  <c r="B614" i="1" s="1"/>
  <c r="B615" i="1" a="1"/>
  <c r="B615" i="1"/>
  <c r="B616" i="1" a="1"/>
  <c r="B616" i="1" s="1"/>
  <c r="B617" i="1" a="1"/>
  <c r="B617" i="1" s="1"/>
  <c r="B618" i="1" a="1"/>
  <c r="B618" i="1" s="1"/>
  <c r="B619" i="1" a="1"/>
  <c r="B619" i="1"/>
  <c r="B620" i="1" a="1"/>
  <c r="B620" i="1" s="1"/>
  <c r="B621" i="1" a="1"/>
  <c r="B621" i="1" s="1"/>
  <c r="B622" i="1" a="1"/>
  <c r="B622" i="1" s="1"/>
  <c r="B623" i="1" a="1"/>
  <c r="B623" i="1" s="1"/>
  <c r="B624" i="1" a="1"/>
  <c r="B624" i="1" s="1"/>
  <c r="B625" i="1" a="1"/>
  <c r="B625" i="1" s="1"/>
  <c r="B626" i="1" a="1"/>
  <c r="B626" i="1" s="1"/>
  <c r="B627" i="1" a="1"/>
  <c r="B627" i="1" s="1"/>
  <c r="B628" i="1" a="1"/>
  <c r="B628" i="1" s="1"/>
  <c r="B629" i="1" a="1"/>
  <c r="B629" i="1" s="1"/>
  <c r="B630" i="1" a="1"/>
  <c r="B630" i="1" s="1"/>
  <c r="B631" i="1" a="1"/>
  <c r="B631" i="1" s="1"/>
  <c r="B632" i="1" a="1"/>
  <c r="B632" i="1" s="1"/>
  <c r="B633" i="1" a="1"/>
  <c r="B633" i="1" s="1"/>
  <c r="B634" i="1" a="1"/>
  <c r="B634" i="1" s="1"/>
  <c r="B635" i="1" a="1"/>
  <c r="B635" i="1"/>
  <c r="B636" i="1" a="1"/>
  <c r="B636" i="1" s="1"/>
  <c r="B637" i="1" a="1"/>
  <c r="B637" i="1" s="1"/>
  <c r="B638" i="1" a="1"/>
  <c r="B638" i="1" s="1"/>
  <c r="B639" i="1" a="1"/>
  <c r="B639" i="1"/>
  <c r="B640" i="1" a="1"/>
  <c r="B640" i="1" s="1"/>
  <c r="B641" i="1" a="1"/>
  <c r="B641" i="1" s="1"/>
  <c r="B642" i="1" a="1"/>
  <c r="B642" i="1" s="1"/>
  <c r="B643" i="1" a="1"/>
  <c r="B643" i="1" s="1"/>
  <c r="B644" i="1" a="1"/>
  <c r="B644" i="1" s="1"/>
  <c r="B645" i="1" a="1"/>
  <c r="B645" i="1" s="1"/>
  <c r="B646" i="1" a="1"/>
  <c r="B646" i="1" s="1"/>
  <c r="B647" i="1" a="1"/>
  <c r="B647" i="1" s="1"/>
  <c r="B648" i="1" a="1"/>
  <c r="B648" i="1" s="1"/>
  <c r="B649" i="1" a="1"/>
  <c r="B649" i="1" s="1"/>
  <c r="B650" i="1" a="1"/>
  <c r="B650" i="1" s="1"/>
  <c r="B651" i="1" a="1"/>
  <c r="B651" i="1" s="1"/>
  <c r="B652" i="1" a="1"/>
  <c r="B652" i="1" s="1"/>
  <c r="B653" i="1" a="1"/>
  <c r="B653" i="1" s="1"/>
  <c r="B654" i="1" a="1"/>
  <c r="B654" i="1" s="1"/>
  <c r="B655" i="1" a="1"/>
  <c r="B655" i="1" s="1"/>
  <c r="B656" i="1" a="1"/>
  <c r="B656" i="1" s="1"/>
  <c r="B657" i="1" a="1"/>
  <c r="B657" i="1" s="1"/>
  <c r="B658" i="1" a="1"/>
  <c r="B658" i="1" s="1"/>
  <c r="B659" i="1" a="1"/>
  <c r="B659" i="1" s="1"/>
  <c r="B660" i="1" a="1"/>
  <c r="B660" i="1" s="1"/>
  <c r="B661" i="1" a="1"/>
  <c r="B661" i="1" s="1"/>
  <c r="B662" i="1" a="1"/>
  <c r="B662" i="1" s="1"/>
  <c r="B663" i="1" a="1"/>
  <c r="B663" i="1"/>
  <c r="B664" i="1" a="1"/>
  <c r="B664" i="1" s="1"/>
  <c r="B665" i="1" a="1"/>
  <c r="B665" i="1" s="1"/>
  <c r="B666" i="1" a="1"/>
  <c r="B666" i="1" s="1"/>
  <c r="B667" i="1" a="1"/>
  <c r="B667" i="1" s="1"/>
  <c r="B668" i="1" a="1"/>
  <c r="B668" i="1" s="1"/>
  <c r="B669" i="1" a="1"/>
  <c r="B669" i="1" s="1"/>
  <c r="B670" i="1" a="1"/>
  <c r="B670" i="1" s="1"/>
  <c r="B671" i="1" a="1"/>
  <c r="B671" i="1" s="1"/>
  <c r="B672" i="1" a="1"/>
  <c r="B672" i="1" s="1"/>
  <c r="B673" i="1" a="1"/>
  <c r="B673" i="1" s="1"/>
  <c r="B674" i="1" a="1"/>
  <c r="B674" i="1" s="1"/>
  <c r="B675" i="1" a="1"/>
  <c r="B675" i="1" s="1"/>
  <c r="B676" i="1" a="1"/>
  <c r="B676" i="1" s="1"/>
  <c r="B677" i="1" a="1"/>
  <c r="B677" i="1" s="1"/>
  <c r="B678" i="1" a="1"/>
  <c r="B678" i="1" s="1"/>
  <c r="B679" i="1" a="1"/>
  <c r="B679" i="1" s="1"/>
  <c r="B680" i="1" a="1"/>
  <c r="B680" i="1" s="1"/>
  <c r="B681" i="1" a="1"/>
  <c r="B681" i="1" s="1"/>
  <c r="B682" i="1" a="1"/>
  <c r="B682" i="1" s="1"/>
  <c r="B683" i="1" a="1"/>
  <c r="B683" i="1"/>
  <c r="B684" i="1" a="1"/>
  <c r="B684" i="1" s="1"/>
  <c r="B685" i="1" a="1"/>
  <c r="B685" i="1" s="1"/>
  <c r="B686" i="1" a="1"/>
  <c r="B686" i="1" s="1"/>
  <c r="B687" i="1" a="1"/>
  <c r="B687" i="1" s="1"/>
  <c r="B688" i="1" a="1"/>
  <c r="B688" i="1" s="1"/>
  <c r="B689" i="1" a="1"/>
  <c r="B689" i="1" s="1"/>
  <c r="B690" i="1" a="1"/>
  <c r="B690" i="1" s="1"/>
  <c r="B691" i="1" a="1"/>
  <c r="B691" i="1" s="1"/>
  <c r="B692" i="1" a="1"/>
  <c r="B692" i="1" s="1"/>
  <c r="B693" i="1" a="1"/>
  <c r="B693" i="1" s="1"/>
  <c r="B694" i="1" a="1"/>
  <c r="B694" i="1" s="1"/>
  <c r="B695" i="1" a="1"/>
  <c r="B695" i="1"/>
  <c r="B696" i="1" a="1"/>
  <c r="B696" i="1" s="1"/>
  <c r="B697" i="1" a="1"/>
  <c r="B697" i="1" s="1"/>
  <c r="B698" i="1" a="1"/>
  <c r="B698" i="1" s="1"/>
  <c r="B699" i="1" a="1"/>
  <c r="B699" i="1" s="1"/>
  <c r="B700" i="1" a="1"/>
  <c r="B700" i="1" s="1"/>
  <c r="B701" i="1" a="1"/>
  <c r="B701" i="1" s="1"/>
  <c r="B702" i="1" a="1"/>
  <c r="B702" i="1" s="1"/>
  <c r="B703" i="1" a="1"/>
  <c r="B703" i="1"/>
  <c r="B704" i="1" a="1"/>
  <c r="B704" i="1" s="1"/>
  <c r="B705" i="1" a="1"/>
  <c r="B705" i="1" s="1"/>
  <c r="B706" i="1" a="1"/>
  <c r="B706" i="1" s="1"/>
  <c r="B707" i="1" a="1"/>
  <c r="B707" i="1" s="1"/>
  <c r="B708" i="1" a="1"/>
  <c r="B708" i="1" s="1"/>
  <c r="B709" i="1" a="1"/>
  <c r="B709" i="1" s="1"/>
  <c r="B710" i="1" a="1"/>
  <c r="B710" i="1" s="1"/>
  <c r="B711" i="1" a="1"/>
  <c r="B711" i="1" s="1"/>
  <c r="B712" i="1" a="1"/>
  <c r="B712" i="1" s="1"/>
  <c r="B713" i="1" a="1"/>
  <c r="B713" i="1" s="1"/>
  <c r="B714" i="1" a="1"/>
  <c r="B714" i="1" s="1"/>
  <c r="B715" i="1" a="1"/>
  <c r="B715" i="1"/>
  <c r="B716" i="1" a="1"/>
  <c r="B716" i="1" s="1"/>
  <c r="B717" i="1" a="1"/>
  <c r="B717" i="1" s="1"/>
  <c r="B718" i="1" a="1"/>
  <c r="B718" i="1" s="1"/>
  <c r="B719" i="1" a="1"/>
  <c r="B719" i="1" s="1"/>
  <c r="B720" i="1" a="1"/>
  <c r="B720" i="1" s="1"/>
  <c r="B721" i="1" a="1"/>
  <c r="B721" i="1" s="1"/>
  <c r="B722" i="1" a="1"/>
  <c r="B722" i="1" s="1"/>
  <c r="B723" i="1" a="1"/>
  <c r="B723" i="1"/>
  <c r="B724" i="1" a="1"/>
  <c r="B724" i="1" s="1"/>
  <c r="B725" i="1" a="1"/>
  <c r="B725" i="1" s="1"/>
  <c r="B726" i="1" a="1"/>
  <c r="B726" i="1" s="1"/>
  <c r="B727" i="1" a="1"/>
  <c r="B727" i="1"/>
  <c r="B728" i="1" a="1"/>
  <c r="B728" i="1" s="1"/>
  <c r="B729" i="1" a="1"/>
  <c r="B729" i="1" s="1"/>
  <c r="B730" i="1" a="1"/>
  <c r="B730" i="1" s="1"/>
  <c r="B731" i="1" a="1"/>
  <c r="B731" i="1" s="1"/>
  <c r="B732" i="1" a="1"/>
  <c r="B732" i="1" s="1"/>
  <c r="B733" i="1" a="1"/>
  <c r="B733" i="1" s="1"/>
  <c r="B734" i="1" a="1"/>
  <c r="B734" i="1" s="1"/>
  <c r="B735" i="1" a="1"/>
  <c r="B735" i="1"/>
  <c r="B736" i="1" a="1"/>
  <c r="B736" i="1" s="1"/>
  <c r="B737" i="1" a="1"/>
  <c r="B737" i="1" s="1"/>
  <c r="B738" i="1" a="1"/>
  <c r="B738" i="1" s="1"/>
  <c r="B739" i="1" a="1"/>
  <c r="B739" i="1" s="1"/>
  <c r="B740" i="1" a="1"/>
  <c r="B740" i="1" s="1"/>
  <c r="B741" i="1" a="1"/>
  <c r="B741" i="1" s="1"/>
  <c r="B742" i="1" a="1"/>
  <c r="B742" i="1" s="1"/>
  <c r="B743" i="1" a="1"/>
  <c r="B743" i="1"/>
  <c r="B744" i="1" a="1"/>
  <c r="B744" i="1" s="1"/>
  <c r="B745" i="1" a="1"/>
  <c r="B745" i="1" s="1"/>
  <c r="B746" i="1" a="1"/>
  <c r="B746" i="1" s="1"/>
  <c r="B747" i="1" a="1"/>
  <c r="B747" i="1" s="1"/>
  <c r="B748" i="1" a="1"/>
  <c r="B748" i="1" s="1"/>
  <c r="B749" i="1" a="1"/>
  <c r="B749" i="1"/>
  <c r="B750" i="1" a="1"/>
  <c r="B750" i="1" s="1"/>
  <c r="B751" i="1" a="1"/>
  <c r="B751" i="1" s="1"/>
  <c r="B752" i="1" a="1"/>
  <c r="B752" i="1" s="1"/>
  <c r="B753" i="1" a="1"/>
  <c r="B753" i="1"/>
  <c r="B754" i="1" a="1"/>
  <c r="B754" i="1" s="1"/>
  <c r="B755" i="1" a="1"/>
  <c r="B755" i="1" s="1"/>
  <c r="B756" i="1" a="1"/>
  <c r="B756" i="1" s="1"/>
  <c r="B757" i="1" a="1"/>
  <c r="B757" i="1" s="1"/>
  <c r="B758" i="1" a="1"/>
  <c r="B758" i="1" s="1"/>
  <c r="B759" i="1" a="1"/>
  <c r="B759" i="1"/>
  <c r="B760" i="1" a="1"/>
  <c r="B760" i="1" s="1"/>
  <c r="B761" i="1" a="1"/>
  <c r="B761" i="1" s="1"/>
  <c r="B762" i="1" a="1"/>
  <c r="B762" i="1" s="1"/>
  <c r="B763" i="1" a="1"/>
  <c r="B763" i="1" s="1"/>
  <c r="B764" i="1" a="1"/>
  <c r="B764" i="1" s="1"/>
  <c r="B765" i="1" a="1"/>
  <c r="B765" i="1"/>
  <c r="B766" i="1" a="1"/>
  <c r="B766" i="1" s="1"/>
  <c r="B767" i="1" a="1"/>
  <c r="B767" i="1"/>
  <c r="B768" i="1" a="1"/>
  <c r="B768" i="1" s="1"/>
  <c r="B769" i="1" a="1"/>
  <c r="B769" i="1" s="1"/>
  <c r="B770" i="1" a="1"/>
  <c r="B770" i="1" s="1"/>
  <c r="B771" i="1" a="1"/>
  <c r="B771" i="1" s="1"/>
  <c r="B772" i="1" a="1"/>
  <c r="B772" i="1" s="1"/>
  <c r="B773" i="1" a="1"/>
  <c r="B773" i="1"/>
  <c r="B774" i="1" a="1"/>
  <c r="B774" i="1" s="1"/>
  <c r="B775" i="1" a="1"/>
  <c r="B775" i="1" s="1"/>
  <c r="B776" i="1" a="1"/>
  <c r="B776" i="1" s="1"/>
  <c r="B777" i="1" a="1"/>
  <c r="B777" i="1" s="1"/>
  <c r="B778" i="1" a="1"/>
  <c r="B778" i="1" s="1"/>
  <c r="B779" i="1" a="1"/>
  <c r="B779" i="1"/>
  <c r="B780" i="1" a="1"/>
  <c r="B780" i="1" s="1"/>
  <c r="B781" i="1" a="1"/>
  <c r="B781" i="1" s="1"/>
  <c r="B782" i="1" a="1"/>
  <c r="B782" i="1" s="1"/>
  <c r="B783" i="1" a="1"/>
  <c r="B783" i="1"/>
  <c r="B784" i="1" a="1"/>
  <c r="B784" i="1" s="1"/>
  <c r="B785" i="1" a="1"/>
  <c r="B785" i="1" s="1"/>
  <c r="B786" i="1" a="1"/>
  <c r="B786" i="1" s="1"/>
  <c r="B787" i="1" a="1"/>
  <c r="B787" i="1" s="1"/>
  <c r="B788" i="1" a="1"/>
  <c r="B788" i="1" s="1"/>
  <c r="B789" i="1" a="1"/>
  <c r="B789" i="1"/>
  <c r="B790" i="1" a="1"/>
  <c r="B790" i="1" s="1"/>
  <c r="B791" i="1" a="1"/>
  <c r="B791" i="1" s="1"/>
  <c r="B792" i="1" a="1"/>
  <c r="B792" i="1" s="1"/>
  <c r="B793" i="1" a="1"/>
  <c r="B793" i="1" s="1"/>
  <c r="B794" i="1" a="1"/>
  <c r="B794" i="1" s="1"/>
  <c r="B795" i="1" a="1"/>
  <c r="B795" i="1" s="1"/>
  <c r="B796" i="1" a="1"/>
  <c r="B796" i="1" s="1"/>
  <c r="B797" i="1" a="1"/>
  <c r="B797" i="1"/>
  <c r="B798" i="1" a="1"/>
  <c r="B798" i="1" s="1"/>
  <c r="B799" i="1" a="1"/>
  <c r="B799" i="1" s="1"/>
  <c r="B800" i="1" a="1"/>
  <c r="B800" i="1" s="1"/>
  <c r="B801" i="1" a="1"/>
  <c r="B801" i="1"/>
  <c r="B802" i="1" a="1"/>
  <c r="B802" i="1" s="1"/>
  <c r="B803" i="1" a="1"/>
  <c r="B803" i="1" s="1"/>
  <c r="B804" i="1" a="1"/>
  <c r="B804" i="1" s="1"/>
  <c r="B805" i="1" a="1"/>
  <c r="B805" i="1" s="1"/>
  <c r="B806" i="1" a="1"/>
  <c r="B806" i="1" s="1"/>
  <c r="B807" i="1" a="1"/>
  <c r="B807" i="1"/>
  <c r="B808" i="1" a="1"/>
  <c r="B808" i="1" s="1"/>
  <c r="B809" i="1" a="1"/>
  <c r="B809" i="1" s="1"/>
  <c r="B810" i="1" a="1"/>
  <c r="B810" i="1" s="1"/>
  <c r="B811" i="1" a="1"/>
  <c r="B811" i="1" s="1"/>
  <c r="B812" i="1" a="1"/>
  <c r="B812" i="1" s="1"/>
  <c r="B813" i="1" a="1"/>
  <c r="B813" i="1"/>
  <c r="B814" i="1" a="1"/>
  <c r="B814" i="1" s="1"/>
  <c r="B815" i="1" a="1"/>
  <c r="B815" i="1"/>
  <c r="B816" i="1" a="1"/>
  <c r="B816" i="1" s="1"/>
  <c r="B817" i="1" a="1"/>
  <c r="B817" i="1" s="1"/>
  <c r="B818" i="1" a="1"/>
  <c r="B818" i="1" s="1"/>
  <c r="B819" i="1" a="1"/>
  <c r="B819" i="1" s="1"/>
  <c r="B820" i="1" a="1"/>
  <c r="B820" i="1" s="1"/>
  <c r="B821" i="1" a="1"/>
  <c r="B821" i="1"/>
  <c r="B822" i="1" a="1"/>
  <c r="B822" i="1" s="1"/>
  <c r="B823" i="1" a="1"/>
  <c r="B823" i="1" s="1"/>
  <c r="B824" i="1" a="1"/>
  <c r="B824" i="1" s="1"/>
  <c r="B825" i="1" a="1"/>
  <c r="B825" i="1" s="1"/>
  <c r="B826" i="1" a="1"/>
  <c r="B826" i="1" s="1"/>
  <c r="B827" i="1" a="1"/>
  <c r="B827" i="1" s="1"/>
  <c r="B828" i="1" a="1"/>
  <c r="B828" i="1" s="1"/>
  <c r="B829" i="1" a="1"/>
  <c r="B829" i="1" s="1"/>
  <c r="B830" i="1" a="1"/>
  <c r="B830" i="1" s="1"/>
  <c r="B831" i="1" a="1"/>
  <c r="B831" i="1" s="1"/>
  <c r="B832" i="1" a="1"/>
  <c r="B832" i="1" s="1"/>
  <c r="B833" i="1" a="1"/>
  <c r="B833" i="1"/>
  <c r="B834" i="1" a="1"/>
  <c r="B834" i="1" s="1"/>
  <c r="B835" i="1" a="1"/>
  <c r="B835" i="1" s="1"/>
  <c r="B836" i="1" a="1"/>
  <c r="B836" i="1" s="1"/>
  <c r="B837" i="1" a="1"/>
  <c r="B837" i="1" s="1"/>
  <c r="B838" i="1" a="1"/>
  <c r="B838" i="1" s="1"/>
  <c r="B839" i="1" a="1"/>
  <c r="B839" i="1"/>
  <c r="B840" i="1" a="1"/>
  <c r="B840" i="1" s="1"/>
  <c r="B841" i="1" a="1"/>
  <c r="B841" i="1" s="1"/>
  <c r="B842" i="1" a="1"/>
  <c r="B842" i="1" s="1"/>
  <c r="B843" i="1" a="1"/>
  <c r="B843" i="1" s="1"/>
  <c r="B844" i="1" a="1"/>
  <c r="B844" i="1" s="1"/>
  <c r="B845" i="1" a="1"/>
  <c r="B845" i="1"/>
  <c r="B846" i="1" a="1"/>
  <c r="B846" i="1" s="1"/>
  <c r="B847" i="1" a="1"/>
  <c r="B847" i="1" s="1"/>
  <c r="B848" i="1" a="1"/>
  <c r="B848" i="1" s="1"/>
  <c r="B849" i="1" a="1"/>
  <c r="B849" i="1" s="1"/>
  <c r="B850" i="1" a="1"/>
  <c r="B850" i="1"/>
  <c r="B851" i="1" a="1"/>
  <c r="B851" i="1" s="1"/>
  <c r="B852" i="1" a="1"/>
  <c r="B852" i="1" s="1"/>
  <c r="B853" i="1" a="1"/>
  <c r="B853" i="1" s="1"/>
  <c r="B854" i="1" a="1"/>
  <c r="B854" i="1" s="1"/>
  <c r="B855" i="1" a="1"/>
  <c r="B855" i="1" s="1"/>
  <c r="B856" i="1" a="1"/>
  <c r="B856" i="1" s="1"/>
  <c r="B857" i="1" a="1"/>
  <c r="B857" i="1"/>
  <c r="B858" i="1" a="1"/>
  <c r="B858" i="1" s="1"/>
  <c r="B859" i="1" a="1"/>
  <c r="B859" i="1" s="1"/>
  <c r="B860" i="1" a="1"/>
  <c r="B860" i="1" s="1"/>
  <c r="B861" i="1" a="1"/>
  <c r="B861" i="1"/>
  <c r="B862" i="1" a="1"/>
  <c r="B862" i="1" s="1"/>
  <c r="B863" i="1" a="1"/>
  <c r="B863" i="1" s="1"/>
  <c r="B864" i="1" a="1"/>
  <c r="B864" i="1" s="1"/>
  <c r="B865" i="1" a="1"/>
  <c r="B865" i="1" s="1"/>
  <c r="B866" i="1" a="1"/>
  <c r="B866" i="1"/>
  <c r="B867" i="1" a="1"/>
  <c r="B867" i="1"/>
  <c r="B868" i="1" a="1"/>
  <c r="B868" i="1" s="1"/>
  <c r="B869" i="1" a="1"/>
  <c r="B869" i="1" s="1"/>
  <c r="B870" i="1" a="1"/>
  <c r="B870" i="1" s="1"/>
  <c r="B871" i="1" a="1"/>
  <c r="B871" i="1" s="1"/>
  <c r="B872" i="1" a="1"/>
  <c r="B872" i="1" s="1"/>
  <c r="B873" i="1" a="1"/>
  <c r="B873" i="1"/>
  <c r="B874" i="1" a="1"/>
  <c r="B874" i="1" s="1"/>
  <c r="B875" i="1" a="1"/>
  <c r="B875" i="1"/>
  <c r="B876" i="1" a="1"/>
  <c r="B876" i="1" s="1"/>
  <c r="B877" i="1" a="1"/>
  <c r="B877" i="1"/>
  <c r="B878" i="1" a="1"/>
  <c r="B878" i="1" s="1"/>
  <c r="B879" i="1" a="1"/>
  <c r="B879" i="1" s="1"/>
  <c r="B880" i="1" a="1"/>
  <c r="B880" i="1" s="1"/>
  <c r="B881" i="1" a="1"/>
  <c r="B881" i="1" s="1"/>
  <c r="B882" i="1" a="1"/>
  <c r="B882" i="1"/>
  <c r="B883" i="1" a="1"/>
  <c r="B883" i="1" s="1"/>
  <c r="B884" i="1" a="1"/>
  <c r="B884" i="1" s="1"/>
  <c r="B885" i="1" a="1"/>
  <c r="B885" i="1" s="1"/>
  <c r="B886" i="1" a="1"/>
  <c r="B886" i="1"/>
  <c r="B887" i="1" a="1"/>
  <c r="B887" i="1" s="1"/>
  <c r="B888" i="1" a="1"/>
  <c r="B888" i="1" s="1"/>
  <c r="B889" i="1" a="1"/>
  <c r="B889" i="1"/>
  <c r="B890" i="1" a="1"/>
  <c r="B890" i="1" s="1"/>
  <c r="B891" i="1" a="1"/>
  <c r="B891" i="1"/>
  <c r="B892" i="1" a="1"/>
  <c r="B892" i="1" s="1"/>
  <c r="B893" i="1" a="1"/>
  <c r="B893" i="1"/>
  <c r="B894" i="1" a="1"/>
  <c r="B894" i="1" s="1"/>
  <c r="B895" i="1" a="1"/>
  <c r="B895" i="1" s="1"/>
  <c r="B896" i="1" a="1"/>
  <c r="B896" i="1" s="1"/>
  <c r="B897" i="1" a="1"/>
  <c r="B897" i="1" s="1"/>
  <c r="B898" i="1" a="1"/>
  <c r="B898" i="1"/>
  <c r="B899" i="1" a="1"/>
  <c r="B899" i="1"/>
  <c r="B900" i="1" a="1"/>
  <c r="B900" i="1" s="1"/>
  <c r="B901" i="1" a="1"/>
  <c r="B901" i="1" s="1"/>
  <c r="B902" i="1" a="1"/>
  <c r="B902" i="1"/>
  <c r="B903" i="1" a="1"/>
  <c r="B903" i="1" s="1"/>
  <c r="B904" i="1" a="1"/>
  <c r="B904" i="1" s="1"/>
  <c r="B905" i="1" a="1"/>
  <c r="B905" i="1"/>
  <c r="B906" i="1" a="1"/>
  <c r="B906" i="1" s="1"/>
  <c r="B907" i="1" a="1"/>
  <c r="B907" i="1" s="1"/>
  <c r="B908" i="1" a="1"/>
  <c r="B908" i="1" s="1"/>
  <c r="B909" i="1" a="1"/>
  <c r="B909" i="1" s="1"/>
  <c r="B910" i="1" a="1"/>
  <c r="B910" i="1" s="1"/>
  <c r="B911" i="1" a="1"/>
  <c r="B911" i="1"/>
  <c r="B912" i="1" a="1"/>
  <c r="B912" i="1" s="1"/>
  <c r="B913" i="1" a="1"/>
  <c r="B913" i="1"/>
  <c r="B914" i="1" a="1"/>
  <c r="B914" i="1" s="1"/>
  <c r="B915" i="1" a="1"/>
  <c r="B915" i="1" s="1"/>
  <c r="B916" i="1" a="1"/>
  <c r="B916" i="1" s="1"/>
  <c r="B917" i="1" a="1"/>
  <c r="B917" i="1" s="1"/>
  <c r="B918" i="1" a="1"/>
  <c r="B918" i="1" s="1"/>
  <c r="B919" i="1" a="1"/>
  <c r="B919" i="1" s="1"/>
  <c r="M199" i="1" a="1"/>
  <c r="M199" i="1" s="1"/>
  <c r="M410" i="1"/>
  <c r="M476" i="1" a="1"/>
  <c r="M476" i="1" s="1"/>
  <c r="M772" i="1" a="1"/>
  <c r="M772" i="1" s="1"/>
  <c r="M815" i="1" a="1"/>
  <c r="M815" i="1" s="1"/>
  <c r="M839" i="1" a="1"/>
  <c r="M839" i="1" s="1"/>
  <c r="M900" i="1" a="1"/>
  <c r="M900" i="1" s="1"/>
  <c r="H2" i="1" a="1"/>
  <c r="H2" i="1" s="1"/>
  <c r="H3" i="1" a="1"/>
  <c r="H3"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H101" i="1" a="1"/>
  <c r="H101" i="1" s="1"/>
  <c r="H102" i="1" a="1"/>
  <c r="H102" i="1" s="1"/>
  <c r="H103" i="1" a="1"/>
  <c r="H103" i="1" s="1"/>
  <c r="H104" i="1" a="1"/>
  <c r="H104" i="1" s="1"/>
  <c r="H105" i="1" a="1"/>
  <c r="H105" i="1" s="1"/>
  <c r="H106" i="1" a="1"/>
  <c r="H106" i="1" s="1"/>
  <c r="H107" i="1" a="1"/>
  <c r="H107" i="1" s="1"/>
  <c r="H108" i="1" a="1"/>
  <c r="H108" i="1" s="1"/>
  <c r="H109" i="1" a="1"/>
  <c r="H109" i="1" s="1"/>
  <c r="H110" i="1" a="1"/>
  <c r="H110" i="1" s="1"/>
  <c r="H111" i="1" a="1"/>
  <c r="H111" i="1" s="1"/>
  <c r="H112" i="1" a="1"/>
  <c r="H112" i="1" s="1"/>
  <c r="H113" i="1" a="1"/>
  <c r="H113" i="1" s="1"/>
  <c r="H114" i="1" a="1"/>
  <c r="H114" i="1" s="1"/>
  <c r="H115" i="1" a="1"/>
  <c r="H115" i="1" s="1"/>
  <c r="H116" i="1" a="1"/>
  <c r="H116" i="1" s="1"/>
  <c r="H117" i="1" a="1"/>
  <c r="H117" i="1" s="1"/>
  <c r="H118" i="1" a="1"/>
  <c r="H118" i="1" s="1"/>
  <c r="H119" i="1" a="1"/>
  <c r="H119" i="1" s="1"/>
  <c r="H120" i="1" a="1"/>
  <c r="H120" i="1" s="1"/>
  <c r="H121" i="1" a="1"/>
  <c r="H121" i="1" s="1"/>
  <c r="H122" i="1" a="1"/>
  <c r="H122" i="1" s="1"/>
  <c r="H123" i="1" a="1"/>
  <c r="H123" i="1" s="1"/>
  <c r="H124" i="1" a="1"/>
  <c r="H124" i="1" s="1"/>
  <c r="H125" i="1" a="1"/>
  <c r="H125" i="1" s="1"/>
  <c r="H126" i="1" a="1"/>
  <c r="H126" i="1" s="1"/>
  <c r="H127" i="1" a="1"/>
  <c r="H127" i="1" s="1"/>
  <c r="H128" i="1" a="1"/>
  <c r="H128" i="1" s="1"/>
  <c r="H129" i="1" a="1"/>
  <c r="H129" i="1" s="1"/>
  <c r="H130" i="1" a="1"/>
  <c r="H130" i="1" s="1"/>
  <c r="H131" i="1" a="1"/>
  <c r="H131" i="1" s="1"/>
  <c r="H132" i="1" a="1"/>
  <c r="H132" i="1" s="1"/>
  <c r="H133" i="1" a="1"/>
  <c r="H133" i="1" s="1"/>
  <c r="H134" i="1" a="1"/>
  <c r="H134" i="1" s="1"/>
  <c r="H135" i="1" a="1"/>
  <c r="H135" i="1" s="1"/>
  <c r="H136" i="1" a="1"/>
  <c r="H136" i="1" s="1"/>
  <c r="H137" i="1" a="1"/>
  <c r="H137" i="1" s="1"/>
  <c r="H138" i="1" a="1"/>
  <c r="H138" i="1" s="1"/>
  <c r="H139" i="1" a="1"/>
  <c r="H139" i="1" s="1"/>
  <c r="H140" i="1" a="1"/>
  <c r="H140" i="1" s="1"/>
  <c r="H141" i="1" a="1"/>
  <c r="H141" i="1" s="1"/>
  <c r="H142" i="1" a="1"/>
  <c r="H142" i="1" s="1"/>
  <c r="H143" i="1" a="1"/>
  <c r="H143" i="1" s="1"/>
  <c r="H144" i="1" a="1"/>
  <c r="H144" i="1" s="1"/>
  <c r="H145" i="1" a="1"/>
  <c r="H145" i="1" s="1"/>
  <c r="H146" i="1" a="1"/>
  <c r="H146" i="1" s="1"/>
  <c r="H147" i="1" a="1"/>
  <c r="H147" i="1" s="1"/>
  <c r="H148" i="1" a="1"/>
  <c r="H148" i="1" s="1"/>
  <c r="H149" i="1" a="1"/>
  <c r="H149" i="1" s="1"/>
  <c r="H150" i="1" a="1"/>
  <c r="H150" i="1" s="1"/>
  <c r="H151" i="1" a="1"/>
  <c r="H151" i="1" s="1"/>
  <c r="H152" i="1" a="1"/>
  <c r="H152" i="1" s="1"/>
  <c r="H153" i="1" a="1"/>
  <c r="H153" i="1" s="1"/>
  <c r="H154" i="1" a="1"/>
  <c r="H154" i="1" s="1"/>
  <c r="H155" i="1" a="1"/>
  <c r="H155" i="1" s="1"/>
  <c r="H156" i="1" a="1"/>
  <c r="H156" i="1" s="1"/>
  <c r="H157" i="1" a="1"/>
  <c r="H157" i="1" s="1"/>
  <c r="H158" i="1" a="1"/>
  <c r="H158" i="1" s="1"/>
  <c r="H159" i="1" a="1"/>
  <c r="H159" i="1" s="1"/>
  <c r="H160" i="1" a="1"/>
  <c r="H160" i="1" s="1"/>
  <c r="H161" i="1" a="1"/>
  <c r="H161" i="1" s="1"/>
  <c r="H162" i="1" a="1"/>
  <c r="H162" i="1" s="1"/>
  <c r="H163" i="1" a="1"/>
  <c r="H163" i="1" s="1"/>
  <c r="H164" i="1" a="1"/>
  <c r="H164" i="1" s="1"/>
  <c r="H165" i="1" a="1"/>
  <c r="H165" i="1" s="1"/>
  <c r="H166" i="1" a="1"/>
  <c r="H166" i="1" s="1"/>
  <c r="H167" i="1" a="1"/>
  <c r="H167" i="1" s="1"/>
  <c r="H168" i="1" a="1"/>
  <c r="H168" i="1" s="1"/>
  <c r="H169" i="1" a="1"/>
  <c r="H169" i="1" s="1"/>
  <c r="H170" i="1" a="1"/>
  <c r="H170" i="1" s="1"/>
  <c r="H171" i="1" a="1"/>
  <c r="H171" i="1" s="1"/>
  <c r="H172" i="1" a="1"/>
  <c r="H172" i="1" s="1"/>
  <c r="H173" i="1" a="1"/>
  <c r="H173" i="1" s="1"/>
  <c r="H174" i="1" a="1"/>
  <c r="H174" i="1" s="1"/>
  <c r="H175" i="1" a="1"/>
  <c r="H175" i="1" s="1"/>
  <c r="H176" i="1" a="1"/>
  <c r="H176" i="1" s="1"/>
  <c r="H177" i="1" a="1"/>
  <c r="H177" i="1" s="1"/>
  <c r="H178" i="1" a="1"/>
  <c r="H178" i="1" s="1"/>
  <c r="H179" i="1" a="1"/>
  <c r="H179" i="1" s="1"/>
  <c r="H180" i="1" a="1"/>
  <c r="H180" i="1" s="1"/>
  <c r="H181" i="1" a="1"/>
  <c r="H181" i="1" s="1"/>
  <c r="H182" i="1" a="1"/>
  <c r="H182" i="1" s="1"/>
  <c r="H183" i="1" a="1"/>
  <c r="H183" i="1" s="1"/>
  <c r="H184" i="1" a="1"/>
  <c r="H184" i="1" s="1"/>
  <c r="H185" i="1" a="1"/>
  <c r="H185" i="1" s="1"/>
  <c r="H186" i="1" a="1"/>
  <c r="H186" i="1" s="1"/>
  <c r="H187" i="1" a="1"/>
  <c r="H187" i="1" s="1"/>
  <c r="H188" i="1" a="1"/>
  <c r="H188" i="1" s="1"/>
  <c r="H189" i="1" a="1"/>
  <c r="H189" i="1" s="1"/>
  <c r="H190" i="1" a="1"/>
  <c r="H190" i="1" s="1"/>
  <c r="H191" i="1" a="1"/>
  <c r="H191" i="1" s="1"/>
  <c r="H192" i="1" a="1"/>
  <c r="H192" i="1" s="1"/>
  <c r="H193" i="1" a="1"/>
  <c r="H193" i="1" s="1"/>
  <c r="H194" i="1" a="1"/>
  <c r="H194" i="1" s="1"/>
  <c r="H195" i="1" a="1"/>
  <c r="H195" i="1" s="1"/>
  <c r="H196" i="1" a="1"/>
  <c r="H196" i="1" s="1"/>
  <c r="H197" i="1" a="1"/>
  <c r="H197" i="1" s="1"/>
  <c r="H198" i="1" a="1"/>
  <c r="H198" i="1" s="1"/>
  <c r="H199" i="1" a="1"/>
  <c r="H199" i="1" s="1"/>
  <c r="H200" i="1" a="1"/>
  <c r="H200" i="1" s="1"/>
  <c r="H201" i="1" a="1"/>
  <c r="H201" i="1" s="1"/>
  <c r="H202" i="1" a="1"/>
  <c r="H202" i="1" s="1"/>
  <c r="H203" i="1" a="1"/>
  <c r="H203" i="1" s="1"/>
  <c r="H204" i="1" a="1"/>
  <c r="H204" i="1" s="1"/>
  <c r="H205" i="1" a="1"/>
  <c r="H205" i="1" s="1"/>
  <c r="H206" i="1" a="1"/>
  <c r="H206" i="1" s="1"/>
  <c r="H207" i="1" a="1"/>
  <c r="H207" i="1" s="1"/>
  <c r="H208" i="1" a="1"/>
  <c r="H208" i="1" s="1"/>
  <c r="H209" i="1" a="1"/>
  <c r="H209" i="1" s="1"/>
  <c r="H210" i="1" a="1"/>
  <c r="H210" i="1" s="1"/>
  <c r="H211" i="1" a="1"/>
  <c r="H211" i="1" s="1"/>
  <c r="H212" i="1" a="1"/>
  <c r="H212" i="1" s="1"/>
  <c r="H213" i="1" a="1"/>
  <c r="H213" i="1" s="1"/>
  <c r="H214" i="1" a="1"/>
  <c r="H214" i="1" s="1"/>
  <c r="H215" i="1" a="1"/>
  <c r="H215" i="1" s="1"/>
  <c r="H216" i="1" a="1"/>
  <c r="H216" i="1" s="1"/>
  <c r="H217" i="1" a="1"/>
  <c r="H217" i="1" s="1"/>
  <c r="H218" i="1" a="1"/>
  <c r="H218" i="1" s="1"/>
  <c r="H219" i="1" a="1"/>
  <c r="H219" i="1" s="1"/>
  <c r="H220" i="1" a="1"/>
  <c r="H220" i="1" s="1"/>
  <c r="H221" i="1" a="1"/>
  <c r="H221" i="1" s="1"/>
  <c r="H222" i="1" a="1"/>
  <c r="H222" i="1" s="1"/>
  <c r="H223" i="1" a="1"/>
  <c r="H223" i="1" s="1"/>
  <c r="H224" i="1" a="1"/>
  <c r="H224" i="1" s="1"/>
  <c r="H225" i="1" a="1"/>
  <c r="H225" i="1" s="1"/>
  <c r="H226" i="1" a="1"/>
  <c r="H226" i="1" s="1"/>
  <c r="H227" i="1" a="1"/>
  <c r="H227" i="1" s="1"/>
  <c r="H228" i="1" a="1"/>
  <c r="H228" i="1" s="1"/>
  <c r="H229" i="1" a="1"/>
  <c r="H229" i="1" s="1"/>
  <c r="H230" i="1" a="1"/>
  <c r="H230" i="1" s="1"/>
  <c r="H231" i="1" a="1"/>
  <c r="H231" i="1" s="1"/>
  <c r="H232" i="1" a="1"/>
  <c r="H232" i="1" s="1"/>
  <c r="H233" i="1" a="1"/>
  <c r="H233" i="1" s="1"/>
  <c r="H234" i="1" a="1"/>
  <c r="H234" i="1" s="1"/>
  <c r="H235" i="1" a="1"/>
  <c r="H235" i="1" s="1"/>
  <c r="H236" i="1" a="1"/>
  <c r="H236" i="1" s="1"/>
  <c r="H237" i="1" a="1"/>
  <c r="H237" i="1" s="1"/>
  <c r="H238" i="1" a="1"/>
  <c r="H238" i="1" s="1"/>
  <c r="H239" i="1" a="1"/>
  <c r="H239" i="1" s="1"/>
  <c r="H240" i="1" a="1"/>
  <c r="H240" i="1" s="1"/>
  <c r="H241" i="1" a="1"/>
  <c r="H241" i="1" s="1"/>
  <c r="H242" i="1" a="1"/>
  <c r="H242" i="1" s="1"/>
  <c r="H243" i="1" a="1"/>
  <c r="H243" i="1" s="1"/>
  <c r="H244" i="1" a="1"/>
  <c r="H244" i="1" s="1"/>
  <c r="H245" i="1" a="1"/>
  <c r="H245" i="1" s="1"/>
  <c r="H246" i="1" a="1"/>
  <c r="H246" i="1" s="1"/>
  <c r="H247" i="1" a="1"/>
  <c r="H247" i="1" s="1"/>
  <c r="H248" i="1" a="1"/>
  <c r="H248" i="1" s="1"/>
  <c r="H249" i="1" a="1"/>
  <c r="H249" i="1" s="1"/>
  <c r="H250" i="1" a="1"/>
  <c r="H250" i="1" s="1"/>
  <c r="H251" i="1" a="1"/>
  <c r="H251" i="1" s="1"/>
  <c r="H252" i="1" a="1"/>
  <c r="H252" i="1" s="1"/>
  <c r="H253" i="1" a="1"/>
  <c r="H253" i="1" s="1"/>
  <c r="H254" i="1" a="1"/>
  <c r="H254" i="1" s="1"/>
  <c r="H255" i="1" a="1"/>
  <c r="H255" i="1" s="1"/>
  <c r="H256" i="1" a="1"/>
  <c r="H256" i="1" s="1"/>
  <c r="H257" i="1" a="1"/>
  <c r="H257" i="1" s="1"/>
  <c r="H258" i="1" a="1"/>
  <c r="H258" i="1" s="1"/>
  <c r="H259" i="1" a="1"/>
  <c r="H259" i="1" s="1"/>
  <c r="H260" i="1" a="1"/>
  <c r="H260" i="1" s="1"/>
  <c r="H261" i="1" a="1"/>
  <c r="H261" i="1" s="1"/>
  <c r="H262" i="1" a="1"/>
  <c r="H262" i="1" s="1"/>
  <c r="H263" i="1" a="1"/>
  <c r="H263" i="1" s="1"/>
  <c r="H264" i="1" a="1"/>
  <c r="H264" i="1" s="1"/>
  <c r="H265" i="1" a="1"/>
  <c r="H265" i="1" s="1"/>
  <c r="H266" i="1" a="1"/>
  <c r="H266" i="1" s="1"/>
  <c r="H267" i="1" a="1"/>
  <c r="H267" i="1" s="1"/>
  <c r="H268" i="1" a="1"/>
  <c r="H268" i="1" s="1"/>
  <c r="H269" i="1" a="1"/>
  <c r="H269" i="1" s="1"/>
  <c r="H270" i="1" a="1"/>
  <c r="H270" i="1" s="1"/>
  <c r="H271" i="1" a="1"/>
  <c r="H271" i="1" s="1"/>
  <c r="H272" i="1" a="1"/>
  <c r="H272" i="1" s="1"/>
  <c r="H273" i="1" a="1"/>
  <c r="H273" i="1" s="1"/>
  <c r="H274" i="1" a="1"/>
  <c r="H274" i="1" s="1"/>
  <c r="H275" i="1" a="1"/>
  <c r="H275" i="1" s="1"/>
  <c r="H276" i="1" a="1"/>
  <c r="H276" i="1" s="1"/>
  <c r="H277" i="1" a="1"/>
  <c r="H277" i="1" s="1"/>
  <c r="H278" i="1" a="1"/>
  <c r="H278" i="1" s="1"/>
  <c r="H279" i="1" a="1"/>
  <c r="H279" i="1" s="1"/>
  <c r="H280" i="1" a="1"/>
  <c r="H280" i="1" s="1"/>
  <c r="H281" i="1" a="1"/>
  <c r="H281" i="1" s="1"/>
  <c r="H282" i="1" a="1"/>
  <c r="H282" i="1" s="1"/>
  <c r="H283" i="1" a="1"/>
  <c r="H283" i="1" s="1"/>
  <c r="H284" i="1" a="1"/>
  <c r="H284" i="1" s="1"/>
  <c r="H285" i="1" a="1"/>
  <c r="H285" i="1" s="1"/>
  <c r="H286" i="1" a="1"/>
  <c r="H286" i="1" s="1"/>
  <c r="H287" i="1" a="1"/>
  <c r="H287" i="1" s="1"/>
  <c r="H288" i="1" a="1"/>
  <c r="H288" i="1" s="1"/>
  <c r="H289" i="1" a="1"/>
  <c r="H289" i="1" s="1"/>
  <c r="H290" i="1" a="1"/>
  <c r="H290" i="1" s="1"/>
  <c r="H291" i="1" a="1"/>
  <c r="H291" i="1" s="1"/>
  <c r="H292" i="1" a="1"/>
  <c r="H292" i="1" s="1"/>
  <c r="H293" i="1" a="1"/>
  <c r="H293" i="1" s="1"/>
  <c r="H294" i="1" a="1"/>
  <c r="H294" i="1" s="1"/>
  <c r="H295" i="1" a="1"/>
  <c r="H295" i="1" s="1"/>
  <c r="H296" i="1" a="1"/>
  <c r="H296" i="1" s="1"/>
  <c r="H297" i="1" a="1"/>
  <c r="H297" i="1" s="1"/>
  <c r="H298" i="1" a="1"/>
  <c r="H298" i="1" s="1"/>
  <c r="H299" i="1" a="1"/>
  <c r="H299" i="1" s="1"/>
  <c r="H300" i="1" a="1"/>
  <c r="H300" i="1" s="1"/>
  <c r="H301" i="1" a="1"/>
  <c r="H301" i="1" s="1"/>
  <c r="H302" i="1" a="1"/>
  <c r="H302" i="1" s="1"/>
  <c r="H303" i="1" a="1"/>
  <c r="H303" i="1" s="1"/>
  <c r="H304" i="1" a="1"/>
  <c r="H304" i="1" s="1"/>
  <c r="H305" i="1" a="1"/>
  <c r="H305" i="1" s="1"/>
  <c r="H306" i="1" a="1"/>
  <c r="H306" i="1" s="1"/>
  <c r="H307" i="1" a="1"/>
  <c r="H307" i="1" s="1"/>
  <c r="H308" i="1" a="1"/>
  <c r="H308" i="1" s="1"/>
  <c r="H309" i="1" a="1"/>
  <c r="H309" i="1" s="1"/>
  <c r="H310" i="1" a="1"/>
  <c r="H310" i="1" s="1"/>
  <c r="H311" i="1" a="1"/>
  <c r="H311" i="1" s="1"/>
  <c r="H312" i="1" a="1"/>
  <c r="H312" i="1" s="1"/>
  <c r="H313" i="1" a="1"/>
  <c r="H313" i="1" s="1"/>
  <c r="H314" i="1" a="1"/>
  <c r="H314" i="1" s="1"/>
  <c r="H315" i="1" a="1"/>
  <c r="H315" i="1" s="1"/>
  <c r="H316" i="1" a="1"/>
  <c r="H316" i="1" s="1"/>
  <c r="H317" i="1" a="1"/>
  <c r="H317" i="1" s="1"/>
  <c r="H318" i="1" a="1"/>
  <c r="H318" i="1" s="1"/>
  <c r="H319" i="1" a="1"/>
  <c r="H319" i="1" s="1"/>
  <c r="H320" i="1" a="1"/>
  <c r="H320" i="1" s="1"/>
  <c r="H321" i="1" a="1"/>
  <c r="H321" i="1" s="1"/>
  <c r="H322" i="1" a="1"/>
  <c r="H322" i="1" s="1"/>
  <c r="H323" i="1" a="1"/>
  <c r="H323" i="1" s="1"/>
  <c r="H324" i="1" a="1"/>
  <c r="H324" i="1" s="1"/>
  <c r="H325" i="1" a="1"/>
  <c r="H325" i="1" s="1"/>
  <c r="H326" i="1" a="1"/>
  <c r="H326" i="1" s="1"/>
  <c r="H327" i="1" a="1"/>
  <c r="H327" i="1" s="1"/>
  <c r="H328" i="1" a="1"/>
  <c r="H328" i="1" s="1"/>
  <c r="H329" i="1" a="1"/>
  <c r="H329" i="1" s="1"/>
  <c r="H330" i="1" a="1"/>
  <c r="H330" i="1" s="1"/>
  <c r="H331" i="1" a="1"/>
  <c r="H331" i="1" s="1"/>
  <c r="H332" i="1" a="1"/>
  <c r="H332" i="1" s="1"/>
  <c r="H333" i="1" a="1"/>
  <c r="H333" i="1" s="1"/>
  <c r="H334" i="1" a="1"/>
  <c r="H334" i="1" s="1"/>
  <c r="H335" i="1" a="1"/>
  <c r="H335" i="1" s="1"/>
  <c r="H336" i="1" a="1"/>
  <c r="H336" i="1" s="1"/>
  <c r="H337" i="1" a="1"/>
  <c r="H337" i="1" s="1"/>
  <c r="H338" i="1" a="1"/>
  <c r="H338" i="1" s="1"/>
  <c r="H339" i="1" a="1"/>
  <c r="H339" i="1" s="1"/>
  <c r="H340" i="1" a="1"/>
  <c r="H340" i="1" s="1"/>
  <c r="H341" i="1" a="1"/>
  <c r="H341" i="1" s="1"/>
  <c r="H342" i="1" a="1"/>
  <c r="H342" i="1" s="1"/>
  <c r="H343" i="1" a="1"/>
  <c r="H343" i="1" s="1"/>
  <c r="H344" i="1" a="1"/>
  <c r="H344" i="1" s="1"/>
  <c r="H345" i="1" a="1"/>
  <c r="H345" i="1" s="1"/>
  <c r="H346" i="1" a="1"/>
  <c r="H346" i="1" s="1"/>
  <c r="H347" i="1" a="1"/>
  <c r="H347" i="1" s="1"/>
  <c r="H348" i="1" a="1"/>
  <c r="H348" i="1" s="1"/>
  <c r="H349" i="1" a="1"/>
  <c r="H349" i="1" s="1"/>
  <c r="H350" i="1" a="1"/>
  <c r="H350" i="1" s="1"/>
  <c r="H351" i="1" a="1"/>
  <c r="H351" i="1" s="1"/>
  <c r="H352" i="1" a="1"/>
  <c r="H352" i="1" s="1"/>
  <c r="H353" i="1" a="1"/>
  <c r="H353" i="1" s="1"/>
  <c r="H354" i="1" a="1"/>
  <c r="H354" i="1" s="1"/>
  <c r="H355" i="1" a="1"/>
  <c r="H355" i="1" s="1"/>
  <c r="H356" i="1" a="1"/>
  <c r="H356" i="1" s="1"/>
  <c r="H357" i="1" a="1"/>
  <c r="H357" i="1" s="1"/>
  <c r="H358" i="1" a="1"/>
  <c r="H358" i="1" s="1"/>
  <c r="H359" i="1" a="1"/>
  <c r="H359" i="1" s="1"/>
  <c r="H360" i="1" a="1"/>
  <c r="H360" i="1" s="1"/>
  <c r="H361" i="1" a="1"/>
  <c r="H361" i="1" s="1"/>
  <c r="H362" i="1" a="1"/>
  <c r="H362" i="1" s="1"/>
  <c r="H363" i="1" a="1"/>
  <c r="H363" i="1" s="1"/>
  <c r="H364" i="1" a="1"/>
  <c r="H364" i="1" s="1"/>
  <c r="H365" i="1" a="1"/>
  <c r="H365" i="1" s="1"/>
  <c r="H366" i="1" a="1"/>
  <c r="H366" i="1" s="1"/>
  <c r="H367" i="1" a="1"/>
  <c r="H367" i="1" s="1"/>
  <c r="H368" i="1" a="1"/>
  <c r="H368" i="1" s="1"/>
  <c r="H369" i="1" a="1"/>
  <c r="H369" i="1" s="1"/>
  <c r="H370" i="1" a="1"/>
  <c r="H370" i="1" s="1"/>
  <c r="H371" i="1" a="1"/>
  <c r="H371" i="1" s="1"/>
  <c r="H372" i="1" a="1"/>
  <c r="H372" i="1" s="1"/>
  <c r="H373" i="1" a="1"/>
  <c r="H373" i="1" s="1"/>
  <c r="H374" i="1" a="1"/>
  <c r="H374" i="1" s="1"/>
  <c r="H375" i="1" a="1"/>
  <c r="H375" i="1" s="1"/>
  <c r="H376" i="1" a="1"/>
  <c r="H376" i="1" s="1"/>
  <c r="H377" i="1" a="1"/>
  <c r="H377" i="1" s="1"/>
  <c r="H378" i="1" a="1"/>
  <c r="H378" i="1" s="1"/>
  <c r="H379" i="1" a="1"/>
  <c r="H379" i="1" s="1"/>
  <c r="H380" i="1" a="1"/>
  <c r="H380" i="1" s="1"/>
  <c r="H381" i="1" a="1"/>
  <c r="H381" i="1" s="1"/>
  <c r="H382" i="1" a="1"/>
  <c r="H382" i="1" s="1"/>
  <c r="H383" i="1" a="1"/>
  <c r="H383" i="1" s="1"/>
  <c r="H384" i="1" a="1"/>
  <c r="H384" i="1" s="1"/>
  <c r="H385" i="1" a="1"/>
  <c r="H385" i="1" s="1"/>
  <c r="H386" i="1" a="1"/>
  <c r="H386" i="1" s="1"/>
  <c r="H387" i="1" a="1"/>
  <c r="H387" i="1" s="1"/>
  <c r="H388" i="1" a="1"/>
  <c r="H388" i="1" s="1"/>
  <c r="H389" i="1" a="1"/>
  <c r="H389" i="1" s="1"/>
  <c r="H390" i="1" a="1"/>
  <c r="H390" i="1" s="1"/>
  <c r="H391" i="1" a="1"/>
  <c r="H391" i="1" s="1"/>
  <c r="H392" i="1" a="1"/>
  <c r="H392" i="1" s="1"/>
  <c r="H393" i="1" a="1"/>
  <c r="H393" i="1" s="1"/>
  <c r="H394" i="1" a="1"/>
  <c r="H394" i="1" s="1"/>
  <c r="H395" i="1" a="1"/>
  <c r="H395" i="1" s="1"/>
  <c r="H396" i="1" a="1"/>
  <c r="H396" i="1" s="1"/>
  <c r="H397" i="1" a="1"/>
  <c r="H397" i="1" s="1"/>
  <c r="H398" i="1" a="1"/>
  <c r="H398" i="1" s="1"/>
  <c r="H399" i="1" a="1"/>
  <c r="H399" i="1" s="1"/>
  <c r="H400" i="1" a="1"/>
  <c r="H400" i="1" s="1"/>
  <c r="H401" i="1" a="1"/>
  <c r="H401" i="1" s="1"/>
  <c r="H402" i="1" a="1"/>
  <c r="H402" i="1" s="1"/>
  <c r="H403" i="1" a="1"/>
  <c r="H403" i="1" s="1"/>
  <c r="H404" i="1" a="1"/>
  <c r="H404" i="1" s="1"/>
  <c r="H405" i="1" a="1"/>
  <c r="H405" i="1" s="1"/>
  <c r="H406" i="1" a="1"/>
  <c r="H406" i="1" s="1"/>
  <c r="H407" i="1" a="1"/>
  <c r="H407" i="1" s="1"/>
  <c r="H408" i="1" a="1"/>
  <c r="H408" i="1" s="1"/>
  <c r="H409" i="1" a="1"/>
  <c r="H409" i="1" s="1"/>
  <c r="H410" i="1" a="1"/>
  <c r="H410" i="1" s="1"/>
  <c r="H411" i="1" a="1"/>
  <c r="H411" i="1" s="1"/>
  <c r="H412" i="1" a="1"/>
  <c r="H412" i="1" s="1"/>
  <c r="H413" i="1" a="1"/>
  <c r="H413" i="1" s="1"/>
  <c r="H414" i="1" a="1"/>
  <c r="H414" i="1" s="1"/>
  <c r="H415" i="1" a="1"/>
  <c r="H415" i="1" s="1"/>
  <c r="H416" i="1" a="1"/>
  <c r="H416" i="1" s="1"/>
  <c r="H417" i="1" a="1"/>
  <c r="H417" i="1" s="1"/>
  <c r="H418" i="1" a="1"/>
  <c r="H418" i="1" s="1"/>
  <c r="H419" i="1" a="1"/>
  <c r="H419" i="1" s="1"/>
  <c r="H420" i="1" a="1"/>
  <c r="H420" i="1" s="1"/>
  <c r="H421" i="1" a="1"/>
  <c r="H421" i="1" s="1"/>
  <c r="H422" i="1" a="1"/>
  <c r="H422" i="1" s="1"/>
  <c r="H423" i="1" a="1"/>
  <c r="H423" i="1" s="1"/>
  <c r="H424" i="1" a="1"/>
  <c r="H424" i="1" s="1"/>
  <c r="H425" i="1" a="1"/>
  <c r="H425" i="1" s="1"/>
  <c r="H426" i="1" a="1"/>
  <c r="H426" i="1" s="1"/>
  <c r="H427" i="1" a="1"/>
  <c r="H427" i="1" s="1"/>
  <c r="H428" i="1" a="1"/>
  <c r="H428" i="1" s="1"/>
  <c r="H429" i="1" a="1"/>
  <c r="H429" i="1" s="1"/>
  <c r="H430" i="1" a="1"/>
  <c r="H430" i="1" s="1"/>
  <c r="H431" i="1" a="1"/>
  <c r="H431" i="1" s="1"/>
  <c r="H432" i="1" a="1"/>
  <c r="H432" i="1" s="1"/>
  <c r="H433" i="1" a="1"/>
  <c r="H433" i="1" s="1"/>
  <c r="H434" i="1" a="1"/>
  <c r="H434" i="1" s="1"/>
  <c r="H435" i="1" a="1"/>
  <c r="H435" i="1" s="1"/>
  <c r="H436" i="1" a="1"/>
  <c r="H436" i="1" s="1"/>
  <c r="H437" i="1" a="1"/>
  <c r="H437" i="1" s="1"/>
  <c r="H438" i="1" a="1"/>
  <c r="H438" i="1" s="1"/>
  <c r="H439" i="1" a="1"/>
  <c r="H439" i="1" s="1"/>
  <c r="H440" i="1" a="1"/>
  <c r="H440" i="1" s="1"/>
  <c r="H441" i="1" a="1"/>
  <c r="H441" i="1" s="1"/>
  <c r="H442" i="1" a="1"/>
  <c r="H442" i="1" s="1"/>
  <c r="H443" i="1" a="1"/>
  <c r="H443" i="1" s="1"/>
  <c r="H444" i="1" a="1"/>
  <c r="H444" i="1" s="1"/>
  <c r="H445" i="1" a="1"/>
  <c r="H445" i="1" s="1"/>
  <c r="H446" i="1" a="1"/>
  <c r="H446" i="1" s="1"/>
  <c r="H447" i="1" a="1"/>
  <c r="H447" i="1" s="1"/>
  <c r="H448" i="1" a="1"/>
  <c r="H448" i="1" s="1"/>
  <c r="H449" i="1" a="1"/>
  <c r="H449" i="1" s="1"/>
  <c r="H450" i="1" a="1"/>
  <c r="H450" i="1" s="1"/>
  <c r="H451" i="1" a="1"/>
  <c r="H451" i="1" s="1"/>
  <c r="H452" i="1" a="1"/>
  <c r="H452" i="1" s="1"/>
  <c r="H453" i="1" a="1"/>
  <c r="H453" i="1" s="1"/>
  <c r="H454" i="1" a="1"/>
  <c r="H454" i="1" s="1"/>
  <c r="H455" i="1" a="1"/>
  <c r="H455" i="1" s="1"/>
  <c r="H456" i="1" a="1"/>
  <c r="H456" i="1" s="1"/>
  <c r="H457" i="1" a="1"/>
  <c r="H457" i="1" s="1"/>
  <c r="H458" i="1" a="1"/>
  <c r="H458" i="1" s="1"/>
  <c r="H459" i="1" a="1"/>
  <c r="H459" i="1" s="1"/>
  <c r="H460" i="1" a="1"/>
  <c r="H460" i="1" s="1"/>
  <c r="H461" i="1" a="1"/>
  <c r="H461" i="1" s="1"/>
  <c r="H462" i="1" a="1"/>
  <c r="H462" i="1" s="1"/>
  <c r="H463" i="1" a="1"/>
  <c r="H463" i="1" s="1"/>
  <c r="H464" i="1" a="1"/>
  <c r="H464" i="1" s="1"/>
  <c r="H465" i="1" a="1"/>
  <c r="H465" i="1" s="1"/>
  <c r="H466" i="1" a="1"/>
  <c r="H466" i="1" s="1"/>
  <c r="H467" i="1" a="1"/>
  <c r="H467" i="1" s="1"/>
  <c r="H468" i="1" a="1"/>
  <c r="H468" i="1" s="1"/>
  <c r="H469" i="1" a="1"/>
  <c r="H469" i="1" s="1"/>
  <c r="H470" i="1" a="1"/>
  <c r="H470" i="1" s="1"/>
  <c r="H471" i="1" a="1"/>
  <c r="H471" i="1" s="1"/>
  <c r="H472" i="1" a="1"/>
  <c r="H472" i="1" s="1"/>
  <c r="H473" i="1" a="1"/>
  <c r="H473" i="1" s="1"/>
  <c r="H474" i="1" a="1"/>
  <c r="H474" i="1" s="1"/>
  <c r="H475" i="1" a="1"/>
  <c r="H475" i="1" s="1"/>
  <c r="H476" i="1" a="1"/>
  <c r="H476" i="1" s="1"/>
  <c r="H477" i="1" a="1"/>
  <c r="H477" i="1" s="1"/>
  <c r="H478" i="1" a="1"/>
  <c r="H478" i="1" s="1"/>
  <c r="H479" i="1" a="1"/>
  <c r="H479" i="1" s="1"/>
  <c r="H480" i="1" a="1"/>
  <c r="H480" i="1" s="1"/>
  <c r="H481" i="1" a="1"/>
  <c r="H481" i="1" s="1"/>
  <c r="H482" i="1" a="1"/>
  <c r="H482" i="1" s="1"/>
  <c r="H483" i="1" a="1"/>
  <c r="H483" i="1" s="1"/>
  <c r="H484" i="1" a="1"/>
  <c r="H484" i="1" s="1"/>
  <c r="H485" i="1" a="1"/>
  <c r="H485" i="1" s="1"/>
  <c r="H486" i="1" a="1"/>
  <c r="H486" i="1" s="1"/>
  <c r="H487" i="1" a="1"/>
  <c r="H487" i="1" s="1"/>
  <c r="H488" i="1" a="1"/>
  <c r="H488" i="1" s="1"/>
  <c r="H489" i="1" a="1"/>
  <c r="H489" i="1" s="1"/>
  <c r="H490" i="1" a="1"/>
  <c r="H490" i="1" s="1"/>
  <c r="H491" i="1" a="1"/>
  <c r="H491" i="1" s="1"/>
  <c r="H492" i="1" a="1"/>
  <c r="H492" i="1" s="1"/>
  <c r="H493" i="1" a="1"/>
  <c r="H493" i="1" s="1"/>
  <c r="H494" i="1" a="1"/>
  <c r="H494" i="1" s="1"/>
  <c r="H495" i="1" a="1"/>
  <c r="H495" i="1" s="1"/>
  <c r="H496" i="1" a="1"/>
  <c r="H496" i="1" s="1"/>
  <c r="H497" i="1" a="1"/>
  <c r="H497" i="1" s="1"/>
  <c r="H498" i="1" a="1"/>
  <c r="H498" i="1" s="1"/>
  <c r="H499" i="1" a="1"/>
  <c r="H499" i="1" s="1"/>
  <c r="H500" i="1" a="1"/>
  <c r="H500" i="1" s="1"/>
  <c r="H501" i="1" a="1"/>
  <c r="H501" i="1" s="1"/>
  <c r="H502" i="1" a="1"/>
  <c r="H502" i="1" s="1"/>
  <c r="H503" i="1" a="1"/>
  <c r="H503" i="1" s="1"/>
  <c r="H504" i="1" a="1"/>
  <c r="H504" i="1" s="1"/>
  <c r="H505" i="1" a="1"/>
  <c r="H505" i="1" s="1"/>
  <c r="H506" i="1" a="1"/>
  <c r="H506" i="1" s="1"/>
  <c r="H507" i="1" a="1"/>
  <c r="H507" i="1" s="1"/>
  <c r="H508" i="1" a="1"/>
  <c r="H508" i="1" s="1"/>
  <c r="H509" i="1" a="1"/>
  <c r="H509" i="1" s="1"/>
  <c r="H510" i="1" a="1"/>
  <c r="H510" i="1" s="1"/>
  <c r="H511" i="1" a="1"/>
  <c r="H511" i="1" s="1"/>
  <c r="H512" i="1" a="1"/>
  <c r="H512" i="1" s="1"/>
  <c r="H513" i="1" a="1"/>
  <c r="H513" i="1" s="1"/>
  <c r="H514" i="1" a="1"/>
  <c r="H514" i="1" s="1"/>
  <c r="H515" i="1" a="1"/>
  <c r="H515" i="1" s="1"/>
  <c r="H516" i="1" a="1"/>
  <c r="H516" i="1" s="1"/>
  <c r="H517" i="1" a="1"/>
  <c r="H517" i="1" s="1"/>
  <c r="H518" i="1" a="1"/>
  <c r="H518" i="1" s="1"/>
  <c r="H519" i="1" a="1"/>
  <c r="H519" i="1" s="1"/>
  <c r="H520" i="1" a="1"/>
  <c r="H520" i="1" s="1"/>
  <c r="H521" i="1" a="1"/>
  <c r="H521" i="1" s="1"/>
  <c r="H522" i="1" a="1"/>
  <c r="H522" i="1" s="1"/>
  <c r="H523" i="1" a="1"/>
  <c r="H523" i="1" s="1"/>
  <c r="H524" i="1" a="1"/>
  <c r="H524" i="1" s="1"/>
  <c r="H525" i="1" a="1"/>
  <c r="H525" i="1" s="1"/>
  <c r="H526" i="1" a="1"/>
  <c r="H526" i="1" s="1"/>
  <c r="H527" i="1" a="1"/>
  <c r="H527" i="1" s="1"/>
  <c r="H528" i="1" a="1"/>
  <c r="H528" i="1" s="1"/>
  <c r="H529" i="1" a="1"/>
  <c r="H529" i="1" s="1"/>
  <c r="H530" i="1" a="1"/>
  <c r="H530" i="1" s="1"/>
  <c r="H531" i="1" a="1"/>
  <c r="H531" i="1" s="1"/>
  <c r="H532" i="1" a="1"/>
  <c r="H532" i="1" s="1"/>
  <c r="H533" i="1" a="1"/>
  <c r="H533" i="1" s="1"/>
  <c r="H534" i="1" a="1"/>
  <c r="H534" i="1" s="1"/>
  <c r="H535" i="1" a="1"/>
  <c r="H535" i="1" s="1"/>
  <c r="H536" i="1" a="1"/>
  <c r="H536" i="1" s="1"/>
  <c r="H537" i="1" a="1"/>
  <c r="H537" i="1" s="1"/>
  <c r="H538" i="1" a="1"/>
  <c r="H538" i="1" s="1"/>
  <c r="H539" i="1" a="1"/>
  <c r="H539" i="1" s="1"/>
  <c r="H540" i="1" a="1"/>
  <c r="H540" i="1" s="1"/>
  <c r="H541" i="1" a="1"/>
  <c r="H541" i="1" s="1"/>
  <c r="H542" i="1" a="1"/>
  <c r="H542" i="1" s="1"/>
  <c r="H543" i="1" a="1"/>
  <c r="H543" i="1" s="1"/>
  <c r="H544" i="1" a="1"/>
  <c r="H544" i="1" s="1"/>
  <c r="H545" i="1" a="1"/>
  <c r="H545" i="1" s="1"/>
  <c r="H546" i="1" a="1"/>
  <c r="H546" i="1" s="1"/>
  <c r="H547" i="1" a="1"/>
  <c r="H547" i="1" s="1"/>
  <c r="H548" i="1" a="1"/>
  <c r="H548" i="1" s="1"/>
  <c r="H549" i="1" a="1"/>
  <c r="H549" i="1" s="1"/>
  <c r="H550" i="1" a="1"/>
  <c r="H550" i="1" s="1"/>
  <c r="H551" i="1" a="1"/>
  <c r="H551" i="1" s="1"/>
  <c r="H552" i="1" a="1"/>
  <c r="H552" i="1" s="1"/>
  <c r="H553" i="1" a="1"/>
  <c r="H553" i="1" s="1"/>
  <c r="H554" i="1" a="1"/>
  <c r="H554" i="1" s="1"/>
  <c r="H555" i="1" a="1"/>
  <c r="H555" i="1" s="1"/>
  <c r="H556" i="1" a="1"/>
  <c r="H556" i="1" s="1"/>
  <c r="H557" i="1" a="1"/>
  <c r="H557" i="1" s="1"/>
  <c r="H558" i="1" a="1"/>
  <c r="H558" i="1" s="1"/>
  <c r="H559" i="1" a="1"/>
  <c r="H559" i="1" s="1"/>
  <c r="H560" i="1" a="1"/>
  <c r="H560" i="1" s="1"/>
  <c r="H561" i="1" a="1"/>
  <c r="H561" i="1"/>
  <c r="H562" i="1" a="1"/>
  <c r="H562" i="1" s="1"/>
  <c r="H563" i="1" a="1"/>
  <c r="H563" i="1" s="1"/>
  <c r="H564" i="1" a="1"/>
  <c r="H564" i="1" s="1"/>
  <c r="H565" i="1" a="1"/>
  <c r="H565" i="1" s="1"/>
  <c r="H566" i="1" a="1"/>
  <c r="H566" i="1" s="1"/>
  <c r="H567" i="1" a="1"/>
  <c r="H567" i="1" s="1"/>
  <c r="H568" i="1" a="1"/>
  <c r="H568" i="1" s="1"/>
  <c r="H569" i="1" a="1"/>
  <c r="H569" i="1" s="1"/>
  <c r="H570" i="1" a="1"/>
  <c r="H570" i="1" s="1"/>
  <c r="H571" i="1" a="1"/>
  <c r="H571" i="1" s="1"/>
  <c r="H572" i="1" a="1"/>
  <c r="H572" i="1" s="1"/>
  <c r="H573" i="1" a="1"/>
  <c r="H573" i="1" s="1"/>
  <c r="H574" i="1" a="1"/>
  <c r="H574" i="1" s="1"/>
  <c r="H575" i="1" a="1"/>
  <c r="H575" i="1" s="1"/>
  <c r="H576" i="1" a="1"/>
  <c r="H576" i="1" s="1"/>
  <c r="H577" i="1" a="1"/>
  <c r="H577" i="1" s="1"/>
  <c r="H578" i="1" a="1"/>
  <c r="H578" i="1" s="1"/>
  <c r="H579" i="1" a="1"/>
  <c r="H579" i="1" s="1"/>
  <c r="H580" i="1" a="1"/>
  <c r="H580" i="1" s="1"/>
  <c r="H581" i="1" a="1"/>
  <c r="H581" i="1" s="1"/>
  <c r="H582" i="1" a="1"/>
  <c r="H582" i="1" s="1"/>
  <c r="H583" i="1" a="1"/>
  <c r="H583" i="1" s="1"/>
  <c r="H584" i="1" a="1"/>
  <c r="H584" i="1" s="1"/>
  <c r="H585" i="1" a="1"/>
  <c r="H585" i="1" s="1"/>
  <c r="H586" i="1" a="1"/>
  <c r="H586" i="1" s="1"/>
  <c r="H587" i="1" a="1"/>
  <c r="H587" i="1" s="1"/>
  <c r="H588" i="1" a="1"/>
  <c r="H588" i="1" s="1"/>
  <c r="H589" i="1" a="1"/>
  <c r="H589" i="1" s="1"/>
  <c r="H590" i="1" a="1"/>
  <c r="H590" i="1" s="1"/>
  <c r="H591" i="1" a="1"/>
  <c r="H591" i="1" s="1"/>
  <c r="H592" i="1" a="1"/>
  <c r="H592" i="1" s="1"/>
  <c r="H593" i="1" a="1"/>
  <c r="H593" i="1" s="1"/>
  <c r="H594" i="1" a="1"/>
  <c r="H594" i="1" s="1"/>
  <c r="H595" i="1" a="1"/>
  <c r="H595" i="1" s="1"/>
  <c r="H596" i="1" a="1"/>
  <c r="H596" i="1" s="1"/>
  <c r="H597" i="1" a="1"/>
  <c r="H597" i="1" s="1"/>
  <c r="H598" i="1" a="1"/>
  <c r="H598" i="1" s="1"/>
  <c r="H599" i="1" a="1"/>
  <c r="H599" i="1" s="1"/>
  <c r="H600" i="1" a="1"/>
  <c r="H600" i="1" s="1"/>
  <c r="H601" i="1" a="1"/>
  <c r="H601" i="1" s="1"/>
  <c r="H602" i="1" a="1"/>
  <c r="H602" i="1" s="1"/>
  <c r="H603" i="1" a="1"/>
  <c r="H603" i="1" s="1"/>
  <c r="H604" i="1" a="1"/>
  <c r="H604" i="1" s="1"/>
  <c r="H605" i="1" a="1"/>
  <c r="H605" i="1" s="1"/>
  <c r="H606" i="1" a="1"/>
  <c r="H606" i="1" s="1"/>
  <c r="H607" i="1" a="1"/>
  <c r="H607" i="1" s="1"/>
  <c r="H608" i="1" a="1"/>
  <c r="H608" i="1" s="1"/>
  <c r="H609" i="1" a="1"/>
  <c r="H609" i="1" s="1"/>
  <c r="H610" i="1" a="1"/>
  <c r="H610" i="1" s="1"/>
  <c r="H611" i="1" a="1"/>
  <c r="H611" i="1" s="1"/>
  <c r="H612" i="1" a="1"/>
  <c r="H612" i="1" s="1"/>
  <c r="H613" i="1" a="1"/>
  <c r="H613" i="1" s="1"/>
  <c r="H614" i="1" a="1"/>
  <c r="H614" i="1" s="1"/>
  <c r="H615" i="1" a="1"/>
  <c r="H615" i="1" s="1"/>
  <c r="H616" i="1" a="1"/>
  <c r="H616" i="1" s="1"/>
  <c r="H617" i="1" a="1"/>
  <c r="H617" i="1" s="1"/>
  <c r="H618" i="1" a="1"/>
  <c r="H618" i="1" s="1"/>
  <c r="H619" i="1" a="1"/>
  <c r="H619" i="1" s="1"/>
  <c r="H620" i="1" a="1"/>
  <c r="H620" i="1" s="1"/>
  <c r="H621" i="1" a="1"/>
  <c r="H621" i="1" s="1"/>
  <c r="H622" i="1" a="1"/>
  <c r="H622" i="1" s="1"/>
  <c r="H623" i="1" a="1"/>
  <c r="H623" i="1" s="1"/>
  <c r="H624" i="1" a="1"/>
  <c r="H624" i="1" s="1"/>
  <c r="H625" i="1" a="1"/>
  <c r="H625" i="1" s="1"/>
  <c r="H626" i="1" a="1"/>
  <c r="H626" i="1" s="1"/>
  <c r="H627" i="1" a="1"/>
  <c r="H627" i="1" s="1"/>
  <c r="H628" i="1" a="1"/>
  <c r="H628" i="1" s="1"/>
  <c r="H629" i="1" a="1"/>
  <c r="H629" i="1" s="1"/>
  <c r="H630" i="1" a="1"/>
  <c r="H630" i="1" s="1"/>
  <c r="H631" i="1" a="1"/>
  <c r="H631" i="1" s="1"/>
  <c r="H632" i="1" a="1"/>
  <c r="H632" i="1" s="1"/>
  <c r="H633" i="1" a="1"/>
  <c r="H633" i="1" s="1"/>
  <c r="H634" i="1" a="1"/>
  <c r="H634" i="1" s="1"/>
  <c r="H635" i="1" a="1"/>
  <c r="H635" i="1" s="1"/>
  <c r="H636" i="1" a="1"/>
  <c r="H636" i="1" s="1"/>
  <c r="H637" i="1" a="1"/>
  <c r="H637" i="1" s="1"/>
  <c r="H638" i="1" a="1"/>
  <c r="H638" i="1" s="1"/>
  <c r="H639" i="1" a="1"/>
  <c r="H639" i="1" s="1"/>
  <c r="H640" i="1" a="1"/>
  <c r="H640" i="1" s="1"/>
  <c r="H641" i="1" a="1"/>
  <c r="H641" i="1" s="1"/>
  <c r="H642" i="1" a="1"/>
  <c r="H642" i="1" s="1"/>
  <c r="H643" i="1" a="1"/>
  <c r="H643" i="1" s="1"/>
  <c r="H644" i="1" a="1"/>
  <c r="H644" i="1" s="1"/>
  <c r="H645" i="1" a="1"/>
  <c r="H645" i="1" s="1"/>
  <c r="H646" i="1" a="1"/>
  <c r="H646" i="1" s="1"/>
  <c r="H647" i="1" a="1"/>
  <c r="H647" i="1" s="1"/>
  <c r="H648" i="1" a="1"/>
  <c r="H648" i="1" s="1"/>
  <c r="H649" i="1" a="1"/>
  <c r="H649" i="1" s="1"/>
  <c r="H650" i="1" a="1"/>
  <c r="H650" i="1" s="1"/>
  <c r="H651" i="1" a="1"/>
  <c r="H651" i="1" s="1"/>
  <c r="H652" i="1" a="1"/>
  <c r="H652" i="1" s="1"/>
  <c r="H653" i="1" a="1"/>
  <c r="H653" i="1" s="1"/>
  <c r="H654" i="1" a="1"/>
  <c r="H654" i="1" s="1"/>
  <c r="H655" i="1" a="1"/>
  <c r="H655" i="1" s="1"/>
  <c r="H656" i="1" a="1"/>
  <c r="H656" i="1" s="1"/>
  <c r="H657" i="1" a="1"/>
  <c r="H657" i="1" s="1"/>
  <c r="H658" i="1" a="1"/>
  <c r="H658" i="1" s="1"/>
  <c r="H659" i="1" a="1"/>
  <c r="H659" i="1" s="1"/>
  <c r="H660" i="1" a="1"/>
  <c r="H660" i="1" s="1"/>
  <c r="H661" i="1" a="1"/>
  <c r="H661" i="1" s="1"/>
  <c r="H662" i="1" a="1"/>
  <c r="H662" i="1" s="1"/>
  <c r="H663" i="1" a="1"/>
  <c r="H663" i="1" s="1"/>
  <c r="H664" i="1" a="1"/>
  <c r="H664" i="1" s="1"/>
  <c r="H665" i="1" a="1"/>
  <c r="H665" i="1" s="1"/>
  <c r="H666" i="1" a="1"/>
  <c r="H666" i="1" s="1"/>
  <c r="H667" i="1" a="1"/>
  <c r="H667" i="1" s="1"/>
  <c r="H668" i="1" a="1"/>
  <c r="H668" i="1" s="1"/>
  <c r="H669" i="1" a="1"/>
  <c r="H669" i="1" s="1"/>
  <c r="H670" i="1" a="1"/>
  <c r="H670" i="1" s="1"/>
  <c r="H671" i="1" a="1"/>
  <c r="H671" i="1" s="1"/>
  <c r="H672" i="1" a="1"/>
  <c r="H672" i="1" s="1"/>
  <c r="H673" i="1" a="1"/>
  <c r="H673" i="1" s="1"/>
  <c r="H674" i="1" a="1"/>
  <c r="H674" i="1" s="1"/>
  <c r="H675" i="1" a="1"/>
  <c r="H675" i="1" s="1"/>
  <c r="H676" i="1" a="1"/>
  <c r="H676" i="1" s="1"/>
  <c r="H677" i="1" a="1"/>
  <c r="H677" i="1" s="1"/>
  <c r="H678" i="1" a="1"/>
  <c r="H678" i="1" s="1"/>
  <c r="H679" i="1" a="1"/>
  <c r="H679" i="1" s="1"/>
  <c r="H680" i="1" a="1"/>
  <c r="H680" i="1" s="1"/>
  <c r="H681" i="1" a="1"/>
  <c r="H681" i="1" s="1"/>
  <c r="H682" i="1" a="1"/>
  <c r="H682" i="1" s="1"/>
  <c r="H683" i="1" a="1"/>
  <c r="H683" i="1" s="1"/>
  <c r="H684" i="1" a="1"/>
  <c r="H684" i="1" s="1"/>
  <c r="H685" i="1" a="1"/>
  <c r="H685" i="1" s="1"/>
  <c r="H686" i="1" a="1"/>
  <c r="H686" i="1" s="1"/>
  <c r="H687" i="1" a="1"/>
  <c r="H687" i="1" s="1"/>
  <c r="H688" i="1" a="1"/>
  <c r="H688" i="1" s="1"/>
  <c r="H689" i="1" a="1"/>
  <c r="H689" i="1" s="1"/>
  <c r="H690" i="1" a="1"/>
  <c r="H690" i="1" s="1"/>
  <c r="H691" i="1" a="1"/>
  <c r="H691" i="1" s="1"/>
  <c r="H692" i="1" a="1"/>
  <c r="H692" i="1" s="1"/>
  <c r="H693" i="1" a="1"/>
  <c r="H693" i="1" s="1"/>
  <c r="H694" i="1" a="1"/>
  <c r="H694" i="1" s="1"/>
  <c r="H695" i="1" a="1"/>
  <c r="H695" i="1" s="1"/>
  <c r="H696" i="1" a="1"/>
  <c r="H696" i="1" s="1"/>
  <c r="H697" i="1" a="1"/>
  <c r="H697" i="1" s="1"/>
  <c r="H698" i="1" a="1"/>
  <c r="H698" i="1" s="1"/>
  <c r="H699" i="1" a="1"/>
  <c r="H699" i="1" s="1"/>
  <c r="H700" i="1" a="1"/>
  <c r="H700" i="1" s="1"/>
  <c r="H701" i="1" a="1"/>
  <c r="H701" i="1" s="1"/>
  <c r="H702" i="1" a="1"/>
  <c r="H702" i="1" s="1"/>
  <c r="H703" i="1" a="1"/>
  <c r="H703" i="1" s="1"/>
  <c r="H704" i="1" a="1"/>
  <c r="H704" i="1" s="1"/>
  <c r="H705" i="1" a="1"/>
  <c r="H705" i="1" s="1"/>
  <c r="H706" i="1" a="1"/>
  <c r="H706" i="1" s="1"/>
  <c r="H707" i="1" a="1"/>
  <c r="H707" i="1" s="1"/>
  <c r="H708" i="1" a="1"/>
  <c r="H708" i="1" s="1"/>
  <c r="H709" i="1" a="1"/>
  <c r="H709" i="1" s="1"/>
  <c r="H710" i="1" a="1"/>
  <c r="H710" i="1" s="1"/>
  <c r="H711" i="1" a="1"/>
  <c r="H711" i="1" s="1"/>
  <c r="H712" i="1" a="1"/>
  <c r="H712" i="1" s="1"/>
  <c r="H713" i="1" a="1"/>
  <c r="H713" i="1" s="1"/>
  <c r="H714" i="1" a="1"/>
  <c r="H714" i="1" s="1"/>
  <c r="H715" i="1" a="1"/>
  <c r="H715" i="1" s="1"/>
  <c r="H716" i="1" a="1"/>
  <c r="H716" i="1" s="1"/>
  <c r="H717" i="1" a="1"/>
  <c r="H717" i="1" s="1"/>
  <c r="H718" i="1" a="1"/>
  <c r="H718" i="1" s="1"/>
  <c r="H719" i="1" a="1"/>
  <c r="H719" i="1" s="1"/>
  <c r="H720" i="1" a="1"/>
  <c r="H720" i="1" s="1"/>
  <c r="H721" i="1" a="1"/>
  <c r="H721" i="1" s="1"/>
  <c r="H722" i="1" a="1"/>
  <c r="H722" i="1" s="1"/>
  <c r="H723" i="1" a="1"/>
  <c r="H723" i="1" s="1"/>
  <c r="H724" i="1" a="1"/>
  <c r="H724" i="1" s="1"/>
  <c r="H725" i="1" a="1"/>
  <c r="H725" i="1" s="1"/>
  <c r="H726" i="1" a="1"/>
  <c r="H726" i="1" s="1"/>
  <c r="H727" i="1" a="1"/>
  <c r="H727" i="1" s="1"/>
  <c r="H728" i="1" a="1"/>
  <c r="H728" i="1" s="1"/>
  <c r="H729" i="1" a="1"/>
  <c r="H729" i="1" s="1"/>
  <c r="H730" i="1" a="1"/>
  <c r="H730" i="1" s="1"/>
  <c r="H731" i="1" a="1"/>
  <c r="H731" i="1" s="1"/>
  <c r="H732" i="1" a="1"/>
  <c r="H732" i="1" s="1"/>
  <c r="H733" i="1" a="1"/>
  <c r="H733" i="1" s="1"/>
  <c r="H734" i="1" a="1"/>
  <c r="H734" i="1" s="1"/>
  <c r="H735" i="1" a="1"/>
  <c r="H735" i="1" s="1"/>
  <c r="H736" i="1" a="1"/>
  <c r="H736" i="1" s="1"/>
  <c r="H737" i="1" a="1"/>
  <c r="H737" i="1" s="1"/>
  <c r="H738" i="1" a="1"/>
  <c r="H738" i="1" s="1"/>
  <c r="H739" i="1" a="1"/>
  <c r="H739" i="1" s="1"/>
  <c r="H740" i="1" a="1"/>
  <c r="H740" i="1" s="1"/>
  <c r="H741" i="1" a="1"/>
  <c r="H741" i="1" s="1"/>
  <c r="H742" i="1" a="1"/>
  <c r="H742" i="1" s="1"/>
  <c r="H743" i="1" a="1"/>
  <c r="H743" i="1" s="1"/>
  <c r="H744" i="1" a="1"/>
  <c r="H744" i="1" s="1"/>
  <c r="H745" i="1" a="1"/>
  <c r="H745" i="1" s="1"/>
  <c r="H746" i="1" a="1"/>
  <c r="H746" i="1" s="1"/>
  <c r="H747" i="1" a="1"/>
  <c r="H747" i="1" s="1"/>
  <c r="H748" i="1" a="1"/>
  <c r="H748" i="1" s="1"/>
  <c r="H749" i="1" a="1"/>
  <c r="H749" i="1" s="1"/>
  <c r="H750" i="1" a="1"/>
  <c r="H750" i="1" s="1"/>
  <c r="H751" i="1" a="1"/>
  <c r="H751" i="1" s="1"/>
  <c r="H752" i="1" a="1"/>
  <c r="H752" i="1" s="1"/>
  <c r="H753" i="1" a="1"/>
  <c r="H753" i="1" s="1"/>
  <c r="H754" i="1" a="1"/>
  <c r="H754" i="1" s="1"/>
  <c r="H755" i="1" a="1"/>
  <c r="H755" i="1" s="1"/>
  <c r="H756" i="1" a="1"/>
  <c r="H756" i="1" s="1"/>
  <c r="H757" i="1" a="1"/>
  <c r="H757" i="1" s="1"/>
  <c r="H758" i="1" a="1"/>
  <c r="H758" i="1" s="1"/>
  <c r="H759" i="1" a="1"/>
  <c r="H759" i="1" s="1"/>
  <c r="H760" i="1" a="1"/>
  <c r="H760" i="1" s="1"/>
  <c r="H761" i="1" a="1"/>
  <c r="H761" i="1" s="1"/>
  <c r="H762" i="1" a="1"/>
  <c r="H762" i="1" s="1"/>
  <c r="H763" i="1" a="1"/>
  <c r="H763" i="1" s="1"/>
  <c r="H764" i="1" a="1"/>
  <c r="H764" i="1" s="1"/>
  <c r="H765" i="1" a="1"/>
  <c r="H765" i="1" s="1"/>
  <c r="H766" i="1" a="1"/>
  <c r="H766" i="1" s="1"/>
  <c r="H767" i="1" a="1"/>
  <c r="H767" i="1" s="1"/>
  <c r="H768" i="1" a="1"/>
  <c r="H768" i="1" s="1"/>
  <c r="H769" i="1" a="1"/>
  <c r="H769" i="1" s="1"/>
  <c r="H770" i="1" a="1"/>
  <c r="H770" i="1" s="1"/>
  <c r="H771" i="1" a="1"/>
  <c r="H771" i="1" s="1"/>
  <c r="H772" i="1" a="1"/>
  <c r="H772" i="1" s="1"/>
  <c r="H773" i="1" a="1"/>
  <c r="H773" i="1" s="1"/>
  <c r="H774" i="1" a="1"/>
  <c r="H774" i="1" s="1"/>
  <c r="H775" i="1" a="1"/>
  <c r="H775" i="1" s="1"/>
  <c r="H776" i="1" a="1"/>
  <c r="H776" i="1" s="1"/>
  <c r="H777" i="1" a="1"/>
  <c r="H777" i="1" s="1"/>
  <c r="H778" i="1" a="1"/>
  <c r="H778" i="1" s="1"/>
  <c r="H779" i="1" a="1"/>
  <c r="H779" i="1" s="1"/>
  <c r="H780" i="1" a="1"/>
  <c r="H780" i="1" s="1"/>
  <c r="H781" i="1" a="1"/>
  <c r="H781" i="1" s="1"/>
  <c r="H782" i="1" a="1"/>
  <c r="H782" i="1" s="1"/>
  <c r="H783" i="1" a="1"/>
  <c r="H783" i="1" s="1"/>
  <c r="H784" i="1" a="1"/>
  <c r="H784" i="1" s="1"/>
  <c r="H785" i="1" a="1"/>
  <c r="H785" i="1" s="1"/>
  <c r="H786" i="1" a="1"/>
  <c r="H786" i="1" s="1"/>
  <c r="H787" i="1" a="1"/>
  <c r="H787" i="1" s="1"/>
  <c r="H788" i="1" a="1"/>
  <c r="H788" i="1" s="1"/>
  <c r="H789" i="1" a="1"/>
  <c r="H789" i="1" s="1"/>
  <c r="H790" i="1" a="1"/>
  <c r="H790" i="1" s="1"/>
  <c r="H791" i="1" a="1"/>
  <c r="H791" i="1" s="1"/>
  <c r="H792" i="1" a="1"/>
  <c r="H792" i="1" s="1"/>
  <c r="H793" i="1" a="1"/>
  <c r="H793" i="1" s="1"/>
  <c r="H794" i="1" a="1"/>
  <c r="H794" i="1" s="1"/>
  <c r="H795" i="1" a="1"/>
  <c r="H795" i="1" s="1"/>
  <c r="H796" i="1" a="1"/>
  <c r="H796" i="1" s="1"/>
  <c r="H797" i="1" a="1"/>
  <c r="H797" i="1" s="1"/>
  <c r="H798" i="1" a="1"/>
  <c r="H798" i="1" s="1"/>
  <c r="H799" i="1" a="1"/>
  <c r="H799" i="1" s="1"/>
  <c r="H800" i="1" a="1"/>
  <c r="H800" i="1" s="1"/>
  <c r="H801" i="1" a="1"/>
  <c r="H801" i="1" s="1"/>
  <c r="H802" i="1" a="1"/>
  <c r="H802" i="1" s="1"/>
  <c r="H803" i="1" a="1"/>
  <c r="H803" i="1" s="1"/>
  <c r="H804" i="1" a="1"/>
  <c r="H804" i="1" s="1"/>
  <c r="H805" i="1" a="1"/>
  <c r="H805" i="1" s="1"/>
  <c r="H806" i="1" a="1"/>
  <c r="H806" i="1" s="1"/>
  <c r="H807" i="1" a="1"/>
  <c r="H807" i="1" s="1"/>
  <c r="H808" i="1" a="1"/>
  <c r="H808" i="1" s="1"/>
  <c r="H809" i="1" a="1"/>
  <c r="H809" i="1" s="1"/>
  <c r="H810" i="1" a="1"/>
  <c r="H810" i="1" s="1"/>
  <c r="H811" i="1" a="1"/>
  <c r="H811" i="1" s="1"/>
  <c r="H812" i="1" a="1"/>
  <c r="H812" i="1" s="1"/>
  <c r="H813" i="1" a="1"/>
  <c r="H813" i="1" s="1"/>
  <c r="H814" i="1" a="1"/>
  <c r="H814" i="1" s="1"/>
  <c r="H815" i="1" a="1"/>
  <c r="H815" i="1" s="1"/>
  <c r="H816" i="1" a="1"/>
  <c r="H816" i="1" s="1"/>
  <c r="H817" i="1" a="1"/>
  <c r="H817" i="1" s="1"/>
  <c r="H818" i="1" a="1"/>
  <c r="H818" i="1" s="1"/>
  <c r="H819" i="1" a="1"/>
  <c r="H819" i="1" s="1"/>
  <c r="H820" i="1" a="1"/>
  <c r="H820" i="1" s="1"/>
  <c r="H821" i="1" a="1"/>
  <c r="H821" i="1" s="1"/>
  <c r="H822" i="1" a="1"/>
  <c r="H822" i="1" s="1"/>
  <c r="H823" i="1" a="1"/>
  <c r="H823" i="1" s="1"/>
  <c r="H824" i="1" a="1"/>
  <c r="H824" i="1" s="1"/>
  <c r="H825" i="1" a="1"/>
  <c r="H825" i="1" s="1"/>
  <c r="H826" i="1" a="1"/>
  <c r="H826" i="1" s="1"/>
  <c r="H827" i="1" a="1"/>
  <c r="H827" i="1" s="1"/>
  <c r="H828" i="1" a="1"/>
  <c r="H828" i="1" s="1"/>
  <c r="H829" i="1" a="1"/>
  <c r="H829" i="1" s="1"/>
  <c r="H830" i="1" a="1"/>
  <c r="H830" i="1" s="1"/>
  <c r="H831" i="1" a="1"/>
  <c r="H831" i="1" s="1"/>
  <c r="H832" i="1" a="1"/>
  <c r="H832" i="1" s="1"/>
  <c r="H833" i="1" a="1"/>
  <c r="H833" i="1" s="1"/>
  <c r="H834" i="1" a="1"/>
  <c r="H834" i="1" s="1"/>
  <c r="H835" i="1" a="1"/>
  <c r="H835" i="1" s="1"/>
  <c r="H836" i="1" a="1"/>
  <c r="H836" i="1" s="1"/>
  <c r="H837" i="1" a="1"/>
  <c r="H837" i="1" s="1"/>
  <c r="H838" i="1" a="1"/>
  <c r="H838" i="1" s="1"/>
  <c r="H839" i="1" a="1"/>
  <c r="H839" i="1" s="1"/>
  <c r="H840" i="1" a="1"/>
  <c r="H840" i="1" s="1"/>
  <c r="H841" i="1" a="1"/>
  <c r="H841" i="1" s="1"/>
  <c r="H842" i="1" a="1"/>
  <c r="H842" i="1" s="1"/>
  <c r="H843" i="1" a="1"/>
  <c r="H843" i="1" s="1"/>
  <c r="H844" i="1" a="1"/>
  <c r="H844" i="1" s="1"/>
  <c r="H845" i="1" a="1"/>
  <c r="H845" i="1" s="1"/>
  <c r="H846" i="1" a="1"/>
  <c r="H846" i="1" s="1"/>
  <c r="H847" i="1" a="1"/>
  <c r="H847" i="1" s="1"/>
  <c r="H848" i="1" a="1"/>
  <c r="H848" i="1" s="1"/>
  <c r="H849" i="1" a="1"/>
  <c r="H849" i="1" s="1"/>
  <c r="H850" i="1" a="1"/>
  <c r="H850" i="1" s="1"/>
  <c r="H851" i="1" a="1"/>
  <c r="H851" i="1" s="1"/>
  <c r="H852" i="1" a="1"/>
  <c r="H852" i="1" s="1"/>
  <c r="H853" i="1" a="1"/>
  <c r="H853" i="1" s="1"/>
  <c r="H854" i="1" a="1"/>
  <c r="H854" i="1" s="1"/>
  <c r="H855" i="1" a="1"/>
  <c r="H855" i="1" s="1"/>
  <c r="H856" i="1" a="1"/>
  <c r="H856" i="1" s="1"/>
  <c r="H857" i="1" a="1"/>
  <c r="H857" i="1" s="1"/>
  <c r="H858" i="1" a="1"/>
  <c r="H858" i="1" s="1"/>
  <c r="H859" i="1" a="1"/>
  <c r="H859" i="1" s="1"/>
  <c r="H860" i="1" a="1"/>
  <c r="H860" i="1" s="1"/>
  <c r="H861" i="1" a="1"/>
  <c r="H861" i="1" s="1"/>
  <c r="H862" i="1" a="1"/>
  <c r="H862" i="1" s="1"/>
  <c r="H863" i="1" a="1"/>
  <c r="H863" i="1" s="1"/>
  <c r="H864" i="1" a="1"/>
  <c r="H864" i="1" s="1"/>
  <c r="H865" i="1" a="1"/>
  <c r="H865" i="1" s="1"/>
  <c r="H866" i="1" a="1"/>
  <c r="H866" i="1" s="1"/>
  <c r="H867" i="1" a="1"/>
  <c r="H867" i="1" s="1"/>
  <c r="H868" i="1" a="1"/>
  <c r="H868" i="1" s="1"/>
  <c r="H869" i="1" a="1"/>
  <c r="H869" i="1" s="1"/>
  <c r="H870" i="1" a="1"/>
  <c r="H870" i="1" s="1"/>
  <c r="H871" i="1" a="1"/>
  <c r="H871" i="1" s="1"/>
  <c r="H872" i="1" a="1"/>
  <c r="H872" i="1" s="1"/>
  <c r="H873" i="1" a="1"/>
  <c r="H873" i="1" s="1"/>
  <c r="H874" i="1" a="1"/>
  <c r="H874" i="1" s="1"/>
  <c r="H875" i="1" a="1"/>
  <c r="H875" i="1" s="1"/>
  <c r="H876" i="1" a="1"/>
  <c r="H876" i="1" s="1"/>
  <c r="H877" i="1" a="1"/>
  <c r="H877" i="1" s="1"/>
  <c r="H878" i="1" a="1"/>
  <c r="H878" i="1" s="1"/>
  <c r="H879" i="1" a="1"/>
  <c r="H879" i="1" s="1"/>
  <c r="H880" i="1" a="1"/>
  <c r="H880" i="1" s="1"/>
  <c r="H881" i="1" a="1"/>
  <c r="H881" i="1" s="1"/>
  <c r="H882" i="1" a="1"/>
  <c r="H882" i="1" s="1"/>
  <c r="H883" i="1" a="1"/>
  <c r="H883" i="1"/>
  <c r="H884" i="1" a="1"/>
  <c r="H884" i="1" s="1"/>
  <c r="H885" i="1" a="1"/>
  <c r="H885" i="1" s="1"/>
  <c r="H886" i="1" a="1"/>
  <c r="H886" i="1" s="1"/>
  <c r="H887" i="1" a="1"/>
  <c r="H887" i="1" s="1"/>
  <c r="H888" i="1" a="1"/>
  <c r="H888" i="1" s="1"/>
  <c r="H889" i="1" a="1"/>
  <c r="H889" i="1" s="1"/>
  <c r="H890" i="1" a="1"/>
  <c r="H890" i="1" s="1"/>
  <c r="H891" i="1" a="1"/>
  <c r="H891" i="1" s="1"/>
  <c r="H892" i="1" a="1"/>
  <c r="H892" i="1" s="1"/>
  <c r="H893" i="1" a="1"/>
  <c r="H893" i="1" s="1"/>
  <c r="H894" i="1" a="1"/>
  <c r="H894" i="1" s="1"/>
  <c r="H895" i="1" a="1"/>
  <c r="H895" i="1" s="1"/>
  <c r="H896" i="1" a="1"/>
  <c r="H896" i="1" s="1"/>
  <c r="H897" i="1" a="1"/>
  <c r="H897" i="1" s="1"/>
  <c r="H898" i="1" a="1"/>
  <c r="H898" i="1" s="1"/>
  <c r="H899" i="1" a="1"/>
  <c r="H899" i="1" s="1"/>
  <c r="H900" i="1" a="1"/>
  <c r="H900" i="1" s="1"/>
  <c r="H901" i="1" a="1"/>
  <c r="H901" i="1" s="1"/>
  <c r="H902" i="1" a="1"/>
  <c r="H902" i="1" s="1"/>
  <c r="H903" i="1" a="1"/>
  <c r="H903" i="1" s="1"/>
  <c r="H904" i="1" a="1"/>
  <c r="H904" i="1" s="1"/>
  <c r="H905" i="1" a="1"/>
  <c r="H905" i="1" s="1"/>
  <c r="H906" i="1" a="1"/>
  <c r="H906" i="1" s="1"/>
  <c r="H907" i="1" a="1"/>
  <c r="H907" i="1" s="1"/>
  <c r="H908" i="1" a="1"/>
  <c r="H908" i="1" s="1"/>
  <c r="H909" i="1" a="1"/>
  <c r="H909" i="1" s="1"/>
  <c r="H910" i="1" a="1"/>
  <c r="H910" i="1" s="1"/>
  <c r="H911" i="1" a="1"/>
  <c r="H911" i="1" s="1"/>
  <c r="H912" i="1" a="1"/>
  <c r="H912" i="1" s="1"/>
  <c r="H913" i="1" a="1"/>
  <c r="H913" i="1" s="1"/>
  <c r="H914" i="1" a="1"/>
  <c r="H914" i="1" s="1"/>
  <c r="H915" i="1" a="1"/>
  <c r="H915" i="1" s="1"/>
  <c r="H916" i="1" a="1"/>
  <c r="H916" i="1" s="1"/>
  <c r="H917" i="1" a="1"/>
  <c r="H917" i="1" s="1"/>
  <c r="H918" i="1" a="1"/>
  <c r="H918" i="1" s="1"/>
  <c r="H919" i="1" a="1"/>
  <c r="H919" i="1" s="1"/>
  <c r="F2" i="1" a="1"/>
  <c r="F2" i="1" s="1"/>
  <c r="F3" i="1" a="1"/>
  <c r="F3"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F101" i="1" a="1"/>
  <c r="F101" i="1" s="1"/>
  <c r="F102" i="1" a="1"/>
  <c r="F102" i="1" s="1"/>
  <c r="F103" i="1" a="1"/>
  <c r="F103" i="1" s="1"/>
  <c r="F104" i="1" a="1"/>
  <c r="F104" i="1" s="1"/>
  <c r="F105" i="1" a="1"/>
  <c r="F105" i="1" s="1"/>
  <c r="F106" i="1" a="1"/>
  <c r="F106" i="1" s="1"/>
  <c r="F107" i="1" a="1"/>
  <c r="F107" i="1" s="1"/>
  <c r="F108" i="1" a="1"/>
  <c r="F108" i="1" s="1"/>
  <c r="F109" i="1" a="1"/>
  <c r="F109" i="1" s="1"/>
  <c r="F110" i="1" a="1"/>
  <c r="F110" i="1" s="1"/>
  <c r="F111" i="1" a="1"/>
  <c r="F111" i="1" s="1"/>
  <c r="F112" i="1" a="1"/>
  <c r="F112" i="1" s="1"/>
  <c r="F113" i="1" a="1"/>
  <c r="F113" i="1" s="1"/>
  <c r="F114" i="1" a="1"/>
  <c r="F114" i="1" s="1"/>
  <c r="F115" i="1" a="1"/>
  <c r="F115" i="1" s="1"/>
  <c r="F116" i="1" a="1"/>
  <c r="F116" i="1" s="1"/>
  <c r="F117" i="1" a="1"/>
  <c r="F117" i="1" s="1"/>
  <c r="F118" i="1" a="1"/>
  <c r="F118" i="1" s="1"/>
  <c r="F119" i="1" a="1"/>
  <c r="F119" i="1" s="1"/>
  <c r="F120" i="1" a="1"/>
  <c r="F120" i="1" s="1"/>
  <c r="F121" i="1" a="1"/>
  <c r="F121" i="1" s="1"/>
  <c r="F122" i="1" a="1"/>
  <c r="F122" i="1" s="1"/>
  <c r="F123" i="1" a="1"/>
  <c r="F123" i="1" s="1"/>
  <c r="F124" i="1" a="1"/>
  <c r="F124" i="1" s="1"/>
  <c r="F125" i="1" a="1"/>
  <c r="F125" i="1" s="1"/>
  <c r="F126" i="1" a="1"/>
  <c r="F126" i="1" s="1"/>
  <c r="F127" i="1" a="1"/>
  <c r="F127" i="1" s="1"/>
  <c r="F128" i="1" a="1"/>
  <c r="F128" i="1" s="1"/>
  <c r="F129" i="1" a="1"/>
  <c r="F129" i="1" s="1"/>
  <c r="F130" i="1" a="1"/>
  <c r="F130" i="1" s="1"/>
  <c r="F131" i="1" a="1"/>
  <c r="F131" i="1" s="1"/>
  <c r="F132" i="1" a="1"/>
  <c r="F132" i="1" s="1"/>
  <c r="F133" i="1" a="1"/>
  <c r="F133" i="1" s="1"/>
  <c r="F134" i="1" a="1"/>
  <c r="F134" i="1" s="1"/>
  <c r="F135" i="1" a="1"/>
  <c r="F135" i="1" s="1"/>
  <c r="F136" i="1" a="1"/>
  <c r="F136" i="1" s="1"/>
  <c r="F137" i="1" a="1"/>
  <c r="F137" i="1" s="1"/>
  <c r="F138" i="1" a="1"/>
  <c r="F138" i="1" s="1"/>
  <c r="F139" i="1" a="1"/>
  <c r="F139" i="1" s="1"/>
  <c r="F140" i="1" a="1"/>
  <c r="F140" i="1" s="1"/>
  <c r="F141" i="1" a="1"/>
  <c r="F141" i="1" s="1"/>
  <c r="F142" i="1" a="1"/>
  <c r="F142" i="1" s="1"/>
  <c r="F143" i="1" a="1"/>
  <c r="F143" i="1" s="1"/>
  <c r="F144" i="1" a="1"/>
  <c r="F144" i="1" s="1"/>
  <c r="F145" i="1" a="1"/>
  <c r="F145" i="1" s="1"/>
  <c r="F146" i="1" a="1"/>
  <c r="F146" i="1" s="1"/>
  <c r="F147" i="1" a="1"/>
  <c r="F147" i="1" s="1"/>
  <c r="F148" i="1" a="1"/>
  <c r="F148" i="1" s="1"/>
  <c r="F149" i="1" a="1"/>
  <c r="F149" i="1" s="1"/>
  <c r="F150" i="1" a="1"/>
  <c r="F150" i="1" s="1"/>
  <c r="F151" i="1" a="1"/>
  <c r="F151" i="1" s="1"/>
  <c r="F152" i="1" a="1"/>
  <c r="F152" i="1" s="1"/>
  <c r="F153" i="1" a="1"/>
  <c r="F153" i="1" s="1"/>
  <c r="F154" i="1" a="1"/>
  <c r="F154" i="1" s="1"/>
  <c r="F155" i="1" a="1"/>
  <c r="F155" i="1" s="1"/>
  <c r="F156" i="1" a="1"/>
  <c r="F156" i="1" s="1"/>
  <c r="F157" i="1" a="1"/>
  <c r="F157" i="1" s="1"/>
  <c r="F158" i="1" a="1"/>
  <c r="F158" i="1" s="1"/>
  <c r="F159" i="1" a="1"/>
  <c r="F159" i="1" s="1"/>
  <c r="F160" i="1" a="1"/>
  <c r="F160" i="1" s="1"/>
  <c r="F161" i="1" a="1"/>
  <c r="F161" i="1" s="1"/>
  <c r="F162" i="1" a="1"/>
  <c r="F162" i="1" s="1"/>
  <c r="F163" i="1" a="1"/>
  <c r="F163" i="1" s="1"/>
  <c r="F164" i="1" a="1"/>
  <c r="F164" i="1" s="1"/>
  <c r="F165" i="1" a="1"/>
  <c r="F165" i="1" s="1"/>
  <c r="F166" i="1" a="1"/>
  <c r="F166" i="1" s="1"/>
  <c r="F167" i="1" a="1"/>
  <c r="F167" i="1" s="1"/>
  <c r="F168" i="1" a="1"/>
  <c r="F168" i="1" s="1"/>
  <c r="F169" i="1" a="1"/>
  <c r="F169" i="1" s="1"/>
  <c r="F170" i="1" a="1"/>
  <c r="F170" i="1" s="1"/>
  <c r="F171" i="1" a="1"/>
  <c r="F171" i="1" s="1"/>
  <c r="F172" i="1" a="1"/>
  <c r="F172" i="1" s="1"/>
  <c r="F173" i="1" a="1"/>
  <c r="F173" i="1" s="1"/>
  <c r="F174" i="1" a="1"/>
  <c r="F174" i="1" s="1"/>
  <c r="F175" i="1" a="1"/>
  <c r="F175" i="1" s="1"/>
  <c r="F176" i="1" a="1"/>
  <c r="F176" i="1" s="1"/>
  <c r="F177" i="1" a="1"/>
  <c r="F177" i="1" s="1"/>
  <c r="F178" i="1" a="1"/>
  <c r="F178" i="1" s="1"/>
  <c r="F179" i="1" a="1"/>
  <c r="F179" i="1" s="1"/>
  <c r="F180" i="1" a="1"/>
  <c r="F180" i="1" s="1"/>
  <c r="F181" i="1" a="1"/>
  <c r="F181" i="1" s="1"/>
  <c r="F182" i="1" a="1"/>
  <c r="F182" i="1" s="1"/>
  <c r="F183" i="1" a="1"/>
  <c r="F183" i="1" s="1"/>
  <c r="F184" i="1" a="1"/>
  <c r="F184" i="1" s="1"/>
  <c r="F185" i="1" a="1"/>
  <c r="F185" i="1" s="1"/>
  <c r="F186" i="1" a="1"/>
  <c r="F186" i="1" s="1"/>
  <c r="F187" i="1" a="1"/>
  <c r="F187" i="1" s="1"/>
  <c r="F188" i="1" a="1"/>
  <c r="F188" i="1" s="1"/>
  <c r="F189" i="1" a="1"/>
  <c r="F189" i="1" s="1"/>
  <c r="F190" i="1" a="1"/>
  <c r="F190" i="1" s="1"/>
  <c r="F191" i="1" a="1"/>
  <c r="F191" i="1" s="1"/>
  <c r="F192" i="1" a="1"/>
  <c r="F192" i="1" s="1"/>
  <c r="F193" i="1" a="1"/>
  <c r="F193" i="1" s="1"/>
  <c r="F194" i="1" a="1"/>
  <c r="F194" i="1" s="1"/>
  <c r="F195" i="1" a="1"/>
  <c r="F195" i="1" s="1"/>
  <c r="F196" i="1" a="1"/>
  <c r="F196" i="1" s="1"/>
  <c r="F197" i="1" a="1"/>
  <c r="F197" i="1" s="1"/>
  <c r="F198" i="1" a="1"/>
  <c r="F198" i="1" s="1"/>
  <c r="F199" i="1" a="1"/>
  <c r="F199" i="1" s="1"/>
  <c r="F200" i="1" a="1"/>
  <c r="F200" i="1" s="1"/>
  <c r="F201" i="1" a="1"/>
  <c r="F201" i="1" s="1"/>
  <c r="F202" i="1" a="1"/>
  <c r="F202" i="1" s="1"/>
  <c r="F203" i="1" a="1"/>
  <c r="F203" i="1" s="1"/>
  <c r="F204" i="1" a="1"/>
  <c r="F204" i="1" s="1"/>
  <c r="F205" i="1" a="1"/>
  <c r="F205" i="1" s="1"/>
  <c r="F206" i="1" a="1"/>
  <c r="F206" i="1" s="1"/>
  <c r="F207" i="1" a="1"/>
  <c r="F207" i="1" s="1"/>
  <c r="F208" i="1" a="1"/>
  <c r="F208" i="1" s="1"/>
  <c r="F209" i="1" a="1"/>
  <c r="F209" i="1" s="1"/>
  <c r="F210" i="1" a="1"/>
  <c r="F210" i="1" s="1"/>
  <c r="F211" i="1" a="1"/>
  <c r="F211" i="1" s="1"/>
  <c r="F212" i="1" a="1"/>
  <c r="F212" i="1" s="1"/>
  <c r="F213" i="1" a="1"/>
  <c r="F213" i="1" s="1"/>
  <c r="F214" i="1" a="1"/>
  <c r="F214" i="1" s="1"/>
  <c r="F215" i="1" a="1"/>
  <c r="F215" i="1" s="1"/>
  <c r="F216" i="1" a="1"/>
  <c r="F216" i="1" s="1"/>
  <c r="F217" i="1" a="1"/>
  <c r="F217" i="1" s="1"/>
  <c r="F218" i="1" a="1"/>
  <c r="F218" i="1" s="1"/>
  <c r="F219" i="1" a="1"/>
  <c r="F219" i="1" s="1"/>
  <c r="F220" i="1" a="1"/>
  <c r="F220" i="1" s="1"/>
  <c r="F221" i="1" a="1"/>
  <c r="F221" i="1" s="1"/>
  <c r="F222" i="1" a="1"/>
  <c r="F222" i="1" s="1"/>
  <c r="F223" i="1" a="1"/>
  <c r="F223" i="1" s="1"/>
  <c r="F224" i="1" a="1"/>
  <c r="F224" i="1" s="1"/>
  <c r="F225" i="1" a="1"/>
  <c r="F225" i="1" s="1"/>
  <c r="F226" i="1" a="1"/>
  <c r="F226" i="1" s="1"/>
  <c r="F227" i="1" a="1"/>
  <c r="F227" i="1" s="1"/>
  <c r="F228" i="1" a="1"/>
  <c r="F228" i="1" s="1"/>
  <c r="F229" i="1" a="1"/>
  <c r="F229" i="1" s="1"/>
  <c r="F230" i="1" a="1"/>
  <c r="F230" i="1" s="1"/>
  <c r="F231" i="1" a="1"/>
  <c r="F231" i="1" s="1"/>
  <c r="F232" i="1" a="1"/>
  <c r="F232" i="1" s="1"/>
  <c r="F233" i="1" a="1"/>
  <c r="F233" i="1" s="1"/>
  <c r="F234" i="1" a="1"/>
  <c r="F234" i="1" s="1"/>
  <c r="F235" i="1" a="1"/>
  <c r="F235" i="1" s="1"/>
  <c r="F236" i="1" a="1"/>
  <c r="F236" i="1" s="1"/>
  <c r="F237" i="1" a="1"/>
  <c r="F237" i="1" s="1"/>
  <c r="F238" i="1" a="1"/>
  <c r="F238" i="1" s="1"/>
  <c r="F239" i="1" a="1"/>
  <c r="F239" i="1" s="1"/>
  <c r="F240" i="1" a="1"/>
  <c r="F240" i="1" s="1"/>
  <c r="F241" i="1" a="1"/>
  <c r="F241" i="1" s="1"/>
  <c r="F242" i="1" a="1"/>
  <c r="F242" i="1" s="1"/>
  <c r="F243" i="1" a="1"/>
  <c r="F243" i="1" s="1"/>
  <c r="F244" i="1" a="1"/>
  <c r="F244" i="1" s="1"/>
  <c r="F245" i="1" a="1"/>
  <c r="F245" i="1" s="1"/>
  <c r="F246" i="1" a="1"/>
  <c r="F246" i="1" s="1"/>
  <c r="F247" i="1" a="1"/>
  <c r="F247" i="1" s="1"/>
  <c r="F248" i="1" a="1"/>
  <c r="F248" i="1" s="1"/>
  <c r="F249" i="1" a="1"/>
  <c r="F249" i="1" s="1"/>
  <c r="F250" i="1" a="1"/>
  <c r="F250" i="1" s="1"/>
  <c r="F251" i="1" a="1"/>
  <c r="F251" i="1" s="1"/>
  <c r="F252" i="1" a="1"/>
  <c r="F252" i="1" s="1"/>
  <c r="F253" i="1" a="1"/>
  <c r="F253" i="1" s="1"/>
  <c r="F254" i="1" a="1"/>
  <c r="F254" i="1" s="1"/>
  <c r="F255" i="1" a="1"/>
  <c r="F255" i="1" s="1"/>
  <c r="F256" i="1" a="1"/>
  <c r="F256" i="1" s="1"/>
  <c r="F257" i="1" a="1"/>
  <c r="F257" i="1" s="1"/>
  <c r="F258" i="1" a="1"/>
  <c r="F258" i="1" s="1"/>
  <c r="F259" i="1" a="1"/>
  <c r="F259" i="1" s="1"/>
  <c r="F260" i="1" a="1"/>
  <c r="F260" i="1" s="1"/>
  <c r="F261" i="1" a="1"/>
  <c r="F261" i="1" s="1"/>
  <c r="F262" i="1" a="1"/>
  <c r="F262" i="1" s="1"/>
  <c r="F263" i="1" a="1"/>
  <c r="F263" i="1" s="1"/>
  <c r="F264" i="1" a="1"/>
  <c r="F264" i="1" s="1"/>
  <c r="F265" i="1" a="1"/>
  <c r="F265" i="1" s="1"/>
  <c r="F266" i="1" a="1"/>
  <c r="F266" i="1" s="1"/>
  <c r="F267" i="1" a="1"/>
  <c r="F267" i="1" s="1"/>
  <c r="F268" i="1" a="1"/>
  <c r="F268" i="1" s="1"/>
  <c r="F269" i="1" a="1"/>
  <c r="F269" i="1" s="1"/>
  <c r="F270" i="1" a="1"/>
  <c r="F270" i="1" s="1"/>
  <c r="F271" i="1" a="1"/>
  <c r="F271" i="1" s="1"/>
  <c r="F272" i="1" a="1"/>
  <c r="F272" i="1" s="1"/>
  <c r="F273" i="1" a="1"/>
  <c r="F273" i="1" s="1"/>
  <c r="F274" i="1" a="1"/>
  <c r="F274" i="1" s="1"/>
  <c r="F275" i="1" a="1"/>
  <c r="F275" i="1" s="1"/>
  <c r="F276" i="1" a="1"/>
  <c r="F276" i="1" s="1"/>
  <c r="F277" i="1" a="1"/>
  <c r="F277" i="1" s="1"/>
  <c r="F278" i="1" a="1"/>
  <c r="F278" i="1" s="1"/>
  <c r="F279" i="1" a="1"/>
  <c r="F279" i="1" s="1"/>
  <c r="F280" i="1" a="1"/>
  <c r="F280" i="1" s="1"/>
  <c r="F281" i="1" a="1"/>
  <c r="F281" i="1" s="1"/>
  <c r="F282" i="1" a="1"/>
  <c r="F282" i="1" s="1"/>
  <c r="F283" i="1" a="1"/>
  <c r="F283" i="1" s="1"/>
  <c r="F284" i="1" a="1"/>
  <c r="F284" i="1" s="1"/>
  <c r="F285" i="1" a="1"/>
  <c r="F285" i="1" s="1"/>
  <c r="F286" i="1" a="1"/>
  <c r="F286" i="1" s="1"/>
  <c r="F287" i="1" a="1"/>
  <c r="F287" i="1" s="1"/>
  <c r="F288" i="1" a="1"/>
  <c r="F288" i="1" s="1"/>
  <c r="F289" i="1" a="1"/>
  <c r="F289" i="1" s="1"/>
  <c r="F290" i="1" a="1"/>
  <c r="F290" i="1" s="1"/>
  <c r="F291" i="1" a="1"/>
  <c r="F291" i="1" s="1"/>
  <c r="F292" i="1" a="1"/>
  <c r="F292" i="1" s="1"/>
  <c r="F293" i="1" a="1"/>
  <c r="F293" i="1" s="1"/>
  <c r="F294" i="1" a="1"/>
  <c r="F294" i="1" s="1"/>
  <c r="F295" i="1" a="1"/>
  <c r="F295" i="1" s="1"/>
  <c r="F296" i="1" a="1"/>
  <c r="F296" i="1" s="1"/>
  <c r="F297" i="1" a="1"/>
  <c r="F297" i="1" s="1"/>
  <c r="F298" i="1" a="1"/>
  <c r="F298" i="1" s="1"/>
  <c r="F299" i="1" a="1"/>
  <c r="F299" i="1" s="1"/>
  <c r="F300" i="1" a="1"/>
  <c r="F300" i="1" s="1"/>
  <c r="F301" i="1" a="1"/>
  <c r="F301" i="1" s="1"/>
  <c r="F302" i="1" a="1"/>
  <c r="F302" i="1" s="1"/>
  <c r="F303" i="1" a="1"/>
  <c r="F303" i="1" s="1"/>
  <c r="F304" i="1" a="1"/>
  <c r="F304" i="1" s="1"/>
  <c r="F305" i="1" a="1"/>
  <c r="F305" i="1" s="1"/>
  <c r="F306" i="1" a="1"/>
  <c r="F306" i="1" s="1"/>
  <c r="F307" i="1" a="1"/>
  <c r="F307" i="1" s="1"/>
  <c r="F308" i="1" a="1"/>
  <c r="F308" i="1" s="1"/>
  <c r="F309" i="1" a="1"/>
  <c r="F309" i="1" s="1"/>
  <c r="F310" i="1" a="1"/>
  <c r="F310" i="1" s="1"/>
  <c r="F311" i="1" a="1"/>
  <c r="F311" i="1" s="1"/>
  <c r="F312" i="1" a="1"/>
  <c r="F312" i="1" s="1"/>
  <c r="F313" i="1" a="1"/>
  <c r="F313" i="1" s="1"/>
  <c r="F314" i="1" a="1"/>
  <c r="F314" i="1" s="1"/>
  <c r="F315" i="1" a="1"/>
  <c r="F315" i="1" s="1"/>
  <c r="F316" i="1" a="1"/>
  <c r="F316" i="1" s="1"/>
  <c r="F317" i="1" a="1"/>
  <c r="F317" i="1" s="1"/>
  <c r="F318" i="1" a="1"/>
  <c r="F318" i="1" s="1"/>
  <c r="F319" i="1" a="1"/>
  <c r="F319" i="1" s="1"/>
  <c r="F320" i="1" a="1"/>
  <c r="F320" i="1" s="1"/>
  <c r="F321" i="1" a="1"/>
  <c r="F321" i="1" s="1"/>
  <c r="F322" i="1" a="1"/>
  <c r="F322" i="1" s="1"/>
  <c r="F323" i="1" a="1"/>
  <c r="F323" i="1" s="1"/>
  <c r="F324" i="1" a="1"/>
  <c r="F324" i="1" s="1"/>
  <c r="F325" i="1" a="1"/>
  <c r="F325" i="1" s="1"/>
  <c r="F326" i="1" a="1"/>
  <c r="F326" i="1" s="1"/>
  <c r="F327" i="1" a="1"/>
  <c r="F327" i="1" s="1"/>
  <c r="F328" i="1" a="1"/>
  <c r="F328" i="1" s="1"/>
  <c r="F329" i="1" a="1"/>
  <c r="F329" i="1" s="1"/>
  <c r="F330" i="1" a="1"/>
  <c r="F330" i="1" s="1"/>
  <c r="F331" i="1" a="1"/>
  <c r="F331" i="1" s="1"/>
  <c r="F332" i="1" a="1"/>
  <c r="F332" i="1" s="1"/>
  <c r="F333" i="1" a="1"/>
  <c r="F333" i="1" s="1"/>
  <c r="F334" i="1" a="1"/>
  <c r="F334" i="1" s="1"/>
  <c r="F335" i="1" a="1"/>
  <c r="F335" i="1" s="1"/>
  <c r="F336" i="1" a="1"/>
  <c r="F336" i="1" s="1"/>
  <c r="F337" i="1" a="1"/>
  <c r="F337" i="1" s="1"/>
  <c r="F338" i="1" a="1"/>
  <c r="F338" i="1" s="1"/>
  <c r="F339" i="1" a="1"/>
  <c r="F339" i="1" s="1"/>
  <c r="F340" i="1" a="1"/>
  <c r="F340" i="1" s="1"/>
  <c r="F341" i="1" a="1"/>
  <c r="F341" i="1" s="1"/>
  <c r="F342" i="1" a="1"/>
  <c r="F342" i="1" s="1"/>
  <c r="F343" i="1" a="1"/>
  <c r="F343" i="1" s="1"/>
  <c r="F344" i="1" a="1"/>
  <c r="F344" i="1" s="1"/>
  <c r="F345" i="1" a="1"/>
  <c r="F345" i="1" s="1"/>
  <c r="F346" i="1" a="1"/>
  <c r="F346" i="1" s="1"/>
  <c r="F347" i="1" a="1"/>
  <c r="F347" i="1" s="1"/>
  <c r="F348" i="1" a="1"/>
  <c r="F348" i="1" s="1"/>
  <c r="F349" i="1" a="1"/>
  <c r="F349" i="1" s="1"/>
  <c r="F350" i="1" a="1"/>
  <c r="F350" i="1" s="1"/>
  <c r="F351" i="1" a="1"/>
  <c r="F351" i="1" s="1"/>
  <c r="F352" i="1" a="1"/>
  <c r="F352" i="1" s="1"/>
  <c r="F353" i="1" a="1"/>
  <c r="F353" i="1" s="1"/>
  <c r="F354" i="1" a="1"/>
  <c r="F354" i="1" s="1"/>
  <c r="F355" i="1" a="1"/>
  <c r="F355" i="1" s="1"/>
  <c r="F356" i="1" a="1"/>
  <c r="F356" i="1" s="1"/>
  <c r="F357" i="1" a="1"/>
  <c r="F357" i="1" s="1"/>
  <c r="F358" i="1" a="1"/>
  <c r="F358" i="1" s="1"/>
  <c r="F359" i="1" a="1"/>
  <c r="F359" i="1" s="1"/>
  <c r="F360" i="1" a="1"/>
  <c r="F360" i="1" s="1"/>
  <c r="F361" i="1" a="1"/>
  <c r="F361" i="1" s="1"/>
  <c r="F362" i="1" a="1"/>
  <c r="F362" i="1" s="1"/>
  <c r="F363" i="1" a="1"/>
  <c r="F363" i="1" s="1"/>
  <c r="F364" i="1" a="1"/>
  <c r="F364" i="1" s="1"/>
  <c r="F365" i="1" a="1"/>
  <c r="F365" i="1" s="1"/>
  <c r="F366" i="1" a="1"/>
  <c r="F366" i="1" s="1"/>
  <c r="F367" i="1" a="1"/>
  <c r="F367" i="1" s="1"/>
  <c r="F368" i="1" a="1"/>
  <c r="F368" i="1" s="1"/>
  <c r="F369" i="1" a="1"/>
  <c r="F369" i="1" s="1"/>
  <c r="F370" i="1" a="1"/>
  <c r="F370" i="1" s="1"/>
  <c r="F371" i="1" a="1"/>
  <c r="F371" i="1" s="1"/>
  <c r="F372" i="1" a="1"/>
  <c r="F372" i="1" s="1"/>
  <c r="F373" i="1" a="1"/>
  <c r="F373" i="1" s="1"/>
  <c r="F374" i="1" a="1"/>
  <c r="F374" i="1" s="1"/>
  <c r="F375" i="1" a="1"/>
  <c r="F375" i="1" s="1"/>
  <c r="F376" i="1" a="1"/>
  <c r="F376" i="1" s="1"/>
  <c r="F377" i="1" a="1"/>
  <c r="F377" i="1" s="1"/>
  <c r="F378" i="1" a="1"/>
  <c r="F378" i="1" s="1"/>
  <c r="F379" i="1" a="1"/>
  <c r="F379" i="1" s="1"/>
  <c r="F380" i="1" a="1"/>
  <c r="F380" i="1" s="1"/>
  <c r="F381" i="1" a="1"/>
  <c r="F381" i="1" s="1"/>
  <c r="F382" i="1" a="1"/>
  <c r="F382" i="1" s="1"/>
  <c r="F383" i="1" a="1"/>
  <c r="F383" i="1" s="1"/>
  <c r="F384" i="1" a="1"/>
  <c r="F384" i="1" s="1"/>
  <c r="F385" i="1" a="1"/>
  <c r="F385" i="1" s="1"/>
  <c r="F386" i="1" a="1"/>
  <c r="F386" i="1" s="1"/>
  <c r="F387" i="1" a="1"/>
  <c r="F387" i="1" s="1"/>
  <c r="F388" i="1" a="1"/>
  <c r="F388" i="1" s="1"/>
  <c r="F389" i="1" a="1"/>
  <c r="F389" i="1" s="1"/>
  <c r="F390" i="1" a="1"/>
  <c r="F390" i="1" s="1"/>
  <c r="F391" i="1" a="1"/>
  <c r="F391" i="1" s="1"/>
  <c r="F392" i="1" a="1"/>
  <c r="F392" i="1" s="1"/>
  <c r="F393" i="1" a="1"/>
  <c r="F393" i="1" s="1"/>
  <c r="F394" i="1" a="1"/>
  <c r="F394" i="1" s="1"/>
  <c r="F395" i="1" a="1"/>
  <c r="F395" i="1" s="1"/>
  <c r="F396" i="1" a="1"/>
  <c r="F396" i="1" s="1"/>
  <c r="F397" i="1" a="1"/>
  <c r="F397" i="1" s="1"/>
  <c r="F398" i="1" a="1"/>
  <c r="F398" i="1" s="1"/>
  <c r="F399" i="1" a="1"/>
  <c r="F399" i="1" s="1"/>
  <c r="F400" i="1" a="1"/>
  <c r="F400" i="1" s="1"/>
  <c r="F401" i="1" a="1"/>
  <c r="F401" i="1" s="1"/>
  <c r="F402" i="1" a="1"/>
  <c r="F402" i="1" s="1"/>
  <c r="F403" i="1" a="1"/>
  <c r="F403" i="1" s="1"/>
  <c r="F404" i="1" a="1"/>
  <c r="F404" i="1" s="1"/>
  <c r="F405" i="1" a="1"/>
  <c r="F405" i="1" s="1"/>
  <c r="F406" i="1" a="1"/>
  <c r="F406" i="1" s="1"/>
  <c r="F407" i="1" a="1"/>
  <c r="F407" i="1" s="1"/>
  <c r="F408" i="1" a="1"/>
  <c r="F408" i="1" s="1"/>
  <c r="F409" i="1" a="1"/>
  <c r="F409" i="1" s="1"/>
  <c r="F410" i="1" a="1"/>
  <c r="F410" i="1" s="1"/>
  <c r="F411" i="1" a="1"/>
  <c r="F411" i="1" s="1"/>
  <c r="F412" i="1" a="1"/>
  <c r="F412" i="1" s="1"/>
  <c r="F413" i="1" a="1"/>
  <c r="F413" i="1" s="1"/>
  <c r="F414" i="1" a="1"/>
  <c r="F414" i="1" s="1"/>
  <c r="F415" i="1" a="1"/>
  <c r="F415" i="1" s="1"/>
  <c r="F416" i="1" a="1"/>
  <c r="F416" i="1" s="1"/>
  <c r="F417" i="1" a="1"/>
  <c r="F417" i="1" s="1"/>
  <c r="F418" i="1" a="1"/>
  <c r="F418" i="1" s="1"/>
  <c r="F419" i="1" a="1"/>
  <c r="F419" i="1" s="1"/>
  <c r="F420" i="1" a="1"/>
  <c r="F420" i="1" s="1"/>
  <c r="F421" i="1" a="1"/>
  <c r="F421" i="1" s="1"/>
  <c r="F422" i="1" a="1"/>
  <c r="F422" i="1" s="1"/>
  <c r="F423" i="1" a="1"/>
  <c r="F423" i="1" s="1"/>
  <c r="F424" i="1" a="1"/>
  <c r="F424" i="1" s="1"/>
  <c r="F425" i="1" a="1"/>
  <c r="F425" i="1" s="1"/>
  <c r="F426" i="1" a="1"/>
  <c r="F426" i="1" s="1"/>
  <c r="F427" i="1" a="1"/>
  <c r="F427" i="1" s="1"/>
  <c r="F428" i="1" a="1"/>
  <c r="F428" i="1" s="1"/>
  <c r="F429" i="1" a="1"/>
  <c r="F429" i="1" s="1"/>
  <c r="F430" i="1" a="1"/>
  <c r="F430" i="1" s="1"/>
  <c r="F431" i="1" a="1"/>
  <c r="F431" i="1" s="1"/>
  <c r="F432" i="1" a="1"/>
  <c r="F432" i="1" s="1"/>
  <c r="F433" i="1" a="1"/>
  <c r="F433" i="1" s="1"/>
  <c r="F434" i="1" a="1"/>
  <c r="F434" i="1" s="1"/>
  <c r="F435" i="1" a="1"/>
  <c r="F435" i="1" s="1"/>
  <c r="F436" i="1" a="1"/>
  <c r="F436" i="1" s="1"/>
  <c r="F437" i="1" a="1"/>
  <c r="F437" i="1" s="1"/>
  <c r="F438" i="1" a="1"/>
  <c r="F438" i="1" s="1"/>
  <c r="F439" i="1" a="1"/>
  <c r="F439" i="1" s="1"/>
  <c r="F440" i="1" a="1"/>
  <c r="F440" i="1" s="1"/>
  <c r="F441" i="1" a="1"/>
  <c r="F441" i="1" s="1"/>
  <c r="F442" i="1" a="1"/>
  <c r="F442" i="1" s="1"/>
  <c r="F443" i="1" a="1"/>
  <c r="F443" i="1" s="1"/>
  <c r="F444" i="1" a="1"/>
  <c r="F444" i="1" s="1"/>
  <c r="F445" i="1" a="1"/>
  <c r="F445" i="1" s="1"/>
  <c r="F446" i="1" a="1"/>
  <c r="F446" i="1" s="1"/>
  <c r="F447" i="1" a="1"/>
  <c r="F447" i="1" s="1"/>
  <c r="F448" i="1" a="1"/>
  <c r="F448" i="1" s="1"/>
  <c r="F449" i="1" a="1"/>
  <c r="F449" i="1" s="1"/>
  <c r="F450" i="1" a="1"/>
  <c r="F450" i="1" s="1"/>
  <c r="F451" i="1" a="1"/>
  <c r="F451" i="1" s="1"/>
  <c r="F452" i="1" a="1"/>
  <c r="F452" i="1" s="1"/>
  <c r="F453" i="1" a="1"/>
  <c r="F453" i="1" s="1"/>
  <c r="F454" i="1" a="1"/>
  <c r="F454" i="1" s="1"/>
  <c r="F455" i="1" a="1"/>
  <c r="F455" i="1" s="1"/>
  <c r="F456" i="1" a="1"/>
  <c r="F456" i="1" s="1"/>
  <c r="F457" i="1" a="1"/>
  <c r="F457" i="1" s="1"/>
  <c r="F458" i="1" a="1"/>
  <c r="F458" i="1" s="1"/>
  <c r="F459" i="1" a="1"/>
  <c r="F459" i="1" s="1"/>
  <c r="F460" i="1" a="1"/>
  <c r="F460" i="1" s="1"/>
  <c r="F461" i="1" a="1"/>
  <c r="F461" i="1" s="1"/>
  <c r="F462" i="1" a="1"/>
  <c r="F462" i="1" s="1"/>
  <c r="F463" i="1" a="1"/>
  <c r="F463" i="1" s="1"/>
  <c r="F464" i="1" a="1"/>
  <c r="F464" i="1" s="1"/>
  <c r="F465" i="1" a="1"/>
  <c r="F465" i="1" s="1"/>
  <c r="F466" i="1" a="1"/>
  <c r="F466" i="1" s="1"/>
  <c r="F467" i="1" a="1"/>
  <c r="F467" i="1" s="1"/>
  <c r="F468" i="1" a="1"/>
  <c r="F468" i="1" s="1"/>
  <c r="F469" i="1" a="1"/>
  <c r="F469" i="1" s="1"/>
  <c r="F470" i="1" a="1"/>
  <c r="F470" i="1" s="1"/>
  <c r="F471" i="1" a="1"/>
  <c r="F471" i="1" s="1"/>
  <c r="F472" i="1" a="1"/>
  <c r="F472" i="1" s="1"/>
  <c r="F473" i="1" a="1"/>
  <c r="F473" i="1" s="1"/>
  <c r="F474" i="1" a="1"/>
  <c r="F474" i="1" s="1"/>
  <c r="F475" i="1" a="1"/>
  <c r="F475" i="1" s="1"/>
  <c r="F476" i="1" a="1"/>
  <c r="F476" i="1" s="1"/>
  <c r="F477" i="1" a="1"/>
  <c r="F477" i="1" s="1"/>
  <c r="F478" i="1" a="1"/>
  <c r="F478" i="1" s="1"/>
  <c r="F479" i="1" a="1"/>
  <c r="F479" i="1" s="1"/>
  <c r="F480" i="1" a="1"/>
  <c r="F480" i="1" s="1"/>
  <c r="F481" i="1" a="1"/>
  <c r="F481" i="1" s="1"/>
  <c r="F482" i="1" a="1"/>
  <c r="F482" i="1" s="1"/>
  <c r="F483" i="1" a="1"/>
  <c r="F483" i="1" s="1"/>
  <c r="F484" i="1" a="1"/>
  <c r="F484" i="1" s="1"/>
  <c r="F485" i="1" a="1"/>
  <c r="F485" i="1" s="1"/>
  <c r="F486" i="1" a="1"/>
  <c r="F486" i="1" s="1"/>
  <c r="F487" i="1" a="1"/>
  <c r="F487" i="1" s="1"/>
  <c r="F488" i="1" a="1"/>
  <c r="F488" i="1" s="1"/>
  <c r="F489" i="1" a="1"/>
  <c r="F489" i="1" s="1"/>
  <c r="F490" i="1" a="1"/>
  <c r="F490" i="1" s="1"/>
  <c r="F491" i="1" a="1"/>
  <c r="F491" i="1" s="1"/>
  <c r="F492" i="1" a="1"/>
  <c r="F492" i="1" s="1"/>
  <c r="F493" i="1" a="1"/>
  <c r="F493" i="1" s="1"/>
  <c r="F494" i="1" a="1"/>
  <c r="F494" i="1" s="1"/>
  <c r="F495" i="1" a="1"/>
  <c r="F495" i="1" s="1"/>
  <c r="F496" i="1" a="1"/>
  <c r="F496" i="1" s="1"/>
  <c r="F497" i="1" a="1"/>
  <c r="F497" i="1" s="1"/>
  <c r="F498" i="1" a="1"/>
  <c r="F498" i="1" s="1"/>
  <c r="F499" i="1" a="1"/>
  <c r="F499" i="1" s="1"/>
  <c r="F500" i="1" a="1"/>
  <c r="F500" i="1" s="1"/>
  <c r="F501" i="1" a="1"/>
  <c r="F501" i="1" s="1"/>
  <c r="F502" i="1" a="1"/>
  <c r="F502" i="1" s="1"/>
  <c r="F503" i="1" a="1"/>
  <c r="F503" i="1" s="1"/>
  <c r="F504" i="1" a="1"/>
  <c r="F504" i="1" s="1"/>
  <c r="F505" i="1" a="1"/>
  <c r="F505" i="1" s="1"/>
  <c r="F506" i="1" a="1"/>
  <c r="F506" i="1" s="1"/>
  <c r="F507" i="1" a="1"/>
  <c r="F507" i="1" s="1"/>
  <c r="F508" i="1" a="1"/>
  <c r="F508" i="1" s="1"/>
  <c r="F509" i="1" a="1"/>
  <c r="F509" i="1" s="1"/>
  <c r="F510" i="1" a="1"/>
  <c r="F510" i="1" s="1"/>
  <c r="F511" i="1" a="1"/>
  <c r="F511" i="1" s="1"/>
  <c r="F512" i="1" a="1"/>
  <c r="F512" i="1" s="1"/>
  <c r="F513" i="1" a="1"/>
  <c r="F513" i="1" s="1"/>
  <c r="F514" i="1" a="1"/>
  <c r="F514" i="1" s="1"/>
  <c r="F515" i="1" a="1"/>
  <c r="F515" i="1" s="1"/>
  <c r="F516" i="1" a="1"/>
  <c r="F516" i="1" s="1"/>
  <c r="F517" i="1" a="1"/>
  <c r="F517" i="1" s="1"/>
  <c r="F518" i="1" a="1"/>
  <c r="F518" i="1" s="1"/>
  <c r="F519" i="1" a="1"/>
  <c r="F519" i="1" s="1"/>
  <c r="F520" i="1" a="1"/>
  <c r="F520" i="1" s="1"/>
  <c r="F521" i="1" a="1"/>
  <c r="F521" i="1" s="1"/>
  <c r="F522" i="1" a="1"/>
  <c r="F522" i="1" s="1"/>
  <c r="F523" i="1" a="1"/>
  <c r="F523" i="1" s="1"/>
  <c r="F524" i="1" a="1"/>
  <c r="F524" i="1" s="1"/>
  <c r="F525" i="1" a="1"/>
  <c r="F525" i="1" s="1"/>
  <c r="F526" i="1" a="1"/>
  <c r="F526" i="1" s="1"/>
  <c r="F527" i="1" a="1"/>
  <c r="F527" i="1" s="1"/>
  <c r="F528" i="1" a="1"/>
  <c r="F528" i="1" s="1"/>
  <c r="F529" i="1" a="1"/>
  <c r="F529" i="1" s="1"/>
  <c r="F530" i="1" a="1"/>
  <c r="F530" i="1" s="1"/>
  <c r="F531" i="1" a="1"/>
  <c r="F531" i="1" s="1"/>
  <c r="F532" i="1" a="1"/>
  <c r="F532" i="1" s="1"/>
  <c r="F533" i="1" a="1"/>
  <c r="F533" i="1" s="1"/>
  <c r="F534" i="1" a="1"/>
  <c r="F534" i="1" s="1"/>
  <c r="F535" i="1" a="1"/>
  <c r="F535" i="1" s="1"/>
  <c r="F536" i="1" a="1"/>
  <c r="F536" i="1" s="1"/>
  <c r="F537" i="1" a="1"/>
  <c r="F537" i="1" s="1"/>
  <c r="F538" i="1" a="1"/>
  <c r="F538" i="1" s="1"/>
  <c r="F539" i="1" a="1"/>
  <c r="F539" i="1" s="1"/>
  <c r="F540" i="1" a="1"/>
  <c r="F540" i="1" s="1"/>
  <c r="F541" i="1" a="1"/>
  <c r="F541" i="1" s="1"/>
  <c r="F542" i="1" a="1"/>
  <c r="F542" i="1" s="1"/>
  <c r="F543" i="1" a="1"/>
  <c r="F543" i="1" s="1"/>
  <c r="F544" i="1" a="1"/>
  <c r="F544" i="1" s="1"/>
  <c r="F545" i="1" a="1"/>
  <c r="F545" i="1" s="1"/>
  <c r="F546" i="1" a="1"/>
  <c r="F546" i="1" s="1"/>
  <c r="F547" i="1" a="1"/>
  <c r="F547" i="1" s="1"/>
  <c r="F548" i="1" a="1"/>
  <c r="F548" i="1" s="1"/>
  <c r="F549" i="1" a="1"/>
  <c r="F549" i="1" s="1"/>
  <c r="F550" i="1" a="1"/>
  <c r="F550" i="1" s="1"/>
  <c r="F551" i="1" a="1"/>
  <c r="F551" i="1" s="1"/>
  <c r="F552" i="1" a="1"/>
  <c r="F552" i="1" s="1"/>
  <c r="F553" i="1" a="1"/>
  <c r="F553" i="1" s="1"/>
  <c r="F554" i="1" a="1"/>
  <c r="F554" i="1" s="1"/>
  <c r="F555" i="1" a="1"/>
  <c r="F555" i="1" s="1"/>
  <c r="F556" i="1" a="1"/>
  <c r="F556" i="1" s="1"/>
  <c r="F557" i="1" a="1"/>
  <c r="F557" i="1" s="1"/>
  <c r="F558" i="1" a="1"/>
  <c r="F558" i="1" s="1"/>
  <c r="F559" i="1" a="1"/>
  <c r="F559" i="1" s="1"/>
  <c r="F560" i="1" a="1"/>
  <c r="F560" i="1" s="1"/>
  <c r="F561" i="1" a="1"/>
  <c r="F561" i="1" s="1"/>
  <c r="F562" i="1" a="1"/>
  <c r="F562" i="1" s="1"/>
  <c r="F563" i="1" a="1"/>
  <c r="F563" i="1" s="1"/>
  <c r="F564" i="1" a="1"/>
  <c r="F564" i="1" s="1"/>
  <c r="F565" i="1" a="1"/>
  <c r="F565" i="1" s="1"/>
  <c r="F566" i="1" a="1"/>
  <c r="F566" i="1" s="1"/>
  <c r="F567" i="1" a="1"/>
  <c r="F567" i="1" s="1"/>
  <c r="F568" i="1" a="1"/>
  <c r="F568" i="1" s="1"/>
  <c r="F569" i="1" a="1"/>
  <c r="F569" i="1" s="1"/>
  <c r="F570" i="1" a="1"/>
  <c r="F570" i="1" s="1"/>
  <c r="F571" i="1" a="1"/>
  <c r="F571" i="1" s="1"/>
  <c r="F572" i="1" a="1"/>
  <c r="F572" i="1" s="1"/>
  <c r="F573" i="1" a="1"/>
  <c r="F573" i="1" s="1"/>
  <c r="F574" i="1" a="1"/>
  <c r="F574" i="1" s="1"/>
  <c r="F575" i="1" a="1"/>
  <c r="F575" i="1" s="1"/>
  <c r="F576" i="1" a="1"/>
  <c r="F576" i="1" s="1"/>
  <c r="F577" i="1" a="1"/>
  <c r="F577" i="1" s="1"/>
  <c r="F578" i="1" a="1"/>
  <c r="F578" i="1" s="1"/>
  <c r="F579" i="1" a="1"/>
  <c r="F579" i="1" s="1"/>
  <c r="F580" i="1" a="1"/>
  <c r="F580" i="1" s="1"/>
  <c r="F581" i="1" a="1"/>
  <c r="F581" i="1" s="1"/>
  <c r="F582" i="1" a="1"/>
  <c r="F582" i="1" s="1"/>
  <c r="F583" i="1" a="1"/>
  <c r="F583" i="1" s="1"/>
  <c r="F584" i="1" a="1"/>
  <c r="F584" i="1" s="1"/>
  <c r="F585" i="1" a="1"/>
  <c r="F585" i="1" s="1"/>
  <c r="F586" i="1" a="1"/>
  <c r="F586" i="1" s="1"/>
  <c r="F587" i="1" a="1"/>
  <c r="F587" i="1" s="1"/>
  <c r="F588" i="1" a="1"/>
  <c r="F588" i="1" s="1"/>
  <c r="F589" i="1" a="1"/>
  <c r="F589" i="1" s="1"/>
  <c r="F590" i="1" a="1"/>
  <c r="F590" i="1" s="1"/>
  <c r="F591" i="1" a="1"/>
  <c r="F591" i="1" s="1"/>
  <c r="F592" i="1" a="1"/>
  <c r="F592" i="1" s="1"/>
  <c r="F593" i="1" a="1"/>
  <c r="F593" i="1" s="1"/>
  <c r="F594" i="1" a="1"/>
  <c r="F594" i="1" s="1"/>
  <c r="F595" i="1" a="1"/>
  <c r="F595" i="1" s="1"/>
  <c r="F596" i="1" a="1"/>
  <c r="F596" i="1" s="1"/>
  <c r="F597" i="1" a="1"/>
  <c r="F597" i="1" s="1"/>
  <c r="F598" i="1" a="1"/>
  <c r="F598" i="1" s="1"/>
  <c r="F599" i="1" a="1"/>
  <c r="F599" i="1" s="1"/>
  <c r="F600" i="1" a="1"/>
  <c r="F600" i="1" s="1"/>
  <c r="F601" i="1" a="1"/>
  <c r="F601" i="1" s="1"/>
  <c r="F602" i="1" a="1"/>
  <c r="F602" i="1" s="1"/>
  <c r="F603" i="1" a="1"/>
  <c r="F603" i="1" s="1"/>
  <c r="F604" i="1" a="1"/>
  <c r="F604" i="1" s="1"/>
  <c r="F605" i="1" a="1"/>
  <c r="F605" i="1" s="1"/>
  <c r="F606" i="1" a="1"/>
  <c r="F606" i="1" s="1"/>
  <c r="F607" i="1" a="1"/>
  <c r="F607" i="1" s="1"/>
  <c r="F608" i="1" a="1"/>
  <c r="F608" i="1" s="1"/>
  <c r="F609" i="1" a="1"/>
  <c r="F609" i="1" s="1"/>
  <c r="F610" i="1" a="1"/>
  <c r="F610" i="1" s="1"/>
  <c r="F611" i="1" a="1"/>
  <c r="F611" i="1" s="1"/>
  <c r="F612" i="1" a="1"/>
  <c r="F612" i="1" s="1"/>
  <c r="F613" i="1" a="1"/>
  <c r="F613" i="1" s="1"/>
  <c r="F614" i="1" a="1"/>
  <c r="F614" i="1" s="1"/>
  <c r="F615" i="1" a="1"/>
  <c r="F615" i="1" s="1"/>
  <c r="F616" i="1" a="1"/>
  <c r="F616" i="1" s="1"/>
  <c r="F617" i="1" a="1"/>
  <c r="F617" i="1" s="1"/>
  <c r="F618" i="1" a="1"/>
  <c r="F618" i="1" s="1"/>
  <c r="F619" i="1" a="1"/>
  <c r="F619" i="1" s="1"/>
  <c r="F620" i="1" a="1"/>
  <c r="F620" i="1" s="1"/>
  <c r="F621" i="1" a="1"/>
  <c r="F621" i="1" s="1"/>
  <c r="F622" i="1" a="1"/>
  <c r="F622" i="1" s="1"/>
  <c r="F623" i="1" a="1"/>
  <c r="F623" i="1" s="1"/>
  <c r="F624" i="1" a="1"/>
  <c r="F624" i="1" s="1"/>
  <c r="F625" i="1" a="1"/>
  <c r="F625" i="1" s="1"/>
  <c r="F626" i="1" a="1"/>
  <c r="F626" i="1" s="1"/>
  <c r="F627" i="1" a="1"/>
  <c r="F627" i="1" s="1"/>
  <c r="F628" i="1" a="1"/>
  <c r="F628" i="1" s="1"/>
  <c r="F629" i="1" a="1"/>
  <c r="F629" i="1" s="1"/>
  <c r="F630" i="1" a="1"/>
  <c r="F630" i="1" s="1"/>
  <c r="F631" i="1" a="1"/>
  <c r="F631" i="1" s="1"/>
  <c r="F632" i="1" a="1"/>
  <c r="F632" i="1" s="1"/>
  <c r="F633" i="1" a="1"/>
  <c r="F633" i="1" s="1"/>
  <c r="F634" i="1" a="1"/>
  <c r="F634" i="1" s="1"/>
  <c r="F635" i="1" a="1"/>
  <c r="F635" i="1" s="1"/>
  <c r="F636" i="1" a="1"/>
  <c r="F636" i="1" s="1"/>
  <c r="F637" i="1" a="1"/>
  <c r="F637" i="1" s="1"/>
  <c r="F638" i="1" a="1"/>
  <c r="F638" i="1" s="1"/>
  <c r="F639" i="1" a="1"/>
  <c r="F639" i="1" s="1"/>
  <c r="F640" i="1" a="1"/>
  <c r="F640" i="1" s="1"/>
  <c r="F641" i="1" a="1"/>
  <c r="F641" i="1" s="1"/>
  <c r="F642" i="1" a="1"/>
  <c r="F642" i="1" s="1"/>
  <c r="F643" i="1" a="1"/>
  <c r="F643" i="1" s="1"/>
  <c r="F644" i="1" a="1"/>
  <c r="F644" i="1" s="1"/>
  <c r="F645" i="1" a="1"/>
  <c r="F645" i="1" s="1"/>
  <c r="F646" i="1" a="1"/>
  <c r="F646" i="1" s="1"/>
  <c r="F647" i="1" a="1"/>
  <c r="F647" i="1" s="1"/>
  <c r="F648" i="1" a="1"/>
  <c r="F648" i="1" s="1"/>
  <c r="F649" i="1" a="1"/>
  <c r="F649" i="1" s="1"/>
  <c r="F650" i="1" a="1"/>
  <c r="F650" i="1" s="1"/>
  <c r="F651" i="1" a="1"/>
  <c r="F651" i="1" s="1"/>
  <c r="F652" i="1" a="1"/>
  <c r="F652" i="1" s="1"/>
  <c r="F653" i="1" a="1"/>
  <c r="F653" i="1" s="1"/>
  <c r="F654" i="1" a="1"/>
  <c r="F654" i="1" s="1"/>
  <c r="F655" i="1" a="1"/>
  <c r="F655" i="1" s="1"/>
  <c r="F656" i="1" a="1"/>
  <c r="F656" i="1" s="1"/>
  <c r="F657" i="1" a="1"/>
  <c r="F657" i="1" s="1"/>
  <c r="F658" i="1" a="1"/>
  <c r="F658" i="1" s="1"/>
  <c r="F659" i="1" a="1"/>
  <c r="F659" i="1" s="1"/>
  <c r="F660" i="1" a="1"/>
  <c r="F660" i="1" s="1"/>
  <c r="F661" i="1" a="1"/>
  <c r="F661" i="1" s="1"/>
  <c r="F662" i="1" a="1"/>
  <c r="F662" i="1" s="1"/>
  <c r="F663" i="1" a="1"/>
  <c r="F663" i="1" s="1"/>
  <c r="F664" i="1" a="1"/>
  <c r="F664" i="1" s="1"/>
  <c r="F665" i="1" a="1"/>
  <c r="F665" i="1" s="1"/>
  <c r="F666" i="1" a="1"/>
  <c r="F666" i="1" s="1"/>
  <c r="F667" i="1" a="1"/>
  <c r="F667" i="1" s="1"/>
  <c r="F668" i="1" a="1"/>
  <c r="F668" i="1" s="1"/>
  <c r="F669" i="1" a="1"/>
  <c r="F669" i="1" s="1"/>
  <c r="F670" i="1" a="1"/>
  <c r="F670" i="1" s="1"/>
  <c r="F671" i="1" a="1"/>
  <c r="F671" i="1" s="1"/>
  <c r="F672" i="1" a="1"/>
  <c r="F672" i="1" s="1"/>
  <c r="F673" i="1" a="1"/>
  <c r="F673" i="1" s="1"/>
  <c r="F674" i="1" a="1"/>
  <c r="F674" i="1" s="1"/>
  <c r="F675" i="1" a="1"/>
  <c r="F675" i="1" s="1"/>
  <c r="F676" i="1" a="1"/>
  <c r="F676" i="1" s="1"/>
  <c r="F677" i="1" a="1"/>
  <c r="F677" i="1" s="1"/>
  <c r="F678" i="1" a="1"/>
  <c r="F678" i="1" s="1"/>
  <c r="F679" i="1" a="1"/>
  <c r="F679" i="1" s="1"/>
  <c r="F680" i="1" a="1"/>
  <c r="F680" i="1" s="1"/>
  <c r="F681" i="1" a="1"/>
  <c r="F681" i="1" s="1"/>
  <c r="F682" i="1" a="1"/>
  <c r="F682" i="1" s="1"/>
  <c r="F683" i="1" a="1"/>
  <c r="F683" i="1" s="1"/>
  <c r="F684" i="1" a="1"/>
  <c r="F684" i="1" s="1"/>
  <c r="F685" i="1" a="1"/>
  <c r="F685" i="1" s="1"/>
  <c r="F686" i="1" a="1"/>
  <c r="F686" i="1" s="1"/>
  <c r="F687" i="1" a="1"/>
  <c r="F687" i="1" s="1"/>
  <c r="F688" i="1" a="1"/>
  <c r="F688" i="1" s="1"/>
  <c r="F689" i="1" a="1"/>
  <c r="F689" i="1" s="1"/>
  <c r="F690" i="1" a="1"/>
  <c r="F690" i="1" s="1"/>
  <c r="F691" i="1" a="1"/>
  <c r="F691" i="1" s="1"/>
  <c r="F692" i="1" a="1"/>
  <c r="F692" i="1" s="1"/>
  <c r="F693" i="1" a="1"/>
  <c r="F693" i="1" s="1"/>
  <c r="F694" i="1" a="1"/>
  <c r="F694" i="1" s="1"/>
  <c r="F695" i="1" a="1"/>
  <c r="F695" i="1" s="1"/>
  <c r="F696" i="1" a="1"/>
  <c r="F696" i="1" s="1"/>
  <c r="F697" i="1" a="1"/>
  <c r="F697" i="1" s="1"/>
  <c r="F698" i="1" a="1"/>
  <c r="F698" i="1" s="1"/>
  <c r="F699" i="1" a="1"/>
  <c r="F699" i="1" s="1"/>
  <c r="F700" i="1" a="1"/>
  <c r="F700" i="1" s="1"/>
  <c r="F701" i="1" a="1"/>
  <c r="F701" i="1" s="1"/>
  <c r="F702" i="1" a="1"/>
  <c r="F702" i="1" s="1"/>
  <c r="F703" i="1" a="1"/>
  <c r="F703" i="1" s="1"/>
  <c r="F704" i="1" a="1"/>
  <c r="F704" i="1" s="1"/>
  <c r="F705" i="1" a="1"/>
  <c r="F705" i="1" s="1"/>
  <c r="F706" i="1" a="1"/>
  <c r="F706" i="1" s="1"/>
  <c r="F707" i="1" a="1"/>
  <c r="F707" i="1" s="1"/>
  <c r="F708" i="1" a="1"/>
  <c r="F708" i="1" s="1"/>
  <c r="F709" i="1" a="1"/>
  <c r="F709" i="1" s="1"/>
  <c r="F710" i="1" a="1"/>
  <c r="F710" i="1" s="1"/>
  <c r="F711" i="1" a="1"/>
  <c r="F711" i="1" s="1"/>
  <c r="F712" i="1" a="1"/>
  <c r="F712" i="1" s="1"/>
  <c r="F713" i="1" a="1"/>
  <c r="F713" i="1" s="1"/>
  <c r="F714" i="1" a="1"/>
  <c r="F714" i="1" s="1"/>
  <c r="F715" i="1" a="1"/>
  <c r="F715" i="1" s="1"/>
  <c r="F716" i="1" a="1"/>
  <c r="F716" i="1" s="1"/>
  <c r="F717" i="1" a="1"/>
  <c r="F717" i="1" s="1"/>
  <c r="F718" i="1" a="1"/>
  <c r="F718" i="1" s="1"/>
  <c r="F719" i="1" a="1"/>
  <c r="F719" i="1" s="1"/>
  <c r="F720" i="1" a="1"/>
  <c r="F720" i="1" s="1"/>
  <c r="F721" i="1" a="1"/>
  <c r="F721" i="1" s="1"/>
  <c r="F722" i="1" a="1"/>
  <c r="F722" i="1" s="1"/>
  <c r="F723" i="1" a="1"/>
  <c r="F723" i="1" s="1"/>
  <c r="F724" i="1" a="1"/>
  <c r="F724" i="1" s="1"/>
  <c r="F725" i="1" a="1"/>
  <c r="F725" i="1" s="1"/>
  <c r="F726" i="1" a="1"/>
  <c r="F726" i="1" s="1"/>
  <c r="F727" i="1" a="1"/>
  <c r="F727" i="1" s="1"/>
  <c r="F728" i="1" a="1"/>
  <c r="F728" i="1" s="1"/>
  <c r="F729" i="1" a="1"/>
  <c r="F729" i="1" s="1"/>
  <c r="F730" i="1" a="1"/>
  <c r="F730" i="1" s="1"/>
  <c r="F731" i="1" a="1"/>
  <c r="F731" i="1" s="1"/>
  <c r="F732" i="1" a="1"/>
  <c r="F732" i="1" s="1"/>
  <c r="F733" i="1" a="1"/>
  <c r="F733" i="1" s="1"/>
  <c r="F734" i="1" a="1"/>
  <c r="F734" i="1" s="1"/>
  <c r="F735" i="1" a="1"/>
  <c r="F735" i="1" s="1"/>
  <c r="F736" i="1" a="1"/>
  <c r="F736" i="1" s="1"/>
  <c r="F737" i="1" a="1"/>
  <c r="F737" i="1" s="1"/>
  <c r="F738" i="1" a="1"/>
  <c r="F738" i="1" s="1"/>
  <c r="F739" i="1" a="1"/>
  <c r="F739" i="1" s="1"/>
  <c r="F740" i="1" a="1"/>
  <c r="F740" i="1" s="1"/>
  <c r="F741" i="1" a="1"/>
  <c r="F741" i="1" s="1"/>
  <c r="F742" i="1" a="1"/>
  <c r="F742" i="1" s="1"/>
  <c r="F743" i="1" a="1"/>
  <c r="F743" i="1" s="1"/>
  <c r="F744" i="1" a="1"/>
  <c r="F744" i="1" s="1"/>
  <c r="F745" i="1" a="1"/>
  <c r="F745" i="1" s="1"/>
  <c r="F746" i="1" a="1"/>
  <c r="F746" i="1" s="1"/>
  <c r="F747" i="1" a="1"/>
  <c r="F747" i="1" s="1"/>
  <c r="F748" i="1" a="1"/>
  <c r="F748" i="1" s="1"/>
  <c r="F749" i="1" a="1"/>
  <c r="F749" i="1" s="1"/>
  <c r="F750" i="1" a="1"/>
  <c r="F750" i="1" s="1"/>
  <c r="F751" i="1" a="1"/>
  <c r="F751" i="1" s="1"/>
  <c r="F752" i="1" a="1"/>
  <c r="F752" i="1" s="1"/>
  <c r="F753" i="1" a="1"/>
  <c r="F753" i="1" s="1"/>
  <c r="F754" i="1" a="1"/>
  <c r="F754" i="1" s="1"/>
  <c r="F755" i="1" a="1"/>
  <c r="F755" i="1" s="1"/>
  <c r="F756" i="1" a="1"/>
  <c r="F756" i="1" s="1"/>
  <c r="F757" i="1" a="1"/>
  <c r="F757" i="1" s="1"/>
  <c r="F758" i="1" a="1"/>
  <c r="F758" i="1" s="1"/>
  <c r="F759" i="1" a="1"/>
  <c r="F759" i="1" s="1"/>
  <c r="F760" i="1" a="1"/>
  <c r="F760" i="1" s="1"/>
  <c r="F761" i="1" a="1"/>
  <c r="F761" i="1" s="1"/>
  <c r="F762" i="1" a="1"/>
  <c r="F762" i="1" s="1"/>
  <c r="F763" i="1" a="1"/>
  <c r="F763" i="1" s="1"/>
  <c r="F764" i="1" a="1"/>
  <c r="F764" i="1" s="1"/>
  <c r="F765" i="1" a="1"/>
  <c r="F765" i="1" s="1"/>
  <c r="F766" i="1" a="1"/>
  <c r="F766" i="1" s="1"/>
  <c r="F767" i="1" a="1"/>
  <c r="F767" i="1" s="1"/>
  <c r="F768" i="1" a="1"/>
  <c r="F768" i="1" s="1"/>
  <c r="F769" i="1" a="1"/>
  <c r="F769" i="1" s="1"/>
  <c r="F770" i="1" a="1"/>
  <c r="F770" i="1" s="1"/>
  <c r="F771" i="1" a="1"/>
  <c r="F771" i="1" s="1"/>
  <c r="F772" i="1" a="1"/>
  <c r="F772" i="1" s="1"/>
  <c r="F773" i="1" a="1"/>
  <c r="F773" i="1" s="1"/>
  <c r="F774" i="1" a="1"/>
  <c r="F774" i="1" s="1"/>
  <c r="F775" i="1" a="1"/>
  <c r="F775" i="1" s="1"/>
  <c r="F776" i="1" a="1"/>
  <c r="F776" i="1" s="1"/>
  <c r="F777" i="1" a="1"/>
  <c r="F777" i="1" s="1"/>
  <c r="F778" i="1" a="1"/>
  <c r="F778" i="1" s="1"/>
  <c r="F779" i="1" a="1"/>
  <c r="F779" i="1" s="1"/>
  <c r="F780" i="1" a="1"/>
  <c r="F780" i="1" s="1"/>
  <c r="F781" i="1" a="1"/>
  <c r="F781" i="1" s="1"/>
  <c r="F782" i="1" a="1"/>
  <c r="F782" i="1" s="1"/>
  <c r="F783" i="1" a="1"/>
  <c r="F783" i="1" s="1"/>
  <c r="F784" i="1" a="1"/>
  <c r="F784" i="1" s="1"/>
  <c r="F785" i="1" a="1"/>
  <c r="F785" i="1" s="1"/>
  <c r="F786" i="1" a="1"/>
  <c r="F786" i="1" s="1"/>
  <c r="F787" i="1" a="1"/>
  <c r="F787" i="1" s="1"/>
  <c r="F788" i="1" a="1"/>
  <c r="F788" i="1" s="1"/>
  <c r="F789" i="1" a="1"/>
  <c r="F789" i="1" s="1"/>
  <c r="F790" i="1" a="1"/>
  <c r="F790" i="1" s="1"/>
  <c r="F791" i="1" a="1"/>
  <c r="F791" i="1" s="1"/>
  <c r="F792" i="1" a="1"/>
  <c r="F792" i="1" s="1"/>
  <c r="F793" i="1" a="1"/>
  <c r="F793" i="1" s="1"/>
  <c r="F794" i="1" a="1"/>
  <c r="F794" i="1" s="1"/>
  <c r="F795" i="1" a="1"/>
  <c r="F795" i="1" s="1"/>
  <c r="F796" i="1" a="1"/>
  <c r="F796" i="1" s="1"/>
  <c r="F797" i="1" a="1"/>
  <c r="F797" i="1" s="1"/>
  <c r="F798" i="1" a="1"/>
  <c r="F798" i="1" s="1"/>
  <c r="F799" i="1" a="1"/>
  <c r="F799" i="1" s="1"/>
  <c r="F800" i="1" a="1"/>
  <c r="F800" i="1" s="1"/>
  <c r="F801" i="1" a="1"/>
  <c r="F801" i="1" s="1"/>
  <c r="F802" i="1" a="1"/>
  <c r="F802" i="1" s="1"/>
  <c r="F803" i="1" a="1"/>
  <c r="F803" i="1" s="1"/>
  <c r="F804" i="1" a="1"/>
  <c r="F804" i="1" s="1"/>
  <c r="F805" i="1" a="1"/>
  <c r="F805" i="1" s="1"/>
  <c r="F806" i="1" a="1"/>
  <c r="F806" i="1" s="1"/>
  <c r="F807" i="1" a="1"/>
  <c r="F807" i="1" s="1"/>
  <c r="F808" i="1" a="1"/>
  <c r="F808" i="1" s="1"/>
  <c r="F809" i="1" a="1"/>
  <c r="F809" i="1" s="1"/>
  <c r="F810" i="1" a="1"/>
  <c r="F810" i="1" s="1"/>
  <c r="F811" i="1" a="1"/>
  <c r="F811" i="1" s="1"/>
  <c r="F812" i="1" a="1"/>
  <c r="F812" i="1" s="1"/>
  <c r="F813" i="1" a="1"/>
  <c r="F813" i="1" s="1"/>
  <c r="F814" i="1" a="1"/>
  <c r="F814" i="1" s="1"/>
  <c r="F815" i="1" a="1"/>
  <c r="F815" i="1" s="1"/>
  <c r="F816" i="1" a="1"/>
  <c r="F816" i="1" s="1"/>
  <c r="F817" i="1" a="1"/>
  <c r="F817" i="1" s="1"/>
  <c r="F818" i="1" a="1"/>
  <c r="F818" i="1" s="1"/>
  <c r="F819" i="1" a="1"/>
  <c r="F819" i="1" s="1"/>
  <c r="F820" i="1" a="1"/>
  <c r="F820" i="1" s="1"/>
  <c r="F821" i="1" a="1"/>
  <c r="F821" i="1" s="1"/>
  <c r="F822" i="1" a="1"/>
  <c r="F822" i="1" s="1"/>
  <c r="F823" i="1" a="1"/>
  <c r="F823" i="1" s="1"/>
  <c r="F824" i="1" a="1"/>
  <c r="F824" i="1" s="1"/>
  <c r="F825" i="1" a="1"/>
  <c r="F825" i="1" s="1"/>
  <c r="F826" i="1" a="1"/>
  <c r="F826" i="1" s="1"/>
  <c r="F827" i="1" a="1"/>
  <c r="F827" i="1" s="1"/>
  <c r="F828" i="1" a="1"/>
  <c r="F828" i="1" s="1"/>
  <c r="F829" i="1" a="1"/>
  <c r="F829" i="1" s="1"/>
  <c r="F830" i="1" a="1"/>
  <c r="F830" i="1" s="1"/>
  <c r="F831" i="1" a="1"/>
  <c r="F831" i="1" s="1"/>
  <c r="F832" i="1" a="1"/>
  <c r="F832" i="1" s="1"/>
  <c r="F833" i="1" a="1"/>
  <c r="F833" i="1" s="1"/>
  <c r="F834" i="1" a="1"/>
  <c r="F834" i="1" s="1"/>
  <c r="F835" i="1" a="1"/>
  <c r="F835" i="1" s="1"/>
  <c r="F836" i="1" a="1"/>
  <c r="F836" i="1" s="1"/>
  <c r="F837" i="1" a="1"/>
  <c r="F837" i="1" s="1"/>
  <c r="F838" i="1" a="1"/>
  <c r="F838" i="1" s="1"/>
  <c r="F839" i="1" a="1"/>
  <c r="F839" i="1" s="1"/>
  <c r="F840" i="1" a="1"/>
  <c r="F840" i="1" s="1"/>
  <c r="F841" i="1" a="1"/>
  <c r="F841" i="1" s="1"/>
  <c r="F842" i="1" a="1"/>
  <c r="F842" i="1" s="1"/>
  <c r="F843" i="1" a="1"/>
  <c r="F843" i="1" s="1"/>
  <c r="F844" i="1" a="1"/>
  <c r="F844" i="1" s="1"/>
  <c r="F845" i="1" a="1"/>
  <c r="F845" i="1" s="1"/>
  <c r="F846" i="1" a="1"/>
  <c r="F846" i="1" s="1"/>
  <c r="F847" i="1" a="1"/>
  <c r="F847" i="1" s="1"/>
  <c r="F848" i="1" a="1"/>
  <c r="F848" i="1" s="1"/>
  <c r="F849" i="1" a="1"/>
  <c r="F849" i="1" s="1"/>
  <c r="F850" i="1" a="1"/>
  <c r="F850" i="1" s="1"/>
  <c r="F851" i="1" a="1"/>
  <c r="F851" i="1" s="1"/>
  <c r="F852" i="1" a="1"/>
  <c r="F852" i="1" s="1"/>
  <c r="F853" i="1" a="1"/>
  <c r="F853" i="1" s="1"/>
  <c r="F854" i="1" a="1"/>
  <c r="F854" i="1" s="1"/>
  <c r="F855" i="1" a="1"/>
  <c r="F855" i="1" s="1"/>
  <c r="F856" i="1" a="1"/>
  <c r="F856" i="1" s="1"/>
  <c r="F857" i="1" a="1"/>
  <c r="F857" i="1" s="1"/>
  <c r="F858" i="1" a="1"/>
  <c r="F858" i="1" s="1"/>
  <c r="F859" i="1" a="1"/>
  <c r="F859" i="1" s="1"/>
  <c r="F860" i="1" a="1"/>
  <c r="F860" i="1" s="1"/>
  <c r="F861" i="1" a="1"/>
  <c r="F861" i="1" s="1"/>
  <c r="F862" i="1" a="1"/>
  <c r="F862" i="1" s="1"/>
  <c r="F863" i="1" a="1"/>
  <c r="F863" i="1" s="1"/>
  <c r="F864" i="1" a="1"/>
  <c r="F864" i="1" s="1"/>
  <c r="F865" i="1" a="1"/>
  <c r="F865" i="1" s="1"/>
  <c r="F866" i="1" a="1"/>
  <c r="F866" i="1" s="1"/>
  <c r="F867" i="1" a="1"/>
  <c r="F867" i="1" s="1"/>
  <c r="F868" i="1" a="1"/>
  <c r="F868" i="1" s="1"/>
  <c r="F869" i="1" a="1"/>
  <c r="F869" i="1" s="1"/>
  <c r="F870" i="1" a="1"/>
  <c r="F870" i="1" s="1"/>
  <c r="F871" i="1" a="1"/>
  <c r="F871" i="1" s="1"/>
  <c r="F872" i="1" a="1"/>
  <c r="F872" i="1" s="1"/>
  <c r="F873" i="1" a="1"/>
  <c r="F873" i="1" s="1"/>
  <c r="F874" i="1" a="1"/>
  <c r="F874" i="1" s="1"/>
  <c r="F875" i="1" a="1"/>
  <c r="F875" i="1" s="1"/>
  <c r="F876" i="1" a="1"/>
  <c r="F876" i="1" s="1"/>
  <c r="F877" i="1" a="1"/>
  <c r="F877" i="1" s="1"/>
  <c r="F878" i="1" a="1"/>
  <c r="F878" i="1" s="1"/>
  <c r="F879" i="1" a="1"/>
  <c r="F879" i="1" s="1"/>
  <c r="F880" i="1" a="1"/>
  <c r="F880" i="1" s="1"/>
  <c r="F881" i="1" a="1"/>
  <c r="F881" i="1" s="1"/>
  <c r="F882" i="1" a="1"/>
  <c r="F882" i="1" s="1"/>
  <c r="F883" i="1" a="1"/>
  <c r="F883" i="1" s="1"/>
  <c r="F884" i="1" a="1"/>
  <c r="F884" i="1" s="1"/>
  <c r="F885" i="1" a="1"/>
  <c r="F885" i="1" s="1"/>
  <c r="F886" i="1" a="1"/>
  <c r="F886" i="1" s="1"/>
  <c r="F887" i="1" a="1"/>
  <c r="F887" i="1" s="1"/>
  <c r="F888" i="1" a="1"/>
  <c r="F888" i="1" s="1"/>
  <c r="F889" i="1" a="1"/>
  <c r="F889" i="1" s="1"/>
  <c r="F890" i="1" a="1"/>
  <c r="F890" i="1" s="1"/>
  <c r="F891" i="1" a="1"/>
  <c r="F891" i="1" s="1"/>
  <c r="F892" i="1" a="1"/>
  <c r="F892" i="1" s="1"/>
  <c r="F893" i="1" a="1"/>
  <c r="F893" i="1" s="1"/>
  <c r="F894" i="1" a="1"/>
  <c r="F894" i="1" s="1"/>
  <c r="F895" i="1" a="1"/>
  <c r="F895" i="1" s="1"/>
  <c r="F896" i="1" a="1"/>
  <c r="F896" i="1" s="1"/>
  <c r="F897" i="1" a="1"/>
  <c r="F897" i="1" s="1"/>
  <c r="F898" i="1" a="1"/>
  <c r="F898" i="1" s="1"/>
  <c r="F899" i="1" a="1"/>
  <c r="F899" i="1" s="1"/>
  <c r="F900" i="1" a="1"/>
  <c r="F900" i="1" s="1"/>
  <c r="F901" i="1" a="1"/>
  <c r="F901" i="1" s="1"/>
  <c r="F902" i="1" a="1"/>
  <c r="F902" i="1" s="1"/>
  <c r="F903" i="1" a="1"/>
  <c r="F903" i="1" s="1"/>
  <c r="F904" i="1" a="1"/>
  <c r="F904" i="1" s="1"/>
  <c r="F905" i="1" a="1"/>
  <c r="F905" i="1" s="1"/>
  <c r="F906" i="1" a="1"/>
  <c r="F906" i="1" s="1"/>
  <c r="F907" i="1" a="1"/>
  <c r="F907" i="1" s="1"/>
  <c r="F908" i="1" a="1"/>
  <c r="F908" i="1" s="1"/>
  <c r="F909" i="1" a="1"/>
  <c r="F909" i="1" s="1"/>
  <c r="F910" i="1" a="1"/>
  <c r="F910" i="1" s="1"/>
  <c r="F911" i="1" a="1"/>
  <c r="F911" i="1" s="1"/>
  <c r="F912" i="1" a="1"/>
  <c r="F912" i="1" s="1"/>
  <c r="F913" i="1" a="1"/>
  <c r="F913" i="1" s="1"/>
  <c r="F914" i="1" a="1"/>
  <c r="F914" i="1" s="1"/>
  <c r="F915" i="1" a="1"/>
  <c r="F915" i="1" s="1"/>
  <c r="F916" i="1" a="1"/>
  <c r="F916" i="1" s="1"/>
  <c r="F917" i="1" a="1"/>
  <c r="F917" i="1" s="1"/>
  <c r="F918" i="1" a="1"/>
  <c r="F918" i="1" s="1"/>
  <c r="F919" i="1" a="1"/>
  <c r="F919" i="1" s="1"/>
  <c r="P2" i="1" a="1"/>
  <c r="P2" i="1" s="1"/>
  <c r="P3" i="1" a="1"/>
  <c r="P3" i="1" s="1"/>
  <c r="P4" i="1" a="1"/>
  <c r="P4" i="1" s="1"/>
  <c r="P5" i="1" a="1"/>
  <c r="P5" i="1" s="1"/>
  <c r="P6" i="1" a="1"/>
  <c r="P6" i="1" s="1"/>
  <c r="P7" i="1" a="1"/>
  <c r="P7" i="1" s="1"/>
  <c r="P8" i="1" a="1"/>
  <c r="P8" i="1" s="1"/>
  <c r="P9" i="1" a="1"/>
  <c r="P9" i="1" s="1"/>
  <c r="P10" i="1" a="1"/>
  <c r="P10" i="1" s="1"/>
  <c r="P11" i="1" a="1"/>
  <c r="P11" i="1" s="1"/>
  <c r="P12" i="1" a="1"/>
  <c r="P12" i="1" s="1"/>
  <c r="P13" i="1" a="1"/>
  <c r="P13" i="1" s="1"/>
  <c r="P14" i="1" a="1"/>
  <c r="P14" i="1" s="1"/>
  <c r="P15" i="1" a="1"/>
  <c r="P15" i="1" s="1"/>
  <c r="P16" i="1" a="1"/>
  <c r="P16" i="1" s="1"/>
  <c r="P17" i="1" a="1"/>
  <c r="P17" i="1" s="1"/>
  <c r="P18" i="1" a="1"/>
  <c r="P18" i="1" s="1"/>
  <c r="P19" i="1" a="1"/>
  <c r="P19" i="1" s="1"/>
  <c r="P20" i="1" a="1"/>
  <c r="P20" i="1" s="1"/>
  <c r="P21" i="1" a="1"/>
  <c r="P21" i="1" s="1"/>
  <c r="P22" i="1" a="1"/>
  <c r="P22" i="1" s="1"/>
  <c r="P23" i="1" a="1"/>
  <c r="P23" i="1" s="1"/>
  <c r="P24" i="1" a="1"/>
  <c r="P24" i="1" s="1"/>
  <c r="P25" i="1" a="1"/>
  <c r="P25" i="1" s="1"/>
  <c r="P26" i="1" a="1"/>
  <c r="P26" i="1" s="1"/>
  <c r="P27" i="1" a="1"/>
  <c r="P27" i="1" s="1"/>
  <c r="P28" i="1" a="1"/>
  <c r="P28" i="1" s="1"/>
  <c r="P29" i="1" a="1"/>
  <c r="P29" i="1" s="1"/>
  <c r="P30" i="1" a="1"/>
  <c r="P30" i="1" s="1"/>
  <c r="P31" i="1" a="1"/>
  <c r="P31" i="1" s="1"/>
  <c r="P32" i="1" a="1"/>
  <c r="P32" i="1" s="1"/>
  <c r="P33" i="1" a="1"/>
  <c r="P33" i="1" s="1"/>
  <c r="P34" i="1" a="1"/>
  <c r="P34" i="1" s="1"/>
  <c r="P35" i="1" a="1"/>
  <c r="P35" i="1" s="1"/>
  <c r="P36" i="1" a="1"/>
  <c r="P36" i="1" s="1"/>
  <c r="P37" i="1" a="1"/>
  <c r="P37" i="1" s="1"/>
  <c r="P38" i="1" a="1"/>
  <c r="P38" i="1" s="1"/>
  <c r="P39" i="1" a="1"/>
  <c r="P39" i="1" s="1"/>
  <c r="P40" i="1" a="1"/>
  <c r="P40" i="1" s="1"/>
  <c r="P41" i="1" a="1"/>
  <c r="P41" i="1" s="1"/>
  <c r="P42" i="1" a="1"/>
  <c r="P42" i="1" s="1"/>
  <c r="P43" i="1" a="1"/>
  <c r="P43" i="1" s="1"/>
  <c r="P44" i="1" a="1"/>
  <c r="P44" i="1" s="1"/>
  <c r="P45" i="1" a="1"/>
  <c r="P45" i="1" s="1"/>
  <c r="P46" i="1" a="1"/>
  <c r="P46" i="1" s="1"/>
  <c r="P47" i="1" a="1"/>
  <c r="P47" i="1" s="1"/>
  <c r="P48" i="1" a="1"/>
  <c r="P48" i="1" s="1"/>
  <c r="P49" i="1" a="1"/>
  <c r="P49" i="1" s="1"/>
  <c r="P50" i="1" a="1"/>
  <c r="P50" i="1" s="1"/>
  <c r="P51" i="1" a="1"/>
  <c r="P51" i="1" s="1"/>
  <c r="P52" i="1" a="1"/>
  <c r="P52" i="1" s="1"/>
  <c r="P53" i="1" a="1"/>
  <c r="P53" i="1" s="1"/>
  <c r="P54" i="1" a="1"/>
  <c r="P54" i="1" s="1"/>
  <c r="P55" i="1" a="1"/>
  <c r="P55" i="1" s="1"/>
  <c r="P56" i="1" a="1"/>
  <c r="P56" i="1" s="1"/>
  <c r="P57" i="1" a="1"/>
  <c r="P57" i="1" s="1"/>
  <c r="P58" i="1" a="1"/>
  <c r="P58" i="1" s="1"/>
  <c r="P59" i="1" a="1"/>
  <c r="P59" i="1" s="1"/>
  <c r="P60" i="1" a="1"/>
  <c r="P60" i="1" s="1"/>
  <c r="P61" i="1" a="1"/>
  <c r="P61" i="1" s="1"/>
  <c r="P62" i="1" a="1"/>
  <c r="P62" i="1" s="1"/>
  <c r="P63" i="1" a="1"/>
  <c r="P63" i="1" s="1"/>
  <c r="P64" i="1" a="1"/>
  <c r="P64" i="1" s="1"/>
  <c r="P65" i="1" a="1"/>
  <c r="P65" i="1" s="1"/>
  <c r="P66" i="1" a="1"/>
  <c r="P66" i="1" s="1"/>
  <c r="P67" i="1" a="1"/>
  <c r="P67" i="1" s="1"/>
  <c r="P68" i="1" a="1"/>
  <c r="P68" i="1" s="1"/>
  <c r="P69" i="1" a="1"/>
  <c r="P69" i="1" s="1"/>
  <c r="P70" i="1" a="1"/>
  <c r="P70" i="1" s="1"/>
  <c r="P71" i="1" a="1"/>
  <c r="P71" i="1" s="1"/>
  <c r="P72" i="1" a="1"/>
  <c r="P72" i="1" s="1"/>
  <c r="P73" i="1" a="1"/>
  <c r="P73" i="1" s="1"/>
  <c r="P74" i="1" a="1"/>
  <c r="P74" i="1" s="1"/>
  <c r="P75" i="1" a="1"/>
  <c r="P75" i="1" s="1"/>
  <c r="P76" i="1" a="1"/>
  <c r="P76" i="1" s="1"/>
  <c r="P77" i="1" a="1"/>
  <c r="P77" i="1" s="1"/>
  <c r="P78" i="1" a="1"/>
  <c r="P78" i="1" s="1"/>
  <c r="P79" i="1" a="1"/>
  <c r="P79" i="1" s="1"/>
  <c r="P80" i="1" a="1"/>
  <c r="P80" i="1" s="1"/>
  <c r="P81" i="1" a="1"/>
  <c r="P81" i="1" s="1"/>
  <c r="P82" i="1" a="1"/>
  <c r="P82" i="1" s="1"/>
  <c r="P83" i="1" a="1"/>
  <c r="P83" i="1" s="1"/>
  <c r="P84" i="1" a="1"/>
  <c r="P84" i="1" s="1"/>
  <c r="P85" i="1" a="1"/>
  <c r="P85" i="1" s="1"/>
  <c r="P86" i="1" a="1"/>
  <c r="P86" i="1" s="1"/>
  <c r="P87" i="1" a="1"/>
  <c r="P87" i="1" s="1"/>
  <c r="P88" i="1" a="1"/>
  <c r="P88" i="1" s="1"/>
  <c r="P89" i="1" a="1"/>
  <c r="P89" i="1" s="1"/>
  <c r="P90" i="1" a="1"/>
  <c r="P90" i="1" s="1"/>
  <c r="P91" i="1" a="1"/>
  <c r="P91" i="1" s="1"/>
  <c r="P92" i="1" a="1"/>
  <c r="P92" i="1" s="1"/>
  <c r="P93" i="1" a="1"/>
  <c r="P93" i="1" s="1"/>
  <c r="P94" i="1" a="1"/>
  <c r="P94" i="1" s="1"/>
  <c r="P95" i="1" a="1"/>
  <c r="P95" i="1" s="1"/>
  <c r="P96" i="1" a="1"/>
  <c r="P96" i="1" s="1"/>
  <c r="P97" i="1" a="1"/>
  <c r="P97" i="1" s="1"/>
  <c r="P98" i="1" a="1"/>
  <c r="P98" i="1" s="1"/>
  <c r="P99" i="1" a="1"/>
  <c r="P99" i="1" s="1"/>
  <c r="P100" i="1" a="1"/>
  <c r="P100" i="1" s="1"/>
  <c r="P101" i="1" a="1"/>
  <c r="P101" i="1" s="1"/>
  <c r="P102" i="1" a="1"/>
  <c r="P102" i="1" s="1"/>
  <c r="P103" i="1" a="1"/>
  <c r="P103" i="1" s="1"/>
  <c r="P104" i="1" a="1"/>
  <c r="P104" i="1" s="1"/>
  <c r="P105" i="1" a="1"/>
  <c r="P105" i="1" s="1"/>
  <c r="P106" i="1" a="1"/>
  <c r="P106" i="1" s="1"/>
  <c r="P107" i="1" a="1"/>
  <c r="P107" i="1" s="1"/>
  <c r="P108" i="1" a="1"/>
  <c r="P108" i="1" s="1"/>
  <c r="P109" i="1" a="1"/>
  <c r="P109" i="1" s="1"/>
  <c r="P110" i="1" a="1"/>
  <c r="P110" i="1" s="1"/>
  <c r="P111" i="1" a="1"/>
  <c r="P111" i="1" s="1"/>
  <c r="P112" i="1" a="1"/>
  <c r="P112" i="1" s="1"/>
  <c r="P113" i="1" a="1"/>
  <c r="P113" i="1" s="1"/>
  <c r="P114" i="1" a="1"/>
  <c r="P114" i="1" s="1"/>
  <c r="P115" i="1" a="1"/>
  <c r="P115" i="1" s="1"/>
  <c r="P116" i="1" a="1"/>
  <c r="P116" i="1" s="1"/>
  <c r="P117" i="1" a="1"/>
  <c r="P117" i="1" s="1"/>
  <c r="P118" i="1" a="1"/>
  <c r="P118" i="1" s="1"/>
  <c r="P119" i="1" a="1"/>
  <c r="P119" i="1" s="1"/>
  <c r="P120" i="1" a="1"/>
  <c r="P120" i="1" s="1"/>
  <c r="P121" i="1" a="1"/>
  <c r="P121" i="1" s="1"/>
  <c r="P122" i="1" a="1"/>
  <c r="P122" i="1" s="1"/>
  <c r="P123" i="1" a="1"/>
  <c r="P123" i="1" s="1"/>
  <c r="P124" i="1" a="1"/>
  <c r="P124" i="1" s="1"/>
  <c r="P125" i="1" a="1"/>
  <c r="P125" i="1" s="1"/>
  <c r="P126" i="1" a="1"/>
  <c r="P126" i="1" s="1"/>
  <c r="P127" i="1" a="1"/>
  <c r="P127" i="1" s="1"/>
  <c r="P128" i="1" a="1"/>
  <c r="P128" i="1" s="1"/>
  <c r="P129" i="1" a="1"/>
  <c r="P129" i="1" s="1"/>
  <c r="P130" i="1" a="1"/>
  <c r="P130" i="1" s="1"/>
  <c r="P131" i="1" a="1"/>
  <c r="P131" i="1" s="1"/>
  <c r="P132" i="1" a="1"/>
  <c r="P132" i="1" s="1"/>
  <c r="P133" i="1" a="1"/>
  <c r="P133" i="1" s="1"/>
  <c r="P134" i="1" a="1"/>
  <c r="P134" i="1" s="1"/>
  <c r="P135" i="1" a="1"/>
  <c r="P135" i="1" s="1"/>
  <c r="P136" i="1" a="1"/>
  <c r="P136" i="1" s="1"/>
  <c r="P137" i="1" a="1"/>
  <c r="P137" i="1" s="1"/>
  <c r="P138" i="1" a="1"/>
  <c r="P138" i="1" s="1"/>
  <c r="P139" i="1" a="1"/>
  <c r="P139" i="1" s="1"/>
  <c r="P140" i="1" a="1"/>
  <c r="P140" i="1" s="1"/>
  <c r="P141" i="1" a="1"/>
  <c r="P141" i="1" s="1"/>
  <c r="P142" i="1" a="1"/>
  <c r="P142" i="1" s="1"/>
  <c r="P143" i="1" a="1"/>
  <c r="P143" i="1" s="1"/>
  <c r="P144" i="1" a="1"/>
  <c r="P144" i="1" s="1"/>
  <c r="P145" i="1" a="1"/>
  <c r="P145" i="1" s="1"/>
  <c r="P146" i="1" a="1"/>
  <c r="P146" i="1" s="1"/>
  <c r="P147" i="1" a="1"/>
  <c r="P147" i="1" s="1"/>
  <c r="P148" i="1" a="1"/>
  <c r="P148" i="1" s="1"/>
  <c r="P149" i="1" a="1"/>
  <c r="P149" i="1" s="1"/>
  <c r="P150" i="1" a="1"/>
  <c r="P150" i="1" s="1"/>
  <c r="P151" i="1" a="1"/>
  <c r="P151" i="1" s="1"/>
  <c r="P152" i="1" a="1"/>
  <c r="P152" i="1" s="1"/>
  <c r="P153" i="1" a="1"/>
  <c r="P153" i="1" s="1"/>
  <c r="P154" i="1" a="1"/>
  <c r="P154" i="1" s="1"/>
  <c r="P155" i="1" a="1"/>
  <c r="P155" i="1" s="1"/>
  <c r="P156" i="1" a="1"/>
  <c r="P156" i="1" s="1"/>
  <c r="P157" i="1" a="1"/>
  <c r="P157" i="1" s="1"/>
  <c r="P158" i="1" a="1"/>
  <c r="P158" i="1" s="1"/>
  <c r="P159" i="1" a="1"/>
  <c r="P159" i="1" s="1"/>
  <c r="P160" i="1" a="1"/>
  <c r="P160" i="1" s="1"/>
  <c r="P161" i="1" a="1"/>
  <c r="P161" i="1" s="1"/>
  <c r="P162" i="1" a="1"/>
  <c r="P162" i="1" s="1"/>
  <c r="P163" i="1" a="1"/>
  <c r="P163" i="1" s="1"/>
  <c r="P164" i="1" a="1"/>
  <c r="P164" i="1" s="1"/>
  <c r="P165" i="1" a="1"/>
  <c r="P165" i="1" s="1"/>
  <c r="P166" i="1" a="1"/>
  <c r="P166" i="1" s="1"/>
  <c r="P167" i="1" a="1"/>
  <c r="P167" i="1" s="1"/>
  <c r="P168" i="1" a="1"/>
  <c r="P168" i="1" s="1"/>
  <c r="P169" i="1" a="1"/>
  <c r="P169" i="1" s="1"/>
  <c r="P170" i="1" a="1"/>
  <c r="P170" i="1" s="1"/>
  <c r="P171" i="1" a="1"/>
  <c r="P171" i="1" s="1"/>
  <c r="P172" i="1" a="1"/>
  <c r="P172" i="1" s="1"/>
  <c r="P173" i="1" a="1"/>
  <c r="P173" i="1" s="1"/>
  <c r="P174" i="1" a="1"/>
  <c r="P174" i="1" s="1"/>
  <c r="P175" i="1" a="1"/>
  <c r="P175" i="1" s="1"/>
  <c r="P176" i="1" a="1"/>
  <c r="P176" i="1" s="1"/>
  <c r="P177" i="1" a="1"/>
  <c r="P177" i="1" s="1"/>
  <c r="P178" i="1" a="1"/>
  <c r="P178" i="1" s="1"/>
  <c r="P179" i="1" a="1"/>
  <c r="P179" i="1" s="1"/>
  <c r="P180" i="1" a="1"/>
  <c r="P180" i="1" s="1"/>
  <c r="P181" i="1" a="1"/>
  <c r="P181" i="1" s="1"/>
  <c r="P182" i="1" a="1"/>
  <c r="P182" i="1" s="1"/>
  <c r="P183" i="1" a="1"/>
  <c r="P183" i="1" s="1"/>
  <c r="P184" i="1" a="1"/>
  <c r="P184" i="1" s="1"/>
  <c r="P185" i="1" a="1"/>
  <c r="P185" i="1" s="1"/>
  <c r="P186" i="1" a="1"/>
  <c r="P186" i="1" s="1"/>
  <c r="P187" i="1" a="1"/>
  <c r="P187" i="1" s="1"/>
  <c r="P188" i="1" a="1"/>
  <c r="P188" i="1" s="1"/>
  <c r="P189" i="1" a="1"/>
  <c r="P189" i="1" s="1"/>
  <c r="P190" i="1" a="1"/>
  <c r="P190" i="1" s="1"/>
  <c r="P191" i="1" a="1"/>
  <c r="P191" i="1" s="1"/>
  <c r="P192" i="1" a="1"/>
  <c r="P192" i="1" s="1"/>
  <c r="P193" i="1" a="1"/>
  <c r="P193" i="1" s="1"/>
  <c r="P194" i="1" a="1"/>
  <c r="P194" i="1" s="1"/>
  <c r="P195" i="1" a="1"/>
  <c r="P195" i="1" s="1"/>
  <c r="P196" i="1" a="1"/>
  <c r="P196" i="1" s="1"/>
  <c r="P197" i="1" a="1"/>
  <c r="P197" i="1" s="1"/>
  <c r="P198" i="1" a="1"/>
  <c r="P198" i="1" s="1"/>
  <c r="P199" i="1" a="1"/>
  <c r="P199" i="1" s="1"/>
  <c r="P200" i="1" a="1"/>
  <c r="P200" i="1" s="1"/>
  <c r="P201" i="1" a="1"/>
  <c r="P201" i="1" s="1"/>
  <c r="P202" i="1" a="1"/>
  <c r="P202" i="1" s="1"/>
  <c r="P203" i="1" a="1"/>
  <c r="P203" i="1" s="1"/>
  <c r="P204" i="1" a="1"/>
  <c r="P204" i="1" s="1"/>
  <c r="P205" i="1" a="1"/>
  <c r="P205" i="1" s="1"/>
  <c r="P206" i="1" a="1"/>
  <c r="P206" i="1" s="1"/>
  <c r="P207" i="1" a="1"/>
  <c r="P207" i="1" s="1"/>
  <c r="P208" i="1" a="1"/>
  <c r="P208" i="1" s="1"/>
  <c r="P209" i="1" a="1"/>
  <c r="P209" i="1" s="1"/>
  <c r="P210" i="1" a="1"/>
  <c r="P210" i="1" s="1"/>
  <c r="P211" i="1" a="1"/>
  <c r="P211" i="1" s="1"/>
  <c r="P212" i="1" a="1"/>
  <c r="P212" i="1" s="1"/>
  <c r="P213" i="1" a="1"/>
  <c r="P213" i="1" s="1"/>
  <c r="P214" i="1" a="1"/>
  <c r="P214" i="1" s="1"/>
  <c r="P215" i="1" a="1"/>
  <c r="P215" i="1" s="1"/>
  <c r="P216" i="1" a="1"/>
  <c r="P216" i="1" s="1"/>
  <c r="P217" i="1" a="1"/>
  <c r="P217" i="1" s="1"/>
  <c r="P218" i="1" a="1"/>
  <c r="P218" i="1" s="1"/>
  <c r="P219" i="1" a="1"/>
  <c r="P219" i="1" s="1"/>
  <c r="P220" i="1" a="1"/>
  <c r="P220" i="1" s="1"/>
  <c r="P221" i="1" a="1"/>
  <c r="P221" i="1" s="1"/>
  <c r="P222" i="1" a="1"/>
  <c r="P222" i="1" s="1"/>
  <c r="P223" i="1" a="1"/>
  <c r="P223" i="1" s="1"/>
  <c r="P224" i="1" a="1"/>
  <c r="P224" i="1" s="1"/>
  <c r="P225" i="1" a="1"/>
  <c r="P225" i="1" s="1"/>
  <c r="P226" i="1" a="1"/>
  <c r="P226" i="1" s="1"/>
  <c r="P227" i="1" a="1"/>
  <c r="P227" i="1" s="1"/>
  <c r="P228" i="1" a="1"/>
  <c r="P228" i="1" s="1"/>
  <c r="P229" i="1" a="1"/>
  <c r="P229" i="1" s="1"/>
  <c r="P230" i="1" a="1"/>
  <c r="P230" i="1" s="1"/>
  <c r="P231" i="1" a="1"/>
  <c r="P231" i="1" s="1"/>
  <c r="P232" i="1" a="1"/>
  <c r="P232" i="1" s="1"/>
  <c r="P233" i="1" a="1"/>
  <c r="P233" i="1" s="1"/>
  <c r="P234" i="1" a="1"/>
  <c r="P234" i="1" s="1"/>
  <c r="P235" i="1" a="1"/>
  <c r="P235" i="1" s="1"/>
  <c r="P236" i="1" a="1"/>
  <c r="P236" i="1" s="1"/>
  <c r="P237" i="1" a="1"/>
  <c r="P237" i="1" s="1"/>
  <c r="P238" i="1" a="1"/>
  <c r="P238" i="1" s="1"/>
  <c r="P239" i="1" a="1"/>
  <c r="P239" i="1" s="1"/>
  <c r="P240" i="1" a="1"/>
  <c r="P240" i="1" s="1"/>
  <c r="P241" i="1" a="1"/>
  <c r="P241" i="1" s="1"/>
  <c r="P242" i="1" a="1"/>
  <c r="P242" i="1" s="1"/>
  <c r="P243" i="1" a="1"/>
  <c r="P243" i="1" s="1"/>
  <c r="P244" i="1" a="1"/>
  <c r="P244" i="1" s="1"/>
  <c r="P245" i="1" a="1"/>
  <c r="P245" i="1" s="1"/>
  <c r="P246" i="1" a="1"/>
  <c r="P246" i="1" s="1"/>
  <c r="P247" i="1" a="1"/>
  <c r="P247" i="1" s="1"/>
  <c r="P248" i="1" a="1"/>
  <c r="P248" i="1" s="1"/>
  <c r="P249" i="1" a="1"/>
  <c r="P249" i="1" s="1"/>
  <c r="P250" i="1" a="1"/>
  <c r="P250" i="1" s="1"/>
  <c r="P251" i="1" a="1"/>
  <c r="P251" i="1" s="1"/>
  <c r="P252" i="1" a="1"/>
  <c r="P252" i="1" s="1"/>
  <c r="P253" i="1" a="1"/>
  <c r="P253" i="1" s="1"/>
  <c r="P254" i="1" a="1"/>
  <c r="P254" i="1" s="1"/>
  <c r="P255" i="1" a="1"/>
  <c r="P255" i="1" s="1"/>
  <c r="P256" i="1" a="1"/>
  <c r="P256" i="1" s="1"/>
  <c r="P257" i="1" a="1"/>
  <c r="P257" i="1" s="1"/>
  <c r="P258" i="1" a="1"/>
  <c r="P258" i="1" s="1"/>
  <c r="P259" i="1" a="1"/>
  <c r="P259" i="1" s="1"/>
  <c r="P260" i="1" a="1"/>
  <c r="P260" i="1" s="1"/>
  <c r="P261" i="1" a="1"/>
  <c r="P261" i="1" s="1"/>
  <c r="P262" i="1" a="1"/>
  <c r="P262" i="1" s="1"/>
  <c r="P263" i="1" a="1"/>
  <c r="P263" i="1" s="1"/>
  <c r="P264" i="1" a="1"/>
  <c r="P264" i="1" s="1"/>
  <c r="P265" i="1" a="1"/>
  <c r="P265" i="1" s="1"/>
  <c r="P266" i="1" a="1"/>
  <c r="P266" i="1" s="1"/>
  <c r="P267" i="1" a="1"/>
  <c r="P267" i="1" s="1"/>
  <c r="P268" i="1" a="1"/>
  <c r="P268" i="1" s="1"/>
  <c r="P269" i="1" a="1"/>
  <c r="P269" i="1" s="1"/>
  <c r="P270" i="1" a="1"/>
  <c r="P270" i="1" s="1"/>
  <c r="P271" i="1" a="1"/>
  <c r="P271" i="1" s="1"/>
  <c r="P272" i="1" a="1"/>
  <c r="P272" i="1" s="1"/>
  <c r="P273" i="1" a="1"/>
  <c r="P273" i="1" s="1"/>
  <c r="P274" i="1" a="1"/>
  <c r="P274" i="1" s="1"/>
  <c r="P275" i="1" a="1"/>
  <c r="P275" i="1" s="1"/>
  <c r="P276" i="1" a="1"/>
  <c r="P276" i="1" s="1"/>
  <c r="P277" i="1" a="1"/>
  <c r="P277" i="1" s="1"/>
  <c r="P278" i="1" a="1"/>
  <c r="P278" i="1" s="1"/>
  <c r="P279" i="1" a="1"/>
  <c r="P279" i="1" s="1"/>
  <c r="P280" i="1" a="1"/>
  <c r="P280" i="1" s="1"/>
  <c r="P281" i="1" a="1"/>
  <c r="P281" i="1" s="1"/>
  <c r="P282" i="1" a="1"/>
  <c r="P282" i="1" s="1"/>
  <c r="P283" i="1" a="1"/>
  <c r="P283" i="1" s="1"/>
  <c r="P284" i="1" a="1"/>
  <c r="P284" i="1" s="1"/>
  <c r="P285" i="1" a="1"/>
  <c r="P285" i="1" s="1"/>
  <c r="P286" i="1" a="1"/>
  <c r="P286" i="1" s="1"/>
  <c r="P287" i="1" a="1"/>
  <c r="P287" i="1" s="1"/>
  <c r="P288" i="1" a="1"/>
  <c r="P288" i="1" s="1"/>
  <c r="P289" i="1" a="1"/>
  <c r="P289" i="1" s="1"/>
  <c r="P290" i="1" a="1"/>
  <c r="P290" i="1" s="1"/>
  <c r="P291" i="1" a="1"/>
  <c r="P291" i="1" s="1"/>
  <c r="P292" i="1" a="1"/>
  <c r="P292" i="1" s="1"/>
  <c r="P293" i="1" a="1"/>
  <c r="P293" i="1" s="1"/>
  <c r="P294" i="1" a="1"/>
  <c r="P294" i="1" s="1"/>
  <c r="P295" i="1" a="1"/>
  <c r="P295" i="1" s="1"/>
  <c r="P296" i="1" a="1"/>
  <c r="P296" i="1" s="1"/>
  <c r="P297" i="1" a="1"/>
  <c r="P297" i="1" s="1"/>
  <c r="P298" i="1" a="1"/>
  <c r="P298" i="1" s="1"/>
  <c r="P299" i="1" a="1"/>
  <c r="P299" i="1" s="1"/>
  <c r="P300" i="1" a="1"/>
  <c r="P300" i="1" s="1"/>
  <c r="P301" i="1" a="1"/>
  <c r="P301" i="1" s="1"/>
  <c r="P302" i="1" a="1"/>
  <c r="P302" i="1" s="1"/>
  <c r="P303" i="1" a="1"/>
  <c r="P303" i="1" s="1"/>
  <c r="P304" i="1" a="1"/>
  <c r="P304" i="1" s="1"/>
  <c r="P305" i="1" a="1"/>
  <c r="P305" i="1" s="1"/>
  <c r="P306" i="1" a="1"/>
  <c r="P306" i="1" s="1"/>
  <c r="P307" i="1" a="1"/>
  <c r="P307" i="1" s="1"/>
  <c r="P308" i="1" a="1"/>
  <c r="P308" i="1" s="1"/>
  <c r="P309" i="1" a="1"/>
  <c r="P309" i="1" s="1"/>
  <c r="P310" i="1" a="1"/>
  <c r="P310" i="1" s="1"/>
  <c r="P311" i="1" a="1"/>
  <c r="P311" i="1" s="1"/>
  <c r="P312" i="1" a="1"/>
  <c r="P312" i="1" s="1"/>
  <c r="P313" i="1" a="1"/>
  <c r="P313" i="1" s="1"/>
  <c r="P314" i="1" a="1"/>
  <c r="P314" i="1" s="1"/>
  <c r="P315" i="1" a="1"/>
  <c r="P315" i="1" s="1"/>
  <c r="P316" i="1" a="1"/>
  <c r="P316" i="1" s="1"/>
  <c r="P317" i="1" a="1"/>
  <c r="P317" i="1" s="1"/>
  <c r="P318" i="1" a="1"/>
  <c r="P318" i="1" s="1"/>
  <c r="P319" i="1" a="1"/>
  <c r="P319" i="1" s="1"/>
  <c r="P320" i="1" a="1"/>
  <c r="P320" i="1" s="1"/>
  <c r="P321" i="1" a="1"/>
  <c r="P321" i="1" s="1"/>
  <c r="P322" i="1" a="1"/>
  <c r="P322" i="1" s="1"/>
  <c r="P323" i="1" a="1"/>
  <c r="P323" i="1" s="1"/>
  <c r="P324" i="1" a="1"/>
  <c r="P324" i="1" s="1"/>
  <c r="P325" i="1" a="1"/>
  <c r="P325" i="1" s="1"/>
  <c r="P326" i="1" a="1"/>
  <c r="P326" i="1" s="1"/>
  <c r="P327" i="1" a="1"/>
  <c r="P327" i="1" s="1"/>
  <c r="P328" i="1" a="1"/>
  <c r="P328" i="1" s="1"/>
  <c r="P329" i="1" a="1"/>
  <c r="P329" i="1" s="1"/>
  <c r="P330" i="1" a="1"/>
  <c r="P330" i="1" s="1"/>
  <c r="P331" i="1" a="1"/>
  <c r="P331" i="1" s="1"/>
  <c r="P332" i="1" a="1"/>
  <c r="P332" i="1" s="1"/>
  <c r="P333" i="1" a="1"/>
  <c r="P333" i="1" s="1"/>
  <c r="P334" i="1" a="1"/>
  <c r="P334" i="1" s="1"/>
  <c r="P335" i="1" a="1"/>
  <c r="P335" i="1" s="1"/>
  <c r="P336" i="1" a="1"/>
  <c r="P336" i="1" s="1"/>
  <c r="P337" i="1" a="1"/>
  <c r="P337" i="1" s="1"/>
  <c r="P338" i="1" a="1"/>
  <c r="P338" i="1" s="1"/>
  <c r="P339" i="1" a="1"/>
  <c r="P339" i="1" s="1"/>
  <c r="P340" i="1" a="1"/>
  <c r="P340" i="1" s="1"/>
  <c r="P341" i="1" a="1"/>
  <c r="P341" i="1" s="1"/>
  <c r="P342" i="1" a="1"/>
  <c r="P342" i="1" s="1"/>
  <c r="P343" i="1" a="1"/>
  <c r="P343" i="1" s="1"/>
  <c r="P344" i="1" a="1"/>
  <c r="P344" i="1" s="1"/>
  <c r="P345" i="1" a="1"/>
  <c r="P345" i="1" s="1"/>
  <c r="P346" i="1" a="1"/>
  <c r="P346" i="1" s="1"/>
  <c r="P347" i="1" a="1"/>
  <c r="P347" i="1" s="1"/>
  <c r="P348" i="1" a="1"/>
  <c r="P348" i="1" s="1"/>
  <c r="P349" i="1" a="1"/>
  <c r="P349" i="1" s="1"/>
  <c r="P350" i="1" a="1"/>
  <c r="P350" i="1" s="1"/>
  <c r="P351" i="1" a="1"/>
  <c r="P351" i="1" s="1"/>
  <c r="P352" i="1" a="1"/>
  <c r="P352" i="1" s="1"/>
  <c r="P353" i="1" a="1"/>
  <c r="P353" i="1" s="1"/>
  <c r="P354" i="1" a="1"/>
  <c r="P354" i="1" s="1"/>
  <c r="P355" i="1" a="1"/>
  <c r="P355" i="1" s="1"/>
  <c r="P356" i="1" a="1"/>
  <c r="P356" i="1" s="1"/>
  <c r="P357" i="1" a="1"/>
  <c r="P357" i="1" s="1"/>
  <c r="P358" i="1" a="1"/>
  <c r="P358" i="1" s="1"/>
  <c r="P359" i="1" a="1"/>
  <c r="P359" i="1" s="1"/>
  <c r="P360" i="1" a="1"/>
  <c r="P360" i="1" s="1"/>
  <c r="P361" i="1" a="1"/>
  <c r="P361" i="1" s="1"/>
  <c r="P362" i="1" a="1"/>
  <c r="P362" i="1" s="1"/>
  <c r="P363" i="1" a="1"/>
  <c r="P363" i="1" s="1"/>
  <c r="P364" i="1" a="1"/>
  <c r="P364" i="1" s="1"/>
  <c r="P365" i="1" a="1"/>
  <c r="P365" i="1" s="1"/>
  <c r="P366" i="1" a="1"/>
  <c r="P366" i="1" s="1"/>
  <c r="P367" i="1" a="1"/>
  <c r="P367" i="1" s="1"/>
  <c r="P368" i="1" a="1"/>
  <c r="P368" i="1" s="1"/>
  <c r="P369" i="1" a="1"/>
  <c r="P369" i="1" s="1"/>
  <c r="P370" i="1" a="1"/>
  <c r="P370" i="1" s="1"/>
  <c r="P371" i="1" a="1"/>
  <c r="P371" i="1" s="1"/>
  <c r="P372" i="1" a="1"/>
  <c r="P372" i="1" s="1"/>
  <c r="P373" i="1" a="1"/>
  <c r="P373" i="1" s="1"/>
  <c r="P374" i="1" a="1"/>
  <c r="P374" i="1" s="1"/>
  <c r="P375" i="1" a="1"/>
  <c r="P375" i="1" s="1"/>
  <c r="P376" i="1" a="1"/>
  <c r="P376" i="1" s="1"/>
  <c r="P377" i="1" a="1"/>
  <c r="P377" i="1" s="1"/>
  <c r="P378" i="1" a="1"/>
  <c r="P378" i="1" s="1"/>
  <c r="P379" i="1" a="1"/>
  <c r="P379" i="1" s="1"/>
  <c r="P380" i="1" a="1"/>
  <c r="P380" i="1" s="1"/>
  <c r="P381" i="1" a="1"/>
  <c r="P381" i="1" s="1"/>
  <c r="P382" i="1" a="1"/>
  <c r="P382" i="1" s="1"/>
  <c r="P383" i="1" a="1"/>
  <c r="P383" i="1" s="1"/>
  <c r="P384" i="1" a="1"/>
  <c r="P384" i="1" s="1"/>
  <c r="P385" i="1" a="1"/>
  <c r="P385" i="1" s="1"/>
  <c r="P386" i="1" a="1"/>
  <c r="P386" i="1" s="1"/>
  <c r="P387" i="1" a="1"/>
  <c r="P387" i="1" s="1"/>
  <c r="P388" i="1" a="1"/>
  <c r="P388" i="1" s="1"/>
  <c r="P389" i="1" a="1"/>
  <c r="P389" i="1" s="1"/>
  <c r="P390" i="1" a="1"/>
  <c r="P390" i="1" s="1"/>
  <c r="P391" i="1" a="1"/>
  <c r="P391" i="1" s="1"/>
  <c r="P392" i="1" a="1"/>
  <c r="P392" i="1" s="1"/>
  <c r="P393" i="1" a="1"/>
  <c r="P393" i="1" s="1"/>
  <c r="P394" i="1" a="1"/>
  <c r="P394" i="1" s="1"/>
  <c r="P395" i="1" a="1"/>
  <c r="P395" i="1" s="1"/>
  <c r="P396" i="1" a="1"/>
  <c r="P396" i="1" s="1"/>
  <c r="P397" i="1" a="1"/>
  <c r="P397" i="1" s="1"/>
  <c r="P398" i="1" a="1"/>
  <c r="P398" i="1" s="1"/>
  <c r="P399" i="1" a="1"/>
  <c r="P399" i="1" s="1"/>
  <c r="P400" i="1" a="1"/>
  <c r="P400" i="1" s="1"/>
  <c r="P401" i="1" a="1"/>
  <c r="P401" i="1" s="1"/>
  <c r="P402" i="1" a="1"/>
  <c r="P402" i="1" s="1"/>
  <c r="P403" i="1" a="1"/>
  <c r="P403" i="1" s="1"/>
  <c r="P404" i="1" a="1"/>
  <c r="P404" i="1" s="1"/>
  <c r="P405" i="1" a="1"/>
  <c r="P405" i="1" s="1"/>
  <c r="P406" i="1" a="1"/>
  <c r="P406" i="1" s="1"/>
  <c r="P407" i="1" a="1"/>
  <c r="P407" i="1" s="1"/>
  <c r="P408" i="1" a="1"/>
  <c r="P408" i="1" s="1"/>
  <c r="P409" i="1" a="1"/>
  <c r="P409" i="1" s="1"/>
  <c r="P410" i="1" a="1"/>
  <c r="P410" i="1" s="1"/>
  <c r="P411" i="1" a="1"/>
  <c r="P411" i="1" s="1"/>
  <c r="P412" i="1" a="1"/>
  <c r="P412" i="1" s="1"/>
  <c r="P413" i="1" a="1"/>
  <c r="P413" i="1" s="1"/>
  <c r="P414" i="1" a="1"/>
  <c r="P414" i="1" s="1"/>
  <c r="P415" i="1" a="1"/>
  <c r="P415" i="1" s="1"/>
  <c r="P416" i="1" a="1"/>
  <c r="P416" i="1" s="1"/>
  <c r="P417" i="1" a="1"/>
  <c r="P417" i="1" s="1"/>
  <c r="P418" i="1" a="1"/>
  <c r="P418" i="1" s="1"/>
  <c r="P419" i="1" a="1"/>
  <c r="P419" i="1" s="1"/>
  <c r="P420" i="1" a="1"/>
  <c r="P420" i="1" s="1"/>
  <c r="P421" i="1" a="1"/>
  <c r="P421" i="1" s="1"/>
  <c r="P422" i="1" a="1"/>
  <c r="P422" i="1" s="1"/>
  <c r="P423" i="1" a="1"/>
  <c r="P423" i="1" s="1"/>
  <c r="P424" i="1" a="1"/>
  <c r="P424" i="1" s="1"/>
  <c r="P425" i="1" a="1"/>
  <c r="P425" i="1" s="1"/>
  <c r="P426" i="1" a="1"/>
  <c r="P426" i="1" s="1"/>
  <c r="P427" i="1" a="1"/>
  <c r="P427" i="1" s="1"/>
  <c r="P428" i="1" a="1"/>
  <c r="P428" i="1" s="1"/>
  <c r="P429" i="1" a="1"/>
  <c r="P429" i="1" s="1"/>
  <c r="P430" i="1" a="1"/>
  <c r="P430" i="1" s="1"/>
  <c r="P431" i="1" a="1"/>
  <c r="P431" i="1" s="1"/>
  <c r="P432" i="1" a="1"/>
  <c r="P432" i="1" s="1"/>
  <c r="P433" i="1" a="1"/>
  <c r="P433" i="1" s="1"/>
  <c r="P434" i="1" a="1"/>
  <c r="P434" i="1" s="1"/>
  <c r="P435" i="1" a="1"/>
  <c r="P435" i="1" s="1"/>
  <c r="P436" i="1" a="1"/>
  <c r="P436" i="1" s="1"/>
  <c r="P437" i="1" a="1"/>
  <c r="P437" i="1" s="1"/>
  <c r="P438" i="1" a="1"/>
  <c r="P438" i="1" s="1"/>
  <c r="P439" i="1" a="1"/>
  <c r="P439" i="1" s="1"/>
  <c r="P440" i="1" a="1"/>
  <c r="P440" i="1" s="1"/>
  <c r="P441" i="1" a="1"/>
  <c r="P441" i="1" s="1"/>
  <c r="P442" i="1" a="1"/>
  <c r="P442" i="1" s="1"/>
  <c r="P443" i="1" a="1"/>
  <c r="P443" i="1" s="1"/>
  <c r="P444" i="1" a="1"/>
  <c r="P444" i="1" s="1"/>
  <c r="P445" i="1" a="1"/>
  <c r="P445" i="1" s="1"/>
  <c r="P446" i="1" a="1"/>
  <c r="P446" i="1" s="1"/>
  <c r="P447" i="1" a="1"/>
  <c r="P447" i="1" s="1"/>
  <c r="P448" i="1" a="1"/>
  <c r="P448" i="1" s="1"/>
  <c r="P449" i="1" a="1"/>
  <c r="P449" i="1" s="1"/>
  <c r="P450" i="1" a="1"/>
  <c r="P450" i="1" s="1"/>
  <c r="P451" i="1" a="1"/>
  <c r="P451" i="1" s="1"/>
  <c r="P452" i="1" a="1"/>
  <c r="P452" i="1" s="1"/>
  <c r="P453" i="1" a="1"/>
  <c r="P453" i="1" s="1"/>
  <c r="P454" i="1" a="1"/>
  <c r="P454" i="1" s="1"/>
  <c r="P455" i="1" a="1"/>
  <c r="P455" i="1" s="1"/>
  <c r="P456" i="1" a="1"/>
  <c r="P456" i="1" s="1"/>
  <c r="P457" i="1" a="1"/>
  <c r="P457" i="1" s="1"/>
  <c r="P458" i="1" a="1"/>
  <c r="P458" i="1" s="1"/>
  <c r="P459" i="1" a="1"/>
  <c r="P459" i="1" s="1"/>
  <c r="P460" i="1" a="1"/>
  <c r="P460" i="1" s="1"/>
  <c r="P461" i="1" a="1"/>
  <c r="P461" i="1" s="1"/>
  <c r="P462" i="1" a="1"/>
  <c r="P462" i="1" s="1"/>
  <c r="P463" i="1" a="1"/>
  <c r="P463" i="1" s="1"/>
  <c r="P464" i="1" a="1"/>
  <c r="P464" i="1" s="1"/>
  <c r="P465" i="1" a="1"/>
  <c r="P465" i="1" s="1"/>
  <c r="P466" i="1" a="1"/>
  <c r="P466" i="1" s="1"/>
  <c r="P467" i="1" a="1"/>
  <c r="P467" i="1" s="1"/>
  <c r="P468" i="1" a="1"/>
  <c r="P468" i="1" s="1"/>
  <c r="P469" i="1" a="1"/>
  <c r="P469" i="1" s="1"/>
  <c r="P470" i="1" a="1"/>
  <c r="P470" i="1" s="1"/>
  <c r="P471" i="1" a="1"/>
  <c r="P471" i="1" s="1"/>
  <c r="P472" i="1" a="1"/>
  <c r="P472" i="1" s="1"/>
  <c r="P473" i="1" a="1"/>
  <c r="P473" i="1" s="1"/>
  <c r="P474" i="1" a="1"/>
  <c r="P474" i="1" s="1"/>
  <c r="P475" i="1" a="1"/>
  <c r="P475" i="1" s="1"/>
  <c r="P476" i="1" a="1"/>
  <c r="P476" i="1" s="1"/>
  <c r="P477" i="1" a="1"/>
  <c r="P477" i="1" s="1"/>
  <c r="P478" i="1" a="1"/>
  <c r="P478" i="1" s="1"/>
  <c r="P479" i="1" a="1"/>
  <c r="P479" i="1" s="1"/>
  <c r="P480" i="1" a="1"/>
  <c r="P480" i="1" s="1"/>
  <c r="P481" i="1" a="1"/>
  <c r="P481" i="1" s="1"/>
  <c r="P482" i="1" a="1"/>
  <c r="P482" i="1" s="1"/>
  <c r="P483" i="1" a="1"/>
  <c r="P483" i="1" s="1"/>
  <c r="P484" i="1" a="1"/>
  <c r="P484" i="1" s="1"/>
  <c r="P485" i="1" a="1"/>
  <c r="P485" i="1" s="1"/>
  <c r="P486" i="1" a="1"/>
  <c r="P486" i="1" s="1"/>
  <c r="P487" i="1" a="1"/>
  <c r="P487" i="1" s="1"/>
  <c r="P488" i="1" a="1"/>
  <c r="P488" i="1" s="1"/>
  <c r="P489" i="1" a="1"/>
  <c r="P489" i="1" s="1"/>
  <c r="P490" i="1" a="1"/>
  <c r="P490" i="1" s="1"/>
  <c r="P491" i="1" a="1"/>
  <c r="P491" i="1" s="1"/>
  <c r="P492" i="1" a="1"/>
  <c r="P492" i="1" s="1"/>
  <c r="P493" i="1" a="1"/>
  <c r="P493" i="1" s="1"/>
  <c r="P494" i="1" a="1"/>
  <c r="P494" i="1" s="1"/>
  <c r="P495" i="1" a="1"/>
  <c r="P495" i="1" s="1"/>
  <c r="P496" i="1" a="1"/>
  <c r="P496" i="1" s="1"/>
  <c r="P497" i="1" a="1"/>
  <c r="P497" i="1" s="1"/>
  <c r="P498" i="1" a="1"/>
  <c r="P498" i="1" s="1"/>
  <c r="P499" i="1" a="1"/>
  <c r="P499" i="1" s="1"/>
  <c r="P500" i="1" a="1"/>
  <c r="P500" i="1" s="1"/>
  <c r="P501" i="1" a="1"/>
  <c r="P501" i="1" s="1"/>
  <c r="P502" i="1" a="1"/>
  <c r="P502" i="1" s="1"/>
  <c r="P503" i="1" a="1"/>
  <c r="P503" i="1" s="1"/>
  <c r="P504" i="1" a="1"/>
  <c r="P504" i="1" s="1"/>
  <c r="P505" i="1" a="1"/>
  <c r="P505" i="1" s="1"/>
  <c r="P506" i="1" a="1"/>
  <c r="P506" i="1" s="1"/>
  <c r="P507" i="1" a="1"/>
  <c r="P507" i="1" s="1"/>
  <c r="P508" i="1" a="1"/>
  <c r="P508" i="1" s="1"/>
  <c r="P509" i="1" a="1"/>
  <c r="P509" i="1" s="1"/>
  <c r="P510" i="1" a="1"/>
  <c r="P510" i="1" s="1"/>
  <c r="P511" i="1" a="1"/>
  <c r="P511" i="1" s="1"/>
  <c r="P512" i="1" a="1"/>
  <c r="P512" i="1" s="1"/>
  <c r="P513" i="1" a="1"/>
  <c r="P513" i="1" s="1"/>
  <c r="P514" i="1" a="1"/>
  <c r="P514" i="1" s="1"/>
  <c r="P515" i="1" a="1"/>
  <c r="P515" i="1" s="1"/>
  <c r="P516" i="1" a="1"/>
  <c r="P516" i="1" s="1"/>
  <c r="P517" i="1" a="1"/>
  <c r="P517" i="1" s="1"/>
  <c r="P518" i="1" a="1"/>
  <c r="P518" i="1" s="1"/>
  <c r="P519" i="1" a="1"/>
  <c r="P519" i="1" s="1"/>
  <c r="P520" i="1" a="1"/>
  <c r="P520" i="1" s="1"/>
  <c r="P521" i="1" a="1"/>
  <c r="P521" i="1" s="1"/>
  <c r="P522" i="1" a="1"/>
  <c r="P522" i="1" s="1"/>
  <c r="P523" i="1" a="1"/>
  <c r="P523" i="1" s="1"/>
  <c r="P524" i="1" a="1"/>
  <c r="P524" i="1" s="1"/>
  <c r="P525" i="1" a="1"/>
  <c r="P525" i="1" s="1"/>
  <c r="P526" i="1" a="1"/>
  <c r="P526" i="1" s="1"/>
  <c r="P527" i="1" a="1"/>
  <c r="P527" i="1" s="1"/>
  <c r="P528" i="1" a="1"/>
  <c r="P528" i="1" s="1"/>
  <c r="P529" i="1" a="1"/>
  <c r="P529" i="1" s="1"/>
  <c r="P530" i="1" a="1"/>
  <c r="P530" i="1" s="1"/>
  <c r="P531" i="1" a="1"/>
  <c r="P531" i="1" s="1"/>
  <c r="P532" i="1" a="1"/>
  <c r="P532" i="1" s="1"/>
  <c r="P533" i="1" a="1"/>
  <c r="P533" i="1" s="1"/>
  <c r="P534" i="1" a="1"/>
  <c r="P534" i="1" s="1"/>
  <c r="P535" i="1" a="1"/>
  <c r="P535" i="1" s="1"/>
  <c r="P536" i="1" a="1"/>
  <c r="P536" i="1" s="1"/>
  <c r="P537" i="1" a="1"/>
  <c r="P537" i="1" s="1"/>
  <c r="P538" i="1" a="1"/>
  <c r="P538" i="1" s="1"/>
  <c r="P539" i="1" a="1"/>
  <c r="P539" i="1" s="1"/>
  <c r="P540" i="1" a="1"/>
  <c r="P540" i="1" s="1"/>
  <c r="P541" i="1" a="1"/>
  <c r="P541" i="1" s="1"/>
  <c r="P542" i="1" a="1"/>
  <c r="P542" i="1" s="1"/>
  <c r="P543" i="1" a="1"/>
  <c r="P543" i="1" s="1"/>
  <c r="P544" i="1" a="1"/>
  <c r="P544" i="1" s="1"/>
  <c r="P545" i="1" a="1"/>
  <c r="P545" i="1" s="1"/>
  <c r="P546" i="1" a="1"/>
  <c r="P546" i="1" s="1"/>
  <c r="P547" i="1" a="1"/>
  <c r="P547" i="1" s="1"/>
  <c r="P548" i="1" a="1"/>
  <c r="P548" i="1" s="1"/>
  <c r="P549" i="1" a="1"/>
  <c r="P549" i="1" s="1"/>
  <c r="P550" i="1" a="1"/>
  <c r="P550" i="1" s="1"/>
  <c r="P551" i="1" a="1"/>
  <c r="P551" i="1" s="1"/>
  <c r="P552" i="1" a="1"/>
  <c r="P552" i="1" s="1"/>
  <c r="P553" i="1" a="1"/>
  <c r="P553" i="1" s="1"/>
  <c r="P554" i="1" a="1"/>
  <c r="P554" i="1" s="1"/>
  <c r="P555" i="1" a="1"/>
  <c r="P555" i="1" s="1"/>
  <c r="P556" i="1" a="1"/>
  <c r="P556" i="1" s="1"/>
  <c r="P557" i="1" a="1"/>
  <c r="P557" i="1" s="1"/>
  <c r="P558" i="1" a="1"/>
  <c r="P558" i="1" s="1"/>
  <c r="P559" i="1" a="1"/>
  <c r="P559" i="1" s="1"/>
  <c r="P560" i="1" a="1"/>
  <c r="P560" i="1" s="1"/>
  <c r="P561" i="1" a="1"/>
  <c r="P561" i="1" s="1"/>
  <c r="P562" i="1" a="1"/>
  <c r="P562" i="1" s="1"/>
  <c r="P563" i="1" a="1"/>
  <c r="P563" i="1" s="1"/>
  <c r="P564" i="1" a="1"/>
  <c r="P564" i="1" s="1"/>
  <c r="P565" i="1" a="1"/>
  <c r="P565" i="1" s="1"/>
  <c r="P566" i="1" a="1"/>
  <c r="P566" i="1" s="1"/>
  <c r="P567" i="1" a="1"/>
  <c r="P567" i="1" s="1"/>
  <c r="P568" i="1" a="1"/>
  <c r="P568" i="1" s="1"/>
  <c r="P569" i="1" a="1"/>
  <c r="P569" i="1" s="1"/>
  <c r="P570" i="1" a="1"/>
  <c r="P570" i="1" s="1"/>
  <c r="P571" i="1" a="1"/>
  <c r="P571" i="1" s="1"/>
  <c r="P572" i="1" a="1"/>
  <c r="P572" i="1" s="1"/>
  <c r="P573" i="1" a="1"/>
  <c r="P573" i="1" s="1"/>
  <c r="P574" i="1" a="1"/>
  <c r="P574" i="1" s="1"/>
  <c r="P575" i="1" a="1"/>
  <c r="P575" i="1" s="1"/>
  <c r="P576" i="1" a="1"/>
  <c r="P576" i="1" s="1"/>
  <c r="P577" i="1" a="1"/>
  <c r="P577" i="1" s="1"/>
  <c r="P578" i="1" a="1"/>
  <c r="P578" i="1" s="1"/>
  <c r="P579" i="1" a="1"/>
  <c r="P579" i="1" s="1"/>
  <c r="P580" i="1" a="1"/>
  <c r="P580" i="1" s="1"/>
  <c r="P581" i="1" a="1"/>
  <c r="P581" i="1" s="1"/>
  <c r="P582" i="1" a="1"/>
  <c r="P582" i="1" s="1"/>
  <c r="P583" i="1" a="1"/>
  <c r="P583" i="1" s="1"/>
  <c r="P584" i="1" a="1"/>
  <c r="P584" i="1" s="1"/>
  <c r="P585" i="1" a="1"/>
  <c r="P585" i="1" s="1"/>
  <c r="P586" i="1" a="1"/>
  <c r="P586" i="1" s="1"/>
  <c r="P587" i="1" a="1"/>
  <c r="P587" i="1" s="1"/>
  <c r="P588" i="1" a="1"/>
  <c r="P588" i="1" s="1"/>
  <c r="P589" i="1" a="1"/>
  <c r="P589" i="1" s="1"/>
  <c r="P590" i="1" a="1"/>
  <c r="P590" i="1" s="1"/>
  <c r="P591" i="1" a="1"/>
  <c r="P591" i="1" s="1"/>
  <c r="P592" i="1" a="1"/>
  <c r="P592" i="1" s="1"/>
  <c r="P593" i="1" a="1"/>
  <c r="P593" i="1" s="1"/>
  <c r="P594" i="1" a="1"/>
  <c r="P594" i="1" s="1"/>
  <c r="P595" i="1" a="1"/>
  <c r="P595" i="1" s="1"/>
  <c r="P596" i="1" a="1"/>
  <c r="P596" i="1" s="1"/>
  <c r="P597" i="1" a="1"/>
  <c r="P597" i="1" s="1"/>
  <c r="P598" i="1" a="1"/>
  <c r="P598" i="1" s="1"/>
  <c r="P599" i="1" a="1"/>
  <c r="P599" i="1" s="1"/>
  <c r="P600" i="1" a="1"/>
  <c r="P600" i="1" s="1"/>
  <c r="P601" i="1" a="1"/>
  <c r="P601" i="1" s="1"/>
  <c r="P602" i="1" a="1"/>
  <c r="P602" i="1" s="1"/>
  <c r="P603" i="1" a="1"/>
  <c r="P603" i="1" s="1"/>
  <c r="P604" i="1" a="1"/>
  <c r="P604" i="1" s="1"/>
  <c r="P605" i="1" a="1"/>
  <c r="P605" i="1" s="1"/>
  <c r="P606" i="1" a="1"/>
  <c r="P606" i="1" s="1"/>
  <c r="P607" i="1" a="1"/>
  <c r="P607" i="1" s="1"/>
  <c r="P608" i="1" a="1"/>
  <c r="P608" i="1" s="1"/>
  <c r="P609" i="1" a="1"/>
  <c r="P609" i="1" s="1"/>
  <c r="P610" i="1" a="1"/>
  <c r="P610" i="1" s="1"/>
  <c r="P611" i="1" a="1"/>
  <c r="P611" i="1" s="1"/>
  <c r="P612" i="1" a="1"/>
  <c r="P612" i="1" s="1"/>
  <c r="P613" i="1" a="1"/>
  <c r="P613" i="1" s="1"/>
  <c r="P614" i="1" a="1"/>
  <c r="P614" i="1" s="1"/>
  <c r="P615" i="1" a="1"/>
  <c r="P615" i="1" s="1"/>
  <c r="P616" i="1" a="1"/>
  <c r="P616" i="1" s="1"/>
  <c r="P617" i="1" a="1"/>
  <c r="P617" i="1" s="1"/>
  <c r="P618" i="1" a="1"/>
  <c r="P618" i="1" s="1"/>
  <c r="P619" i="1" a="1"/>
  <c r="P619" i="1" s="1"/>
  <c r="P620" i="1" a="1"/>
  <c r="P620" i="1" s="1"/>
  <c r="P621" i="1" a="1"/>
  <c r="P621" i="1" s="1"/>
  <c r="P622" i="1" a="1"/>
  <c r="P622" i="1" s="1"/>
  <c r="P623" i="1" a="1"/>
  <c r="P623" i="1" s="1"/>
  <c r="P624" i="1" a="1"/>
  <c r="P624" i="1" s="1"/>
  <c r="P625" i="1" a="1"/>
  <c r="P625" i="1" s="1"/>
  <c r="P626" i="1" a="1"/>
  <c r="P626" i="1" s="1"/>
  <c r="P627" i="1" a="1"/>
  <c r="P627" i="1" s="1"/>
  <c r="P628" i="1" a="1"/>
  <c r="P628" i="1" s="1"/>
  <c r="P629" i="1" a="1"/>
  <c r="P629" i="1" s="1"/>
  <c r="P630" i="1" a="1"/>
  <c r="P630" i="1" s="1"/>
  <c r="P631" i="1" a="1"/>
  <c r="P631" i="1" s="1"/>
  <c r="P632" i="1" a="1"/>
  <c r="P632" i="1" s="1"/>
  <c r="P633" i="1" a="1"/>
  <c r="P633" i="1" s="1"/>
  <c r="P634" i="1" a="1"/>
  <c r="P634" i="1" s="1"/>
  <c r="P635" i="1" a="1"/>
  <c r="P635" i="1" s="1"/>
  <c r="P636" i="1" a="1"/>
  <c r="P636" i="1" s="1"/>
  <c r="P637" i="1" a="1"/>
  <c r="P637" i="1" s="1"/>
  <c r="P638" i="1" a="1"/>
  <c r="P638" i="1" s="1"/>
  <c r="P639" i="1" a="1"/>
  <c r="P639" i="1" s="1"/>
  <c r="P640" i="1" a="1"/>
  <c r="P640" i="1" s="1"/>
  <c r="P641" i="1" a="1"/>
  <c r="P641" i="1" s="1"/>
  <c r="P642" i="1" a="1"/>
  <c r="P642" i="1" s="1"/>
  <c r="P643" i="1" a="1"/>
  <c r="P643" i="1" s="1"/>
  <c r="P644" i="1" a="1"/>
  <c r="P644" i="1" s="1"/>
  <c r="P645" i="1" a="1"/>
  <c r="P645" i="1" s="1"/>
  <c r="P646" i="1" a="1"/>
  <c r="P646" i="1" s="1"/>
  <c r="P647" i="1" a="1"/>
  <c r="P647" i="1" s="1"/>
  <c r="P648" i="1" a="1"/>
  <c r="P648" i="1" s="1"/>
  <c r="P649" i="1" a="1"/>
  <c r="P649" i="1" s="1"/>
  <c r="P650" i="1" a="1"/>
  <c r="P650" i="1" s="1"/>
  <c r="P651" i="1" a="1"/>
  <c r="P651" i="1" s="1"/>
  <c r="P652" i="1" a="1"/>
  <c r="P652" i="1" s="1"/>
  <c r="P653" i="1" a="1"/>
  <c r="P653" i="1" s="1"/>
  <c r="P654" i="1" a="1"/>
  <c r="P654" i="1" s="1"/>
  <c r="P655" i="1" a="1"/>
  <c r="P655" i="1" s="1"/>
  <c r="P656" i="1" a="1"/>
  <c r="P656" i="1" s="1"/>
  <c r="P657" i="1" a="1"/>
  <c r="P657" i="1" s="1"/>
  <c r="P658" i="1" a="1"/>
  <c r="P658" i="1" s="1"/>
  <c r="P659" i="1" a="1"/>
  <c r="P659" i="1" s="1"/>
  <c r="P660" i="1" a="1"/>
  <c r="P660" i="1" s="1"/>
  <c r="P661" i="1" a="1"/>
  <c r="P661" i="1" s="1"/>
  <c r="P662" i="1" a="1"/>
  <c r="P662" i="1" s="1"/>
  <c r="P663" i="1" a="1"/>
  <c r="P663" i="1" s="1"/>
  <c r="P664" i="1" a="1"/>
  <c r="P664" i="1" s="1"/>
  <c r="P665" i="1" a="1"/>
  <c r="P665" i="1" s="1"/>
  <c r="P666" i="1" a="1"/>
  <c r="P666" i="1" s="1"/>
  <c r="P667" i="1" a="1"/>
  <c r="P667" i="1" s="1"/>
  <c r="P668" i="1" a="1"/>
  <c r="P668" i="1" s="1"/>
  <c r="P669" i="1" a="1"/>
  <c r="P669" i="1" s="1"/>
  <c r="P670" i="1" a="1"/>
  <c r="P670" i="1" s="1"/>
  <c r="P671" i="1" a="1"/>
  <c r="P671" i="1" s="1"/>
  <c r="P672" i="1" a="1"/>
  <c r="P672" i="1" s="1"/>
  <c r="P673" i="1" a="1"/>
  <c r="P673" i="1" s="1"/>
  <c r="P674" i="1" a="1"/>
  <c r="P674" i="1" s="1"/>
  <c r="P675" i="1" a="1"/>
  <c r="P675" i="1" s="1"/>
  <c r="P676" i="1" a="1"/>
  <c r="P676" i="1" s="1"/>
  <c r="P677" i="1" a="1"/>
  <c r="P677" i="1" s="1"/>
  <c r="P678" i="1" a="1"/>
  <c r="P678" i="1" s="1"/>
  <c r="P679" i="1" a="1"/>
  <c r="P679" i="1" s="1"/>
  <c r="P680" i="1" a="1"/>
  <c r="P680" i="1" s="1"/>
  <c r="P681" i="1" a="1"/>
  <c r="P681" i="1" s="1"/>
  <c r="P682" i="1" a="1"/>
  <c r="P682" i="1" s="1"/>
  <c r="P683" i="1" a="1"/>
  <c r="P683" i="1" s="1"/>
  <c r="P684" i="1" a="1"/>
  <c r="P684" i="1" s="1"/>
  <c r="P685" i="1" a="1"/>
  <c r="P685" i="1" s="1"/>
  <c r="P686" i="1" a="1"/>
  <c r="P686" i="1" s="1"/>
  <c r="P687" i="1" a="1"/>
  <c r="P687" i="1" s="1"/>
  <c r="P688" i="1" a="1"/>
  <c r="P688" i="1" s="1"/>
  <c r="P689" i="1" a="1"/>
  <c r="P689" i="1" s="1"/>
  <c r="P690" i="1" a="1"/>
  <c r="P690" i="1" s="1"/>
  <c r="P691" i="1" a="1"/>
  <c r="P691" i="1" s="1"/>
  <c r="P692" i="1" a="1"/>
  <c r="P692" i="1" s="1"/>
  <c r="P693" i="1" a="1"/>
  <c r="P693" i="1" s="1"/>
  <c r="P694" i="1" a="1"/>
  <c r="P694" i="1" s="1"/>
  <c r="P695" i="1" a="1"/>
  <c r="P695" i="1" s="1"/>
  <c r="P696" i="1" a="1"/>
  <c r="P696" i="1" s="1"/>
  <c r="P697" i="1" a="1"/>
  <c r="P697" i="1" s="1"/>
  <c r="P698" i="1" a="1"/>
  <c r="P698" i="1" s="1"/>
  <c r="P699" i="1" a="1"/>
  <c r="P699" i="1" s="1"/>
  <c r="P700" i="1" a="1"/>
  <c r="P700" i="1" s="1"/>
  <c r="P701" i="1" a="1"/>
  <c r="P701" i="1" s="1"/>
  <c r="P702" i="1" a="1"/>
  <c r="P702" i="1" s="1"/>
  <c r="P703" i="1" a="1"/>
  <c r="P703" i="1" s="1"/>
  <c r="P704" i="1" a="1"/>
  <c r="P704" i="1" s="1"/>
  <c r="P705" i="1" a="1"/>
  <c r="P705" i="1" s="1"/>
  <c r="P706" i="1" a="1"/>
  <c r="P706" i="1" s="1"/>
  <c r="P707" i="1" a="1"/>
  <c r="P707" i="1" s="1"/>
  <c r="P708" i="1" a="1"/>
  <c r="P708" i="1" s="1"/>
  <c r="P709" i="1" a="1"/>
  <c r="P709" i="1" s="1"/>
  <c r="P710" i="1" a="1"/>
  <c r="P710" i="1" s="1"/>
  <c r="P711" i="1" a="1"/>
  <c r="P711" i="1" s="1"/>
  <c r="P712" i="1" a="1"/>
  <c r="P712" i="1" s="1"/>
  <c r="P713" i="1" a="1"/>
  <c r="P713" i="1" s="1"/>
  <c r="P714" i="1" a="1"/>
  <c r="P714" i="1" s="1"/>
  <c r="P715" i="1" a="1"/>
  <c r="P715" i="1" s="1"/>
  <c r="P716" i="1" a="1"/>
  <c r="P716" i="1" s="1"/>
  <c r="P717" i="1" a="1"/>
  <c r="P717" i="1" s="1"/>
  <c r="P718" i="1" a="1"/>
  <c r="P718" i="1" s="1"/>
  <c r="P719" i="1" a="1"/>
  <c r="P719" i="1" s="1"/>
  <c r="P720" i="1" a="1"/>
  <c r="P720" i="1" s="1"/>
  <c r="P721" i="1" a="1"/>
  <c r="P721" i="1" s="1"/>
  <c r="P722" i="1" a="1"/>
  <c r="P722" i="1" s="1"/>
  <c r="P723" i="1" a="1"/>
  <c r="P723" i="1" s="1"/>
  <c r="P724" i="1" a="1"/>
  <c r="P724" i="1" s="1"/>
  <c r="P725" i="1" a="1"/>
  <c r="P725" i="1" s="1"/>
  <c r="P726" i="1" a="1"/>
  <c r="P726" i="1" s="1"/>
  <c r="P727" i="1" a="1"/>
  <c r="P727" i="1" s="1"/>
  <c r="P728" i="1" a="1"/>
  <c r="P728" i="1" s="1"/>
  <c r="P729" i="1" a="1"/>
  <c r="P729" i="1" s="1"/>
  <c r="P730" i="1" a="1"/>
  <c r="P730" i="1" s="1"/>
  <c r="P731" i="1" a="1"/>
  <c r="P731" i="1" s="1"/>
  <c r="P732" i="1" a="1"/>
  <c r="P732" i="1" s="1"/>
  <c r="P733" i="1" a="1"/>
  <c r="P733" i="1" s="1"/>
  <c r="P734" i="1" a="1"/>
  <c r="P734" i="1" s="1"/>
  <c r="P735" i="1" a="1"/>
  <c r="P735" i="1" s="1"/>
  <c r="P736" i="1" a="1"/>
  <c r="P736" i="1" s="1"/>
  <c r="P737" i="1" a="1"/>
  <c r="P737" i="1" s="1"/>
  <c r="P738" i="1" a="1"/>
  <c r="P738" i="1" s="1"/>
  <c r="P739" i="1" a="1"/>
  <c r="P739" i="1" s="1"/>
  <c r="P740" i="1" a="1"/>
  <c r="P740" i="1" s="1"/>
  <c r="P741" i="1" a="1"/>
  <c r="P741" i="1" s="1"/>
  <c r="P742" i="1" a="1"/>
  <c r="P742" i="1" s="1"/>
  <c r="P743" i="1" a="1"/>
  <c r="P743" i="1" s="1"/>
  <c r="P744" i="1" a="1"/>
  <c r="P744" i="1" s="1"/>
  <c r="P745" i="1" a="1"/>
  <c r="P745" i="1" s="1"/>
  <c r="P746" i="1" a="1"/>
  <c r="P746" i="1" s="1"/>
  <c r="P747" i="1" a="1"/>
  <c r="P747" i="1" s="1"/>
  <c r="P748" i="1" a="1"/>
  <c r="P748" i="1" s="1"/>
  <c r="P749" i="1" a="1"/>
  <c r="P749" i="1" s="1"/>
  <c r="P750" i="1" a="1"/>
  <c r="P750" i="1" s="1"/>
  <c r="P751" i="1" a="1"/>
  <c r="P751" i="1" s="1"/>
  <c r="P752" i="1" a="1"/>
  <c r="P752" i="1" s="1"/>
  <c r="P753" i="1" a="1"/>
  <c r="P753" i="1" s="1"/>
  <c r="P754" i="1" a="1"/>
  <c r="P754" i="1" s="1"/>
  <c r="P755" i="1" a="1"/>
  <c r="P755" i="1" s="1"/>
  <c r="P756" i="1" a="1"/>
  <c r="P756" i="1" s="1"/>
  <c r="P757" i="1" a="1"/>
  <c r="P757" i="1" s="1"/>
  <c r="P758" i="1" a="1"/>
  <c r="P758" i="1" s="1"/>
  <c r="P759" i="1" a="1"/>
  <c r="P759" i="1" s="1"/>
  <c r="P760" i="1" a="1"/>
  <c r="P760" i="1" s="1"/>
  <c r="P761" i="1" a="1"/>
  <c r="P761" i="1" s="1"/>
  <c r="P762" i="1" a="1"/>
  <c r="P762" i="1" s="1"/>
  <c r="P763" i="1" a="1"/>
  <c r="P763" i="1" s="1"/>
  <c r="P764" i="1" a="1"/>
  <c r="P764" i="1" s="1"/>
  <c r="P765" i="1" a="1"/>
  <c r="P765" i="1" s="1"/>
  <c r="P766" i="1" a="1"/>
  <c r="P766" i="1" s="1"/>
  <c r="P767" i="1" a="1"/>
  <c r="P767" i="1" s="1"/>
  <c r="P768" i="1" a="1"/>
  <c r="P768" i="1" s="1"/>
  <c r="P769" i="1" a="1"/>
  <c r="P769" i="1" s="1"/>
  <c r="P770" i="1" a="1"/>
  <c r="P770" i="1" s="1"/>
  <c r="P771" i="1" a="1"/>
  <c r="P771" i="1" s="1"/>
  <c r="P772" i="1" a="1"/>
  <c r="P772" i="1" s="1"/>
  <c r="P773" i="1" a="1"/>
  <c r="P773" i="1" s="1"/>
  <c r="P774" i="1" a="1"/>
  <c r="P774" i="1" s="1"/>
  <c r="P775" i="1" a="1"/>
  <c r="P775" i="1" s="1"/>
  <c r="P776" i="1" a="1"/>
  <c r="P776" i="1" s="1"/>
  <c r="P777" i="1" a="1"/>
  <c r="P777" i="1" s="1"/>
  <c r="P778" i="1" a="1"/>
  <c r="P778" i="1" s="1"/>
  <c r="P779" i="1" a="1"/>
  <c r="P779" i="1" s="1"/>
  <c r="P780" i="1" a="1"/>
  <c r="P780" i="1" s="1"/>
  <c r="P781" i="1" a="1"/>
  <c r="P781" i="1" s="1"/>
  <c r="P782" i="1" a="1"/>
  <c r="P782" i="1" s="1"/>
  <c r="P783" i="1" a="1"/>
  <c r="P783" i="1" s="1"/>
  <c r="P784" i="1" a="1"/>
  <c r="P784" i="1" s="1"/>
  <c r="P785" i="1" a="1"/>
  <c r="P785" i="1" s="1"/>
  <c r="P786" i="1" a="1"/>
  <c r="P786" i="1" s="1"/>
  <c r="P787" i="1" a="1"/>
  <c r="P787" i="1" s="1"/>
  <c r="P788" i="1" a="1"/>
  <c r="P788" i="1" s="1"/>
  <c r="P789" i="1" a="1"/>
  <c r="P789" i="1" s="1"/>
  <c r="P790" i="1" a="1"/>
  <c r="P790" i="1" s="1"/>
  <c r="P791" i="1" a="1"/>
  <c r="P791" i="1" s="1"/>
  <c r="P792" i="1" a="1"/>
  <c r="P792" i="1" s="1"/>
  <c r="P793" i="1" a="1"/>
  <c r="P793" i="1" s="1"/>
  <c r="P794" i="1" a="1"/>
  <c r="P794" i="1" s="1"/>
  <c r="P795" i="1" a="1"/>
  <c r="P795" i="1" s="1"/>
  <c r="P796" i="1" a="1"/>
  <c r="P796" i="1" s="1"/>
  <c r="P797" i="1" a="1"/>
  <c r="P797" i="1" s="1"/>
  <c r="P798" i="1" a="1"/>
  <c r="P798" i="1" s="1"/>
  <c r="P799" i="1" a="1"/>
  <c r="P799" i="1" s="1"/>
  <c r="P800" i="1" a="1"/>
  <c r="P800" i="1" s="1"/>
  <c r="P801" i="1" a="1"/>
  <c r="P801" i="1" s="1"/>
  <c r="P802" i="1" a="1"/>
  <c r="P802" i="1" s="1"/>
  <c r="P803" i="1" a="1"/>
  <c r="P803" i="1" s="1"/>
  <c r="P804" i="1" a="1"/>
  <c r="P804" i="1" s="1"/>
  <c r="P805" i="1" a="1"/>
  <c r="P805" i="1" s="1"/>
  <c r="P806" i="1" a="1"/>
  <c r="P806" i="1" s="1"/>
  <c r="P807" i="1" a="1"/>
  <c r="P807" i="1" s="1"/>
  <c r="P808" i="1" a="1"/>
  <c r="P808" i="1" s="1"/>
  <c r="P809" i="1" a="1"/>
  <c r="P809" i="1" s="1"/>
  <c r="P810" i="1" a="1"/>
  <c r="P810" i="1" s="1"/>
  <c r="P811" i="1" a="1"/>
  <c r="P811" i="1" s="1"/>
  <c r="P812" i="1" a="1"/>
  <c r="P812" i="1" s="1"/>
  <c r="P813" i="1" a="1"/>
  <c r="P813" i="1" s="1"/>
  <c r="P814" i="1" a="1"/>
  <c r="P814" i="1" s="1"/>
  <c r="P815" i="1" a="1"/>
  <c r="P815" i="1" s="1"/>
  <c r="P816" i="1" a="1"/>
  <c r="P816" i="1" s="1"/>
  <c r="P817" i="1" a="1"/>
  <c r="P817" i="1" s="1"/>
  <c r="P818" i="1" a="1"/>
  <c r="P818" i="1" s="1"/>
  <c r="P819" i="1" a="1"/>
  <c r="P819" i="1" s="1"/>
  <c r="P820" i="1" a="1"/>
  <c r="P820" i="1" s="1"/>
  <c r="P821" i="1" a="1"/>
  <c r="P821" i="1" s="1"/>
  <c r="P822" i="1" a="1"/>
  <c r="P822" i="1" s="1"/>
  <c r="P823" i="1" a="1"/>
  <c r="P823" i="1" s="1"/>
  <c r="P824" i="1" a="1"/>
  <c r="P824" i="1" s="1"/>
  <c r="P825" i="1" a="1"/>
  <c r="P825" i="1" s="1"/>
  <c r="P826" i="1" a="1"/>
  <c r="P826" i="1" s="1"/>
  <c r="P827" i="1" a="1"/>
  <c r="P827" i="1" s="1"/>
  <c r="P828" i="1" a="1"/>
  <c r="P828" i="1" s="1"/>
  <c r="P829" i="1" a="1"/>
  <c r="P829" i="1" s="1"/>
  <c r="P830" i="1" a="1"/>
  <c r="P830" i="1" s="1"/>
  <c r="P831" i="1" a="1"/>
  <c r="P831" i="1" s="1"/>
  <c r="P832" i="1" a="1"/>
  <c r="P832" i="1" s="1"/>
  <c r="P833" i="1" a="1"/>
  <c r="P833" i="1" s="1"/>
  <c r="P834" i="1" a="1"/>
  <c r="P834" i="1" s="1"/>
  <c r="P835" i="1" a="1"/>
  <c r="P835" i="1" s="1"/>
  <c r="P836" i="1" a="1"/>
  <c r="P836" i="1" s="1"/>
  <c r="P837" i="1" a="1"/>
  <c r="P837" i="1" s="1"/>
  <c r="P838" i="1" a="1"/>
  <c r="P838" i="1" s="1"/>
  <c r="P839" i="1" a="1"/>
  <c r="P839" i="1" s="1"/>
  <c r="P840" i="1" a="1"/>
  <c r="P840" i="1" s="1"/>
  <c r="P841" i="1" a="1"/>
  <c r="P841" i="1" s="1"/>
  <c r="P842" i="1" a="1"/>
  <c r="P842" i="1" s="1"/>
  <c r="P843" i="1" a="1"/>
  <c r="P843" i="1" s="1"/>
  <c r="P844" i="1" a="1"/>
  <c r="P844" i="1" s="1"/>
  <c r="P845" i="1" a="1"/>
  <c r="P845" i="1" s="1"/>
  <c r="P846" i="1" a="1"/>
  <c r="P846" i="1" s="1"/>
  <c r="P847" i="1" a="1"/>
  <c r="P847" i="1" s="1"/>
  <c r="P848" i="1" a="1"/>
  <c r="P848" i="1" s="1"/>
  <c r="P849" i="1" a="1"/>
  <c r="P849" i="1" s="1"/>
  <c r="P850" i="1" a="1"/>
  <c r="P850" i="1" s="1"/>
  <c r="P851" i="1" a="1"/>
  <c r="P851" i="1" s="1"/>
  <c r="P852" i="1" a="1"/>
  <c r="P852" i="1" s="1"/>
  <c r="P853" i="1" a="1"/>
  <c r="P853" i="1" s="1"/>
  <c r="P854" i="1" a="1"/>
  <c r="P854" i="1" s="1"/>
  <c r="P855" i="1" a="1"/>
  <c r="P855" i="1" s="1"/>
  <c r="P856" i="1" a="1"/>
  <c r="P856" i="1" s="1"/>
  <c r="P857" i="1" a="1"/>
  <c r="P857" i="1" s="1"/>
  <c r="P858" i="1" a="1"/>
  <c r="P858" i="1" s="1"/>
  <c r="P859" i="1" a="1"/>
  <c r="P859" i="1" s="1"/>
  <c r="P860" i="1" a="1"/>
  <c r="P860" i="1" s="1"/>
  <c r="P861" i="1" a="1"/>
  <c r="P861" i="1" s="1"/>
  <c r="P862" i="1" a="1"/>
  <c r="P862" i="1" s="1"/>
  <c r="P863" i="1" a="1"/>
  <c r="P863" i="1" s="1"/>
  <c r="P864" i="1" a="1"/>
  <c r="P864" i="1" s="1"/>
  <c r="P865" i="1" a="1"/>
  <c r="P865" i="1" s="1"/>
  <c r="P866" i="1" a="1"/>
  <c r="P866" i="1" s="1"/>
  <c r="P867" i="1" a="1"/>
  <c r="P867" i="1" s="1"/>
  <c r="P868" i="1" a="1"/>
  <c r="P868" i="1" s="1"/>
  <c r="P869" i="1" a="1"/>
  <c r="P869" i="1" s="1"/>
  <c r="P870" i="1" a="1"/>
  <c r="P870" i="1" s="1"/>
  <c r="P871" i="1" a="1"/>
  <c r="P871" i="1" s="1"/>
  <c r="P872" i="1" a="1"/>
  <c r="P872" i="1" s="1"/>
  <c r="P873" i="1" a="1"/>
  <c r="P873" i="1" s="1"/>
  <c r="P874" i="1" a="1"/>
  <c r="P874" i="1" s="1"/>
  <c r="P875" i="1" a="1"/>
  <c r="P875" i="1" s="1"/>
  <c r="P876" i="1" a="1"/>
  <c r="P876" i="1" s="1"/>
  <c r="P877" i="1" a="1"/>
  <c r="P877" i="1" s="1"/>
  <c r="P878" i="1" a="1"/>
  <c r="P878" i="1" s="1"/>
  <c r="P879" i="1" a="1"/>
  <c r="P879" i="1" s="1"/>
  <c r="P880" i="1" a="1"/>
  <c r="P880" i="1" s="1"/>
  <c r="P881" i="1" a="1"/>
  <c r="P881" i="1" s="1"/>
  <c r="P882" i="1" a="1"/>
  <c r="P882" i="1" s="1"/>
  <c r="P883" i="1" a="1"/>
  <c r="P883" i="1" s="1"/>
  <c r="P884" i="1" a="1"/>
  <c r="P884" i="1" s="1"/>
  <c r="P885" i="1" a="1"/>
  <c r="P885" i="1" s="1"/>
  <c r="P886" i="1" a="1"/>
  <c r="P886" i="1" s="1"/>
  <c r="P887" i="1" a="1"/>
  <c r="P887" i="1" s="1"/>
  <c r="P888" i="1" a="1"/>
  <c r="P888" i="1" s="1"/>
  <c r="P889" i="1" a="1"/>
  <c r="P889" i="1" s="1"/>
  <c r="P890" i="1" a="1"/>
  <c r="P890" i="1" s="1"/>
  <c r="P891" i="1" a="1"/>
  <c r="P891" i="1" s="1"/>
  <c r="P892" i="1" a="1"/>
  <c r="P892" i="1" s="1"/>
  <c r="P893" i="1" a="1"/>
  <c r="P893" i="1" s="1"/>
  <c r="P894" i="1" a="1"/>
  <c r="P894" i="1" s="1"/>
  <c r="P895" i="1" a="1"/>
  <c r="P895" i="1" s="1"/>
  <c r="P896" i="1" a="1"/>
  <c r="P896" i="1" s="1"/>
  <c r="P897" i="1" a="1"/>
  <c r="P897" i="1" s="1"/>
  <c r="P898" i="1" a="1"/>
  <c r="P898" i="1" s="1"/>
  <c r="P899" i="1" a="1"/>
  <c r="P899" i="1" s="1"/>
  <c r="P900" i="1" a="1"/>
  <c r="P900" i="1" s="1"/>
  <c r="P901" i="1" a="1"/>
  <c r="P901" i="1" s="1"/>
  <c r="P902" i="1" a="1"/>
  <c r="P902" i="1" s="1"/>
  <c r="P903" i="1" a="1"/>
  <c r="P903" i="1" s="1"/>
  <c r="P904" i="1" a="1"/>
  <c r="P904" i="1" s="1"/>
  <c r="P905" i="1" a="1"/>
  <c r="P905" i="1" s="1"/>
  <c r="P906" i="1" a="1"/>
  <c r="P906" i="1" s="1"/>
  <c r="P907" i="1" a="1"/>
  <c r="P907" i="1" s="1"/>
  <c r="P908" i="1" a="1"/>
  <c r="P908" i="1" s="1"/>
  <c r="P909" i="1" a="1"/>
  <c r="P909" i="1" s="1"/>
  <c r="P910" i="1" a="1"/>
  <c r="P910" i="1" s="1"/>
  <c r="P911" i="1" a="1"/>
  <c r="P911" i="1" s="1"/>
  <c r="P912" i="1" a="1"/>
  <c r="P912" i="1" s="1"/>
  <c r="P913" i="1" a="1"/>
  <c r="P913" i="1" s="1"/>
  <c r="P914" i="1" a="1"/>
  <c r="P914" i="1" s="1"/>
  <c r="P915" i="1" a="1"/>
  <c r="P915" i="1" s="1"/>
  <c r="P916" i="1" a="1"/>
  <c r="P916" i="1" s="1"/>
  <c r="P917" i="1" a="1"/>
  <c r="P917" i="1" s="1"/>
  <c r="P918" i="1" a="1"/>
  <c r="P918" i="1" s="1"/>
  <c r="P919" i="1" a="1"/>
  <c r="P919" i="1" s="1"/>
  <c r="L3" i="1"/>
  <c r="M3" i="1" s="1" a="1"/>
  <c r="M3" i="1" s="1"/>
  <c r="L4" i="1"/>
  <c r="M4" i="1" s="1" a="1"/>
  <c r="M4" i="1" s="1"/>
  <c r="L5" i="1"/>
  <c r="M5" i="1" s="1" a="1"/>
  <c r="M5" i="1" s="1"/>
  <c r="L6" i="1"/>
  <c r="M6" i="1" s="1" a="1"/>
  <c r="M6" i="1" s="1"/>
  <c r="L7" i="1"/>
  <c r="M7" i="1" s="1" a="1"/>
  <c r="M7" i="1" s="1"/>
  <c r="L8" i="1"/>
  <c r="M8" i="1" s="1" a="1"/>
  <c r="M8" i="1" s="1"/>
  <c r="L9" i="1"/>
  <c r="M9" i="1" s="1" a="1"/>
  <c r="M9" i="1" s="1"/>
  <c r="L10" i="1"/>
  <c r="M10" i="1" s="1" a="1"/>
  <c r="M10" i="1" s="1"/>
  <c r="L11" i="1"/>
  <c r="M11" i="1" s="1" a="1"/>
  <c r="M11" i="1" s="1"/>
  <c r="L12" i="1"/>
  <c r="M12" i="1" s="1" a="1"/>
  <c r="M12" i="1" s="1"/>
  <c r="L13" i="1"/>
  <c r="M13" i="1" s="1" a="1"/>
  <c r="M13" i="1" s="1"/>
  <c r="L14" i="1"/>
  <c r="M14" i="1" s="1" a="1"/>
  <c r="M14" i="1" s="1"/>
  <c r="L15" i="1"/>
  <c r="M15" i="1" s="1" a="1"/>
  <c r="M15" i="1" s="1"/>
  <c r="L16" i="1"/>
  <c r="M16" i="1" s="1" a="1"/>
  <c r="M16" i="1" s="1"/>
  <c r="L17" i="1"/>
  <c r="M17" i="1" s="1" a="1"/>
  <c r="M17" i="1" s="1"/>
  <c r="L18" i="1"/>
  <c r="M18" i="1" s="1" a="1"/>
  <c r="M18" i="1" s="1"/>
  <c r="L19" i="1"/>
  <c r="M19" i="1" s="1" a="1"/>
  <c r="M19" i="1" s="1"/>
  <c r="L20" i="1"/>
  <c r="M20" i="1" s="1" a="1"/>
  <c r="M20" i="1" s="1"/>
  <c r="L21" i="1"/>
  <c r="M21" i="1" s="1" a="1"/>
  <c r="M21" i="1" s="1"/>
  <c r="L22" i="1"/>
  <c r="M22" i="1" s="1" a="1"/>
  <c r="M22" i="1" s="1"/>
  <c r="L23" i="1"/>
  <c r="M23" i="1" s="1" a="1"/>
  <c r="M23" i="1" s="1"/>
  <c r="L24" i="1"/>
  <c r="M24" i="1" s="1" a="1"/>
  <c r="M24" i="1" s="1"/>
  <c r="L25" i="1"/>
  <c r="M25" i="1" s="1" a="1"/>
  <c r="M25" i="1" s="1"/>
  <c r="L26" i="1"/>
  <c r="M26" i="1" s="1" a="1"/>
  <c r="M26" i="1" s="1"/>
  <c r="L27" i="1"/>
  <c r="M27" i="1" s="1" a="1"/>
  <c r="M27" i="1" s="1"/>
  <c r="L28" i="1"/>
  <c r="M28" i="1" s="1" a="1"/>
  <c r="M28" i="1" s="1"/>
  <c r="L29" i="1"/>
  <c r="M29" i="1" s="1" a="1"/>
  <c r="M29" i="1" s="1"/>
  <c r="L30" i="1"/>
  <c r="M30" i="1" s="1" a="1"/>
  <c r="M30" i="1" s="1"/>
  <c r="L31" i="1"/>
  <c r="M31" i="1" s="1" a="1"/>
  <c r="M31" i="1" s="1"/>
  <c r="L32" i="1"/>
  <c r="M32" i="1" s="1" a="1"/>
  <c r="M32" i="1" s="1"/>
  <c r="L33" i="1"/>
  <c r="M33" i="1" s="1" a="1"/>
  <c r="M33" i="1" s="1"/>
  <c r="L34" i="1"/>
  <c r="M34" i="1" s="1" a="1"/>
  <c r="M34" i="1" s="1"/>
  <c r="L35" i="1"/>
  <c r="M35" i="1" s="1" a="1"/>
  <c r="M35" i="1" s="1"/>
  <c r="L36" i="1"/>
  <c r="M36" i="1" s="1" a="1"/>
  <c r="M36" i="1" s="1"/>
  <c r="L37" i="1"/>
  <c r="M37" i="1" s="1" a="1"/>
  <c r="M37" i="1" s="1"/>
  <c r="L38" i="1"/>
  <c r="M38" i="1" s="1" a="1"/>
  <c r="M38" i="1" s="1"/>
  <c r="L39" i="1"/>
  <c r="M39" i="1" s="1" a="1"/>
  <c r="M39" i="1" s="1"/>
  <c r="L40" i="1"/>
  <c r="M40" i="1" s="1" a="1"/>
  <c r="M40" i="1" s="1"/>
  <c r="L41" i="1"/>
  <c r="M41" i="1" s="1" a="1"/>
  <c r="M41" i="1" s="1"/>
  <c r="L42" i="1"/>
  <c r="M42" i="1" s="1" a="1"/>
  <c r="M42" i="1" s="1"/>
  <c r="L43" i="1"/>
  <c r="M43" i="1" s="1" a="1"/>
  <c r="M43" i="1" s="1"/>
  <c r="L44" i="1"/>
  <c r="M44" i="1" s="1" a="1"/>
  <c r="M44" i="1" s="1"/>
  <c r="L45" i="1"/>
  <c r="M45" i="1" s="1" a="1"/>
  <c r="M45" i="1" s="1"/>
  <c r="L46" i="1"/>
  <c r="M46" i="1" s="1" a="1"/>
  <c r="M46" i="1" s="1"/>
  <c r="L47" i="1"/>
  <c r="M47" i="1" s="1" a="1"/>
  <c r="M47" i="1" s="1"/>
  <c r="L48" i="1"/>
  <c r="M48" i="1" s="1" a="1"/>
  <c r="M48" i="1" s="1"/>
  <c r="L49" i="1"/>
  <c r="M49" i="1" s="1" a="1"/>
  <c r="M49" i="1" s="1"/>
  <c r="L50" i="1"/>
  <c r="M50" i="1" s="1" a="1"/>
  <c r="M50" i="1" s="1"/>
  <c r="L51" i="1"/>
  <c r="M51" i="1" s="1" a="1"/>
  <c r="M51" i="1" s="1"/>
  <c r="L52" i="1"/>
  <c r="M52" i="1" s="1" a="1"/>
  <c r="M52" i="1" s="1"/>
  <c r="L53" i="1"/>
  <c r="M53" i="1" s="1" a="1"/>
  <c r="M53" i="1" s="1"/>
  <c r="L54" i="1"/>
  <c r="M54" i="1" s="1" a="1"/>
  <c r="M54" i="1" s="1"/>
  <c r="L55" i="1"/>
  <c r="M55" i="1" s="1" a="1"/>
  <c r="M55" i="1" s="1"/>
  <c r="L56" i="1"/>
  <c r="M56" i="1" s="1" a="1"/>
  <c r="M56" i="1" s="1"/>
  <c r="L57" i="1"/>
  <c r="M57" i="1" s="1" a="1"/>
  <c r="M57" i="1" s="1"/>
  <c r="L58" i="1"/>
  <c r="M58" i="1" s="1" a="1"/>
  <c r="M58" i="1" s="1"/>
  <c r="L59" i="1"/>
  <c r="M59" i="1" s="1" a="1"/>
  <c r="M59" i="1" s="1"/>
  <c r="L60" i="1"/>
  <c r="M60" i="1" s="1" a="1"/>
  <c r="M60" i="1" s="1"/>
  <c r="L61" i="1"/>
  <c r="M61" i="1" s="1" a="1"/>
  <c r="M61" i="1" s="1"/>
  <c r="L62" i="1"/>
  <c r="M62" i="1" s="1" a="1"/>
  <c r="M62" i="1" s="1"/>
  <c r="L63" i="1"/>
  <c r="M63" i="1" s="1" a="1"/>
  <c r="M63" i="1" s="1"/>
  <c r="L64" i="1"/>
  <c r="M64" i="1" s="1" a="1"/>
  <c r="M64" i="1" s="1"/>
  <c r="L65" i="1"/>
  <c r="M65" i="1" s="1" a="1"/>
  <c r="M65" i="1" s="1"/>
  <c r="L66" i="1"/>
  <c r="M66" i="1" s="1" a="1"/>
  <c r="M66" i="1" s="1"/>
  <c r="L67" i="1"/>
  <c r="M67" i="1" s="1" a="1"/>
  <c r="M67" i="1" s="1"/>
  <c r="L68" i="1"/>
  <c r="M68" i="1" s="1" a="1"/>
  <c r="M68" i="1" s="1"/>
  <c r="L69" i="1"/>
  <c r="M69" i="1" s="1" a="1"/>
  <c r="M69" i="1" s="1"/>
  <c r="L70" i="1"/>
  <c r="M70" i="1" s="1" a="1"/>
  <c r="M70" i="1" s="1"/>
  <c r="L71" i="1"/>
  <c r="M71" i="1" s="1" a="1"/>
  <c r="M71" i="1" s="1"/>
  <c r="L72" i="1"/>
  <c r="M72" i="1" s="1" a="1"/>
  <c r="M72" i="1" s="1"/>
  <c r="L73" i="1"/>
  <c r="M73" i="1" s="1" a="1"/>
  <c r="M73" i="1" s="1"/>
  <c r="L74" i="1"/>
  <c r="M74" i="1" s="1" a="1"/>
  <c r="M74" i="1" s="1"/>
  <c r="L75" i="1"/>
  <c r="M75" i="1" s="1" a="1"/>
  <c r="M75" i="1" s="1"/>
  <c r="L76" i="1"/>
  <c r="M76" i="1" s="1" a="1"/>
  <c r="M76" i="1" s="1"/>
  <c r="L77" i="1"/>
  <c r="M77" i="1" s="1" a="1"/>
  <c r="M77" i="1" s="1"/>
  <c r="L78" i="1"/>
  <c r="M78" i="1" s="1" a="1"/>
  <c r="M78" i="1" s="1"/>
  <c r="L79" i="1"/>
  <c r="M79" i="1" s="1" a="1"/>
  <c r="M79" i="1" s="1"/>
  <c r="L80" i="1"/>
  <c r="M80" i="1" s="1" a="1"/>
  <c r="M80" i="1" s="1"/>
  <c r="L81" i="1"/>
  <c r="M81" i="1" s="1" a="1"/>
  <c r="M81" i="1" s="1"/>
  <c r="L82" i="1"/>
  <c r="M82" i="1" s="1" a="1"/>
  <c r="M82" i="1" s="1"/>
  <c r="L83" i="1"/>
  <c r="M83" i="1" s="1" a="1"/>
  <c r="M83" i="1" s="1"/>
  <c r="L84" i="1"/>
  <c r="M84" i="1" s="1" a="1"/>
  <c r="M84" i="1" s="1"/>
  <c r="L85" i="1"/>
  <c r="M85" i="1" s="1" a="1"/>
  <c r="M85" i="1" s="1"/>
  <c r="L86" i="1"/>
  <c r="M86" i="1" s="1" a="1"/>
  <c r="M86" i="1" s="1"/>
  <c r="L87" i="1"/>
  <c r="M87" i="1" s="1" a="1"/>
  <c r="M87" i="1" s="1"/>
  <c r="L88" i="1"/>
  <c r="M88" i="1" s="1" a="1"/>
  <c r="M88" i="1" s="1"/>
  <c r="L89" i="1"/>
  <c r="M89" i="1" s="1" a="1"/>
  <c r="M89" i="1" s="1"/>
  <c r="L90" i="1"/>
  <c r="M90" i="1" s="1" a="1"/>
  <c r="M90" i="1" s="1"/>
  <c r="L91" i="1"/>
  <c r="M91" i="1" s="1" a="1"/>
  <c r="M91" i="1" s="1"/>
  <c r="L92" i="1"/>
  <c r="M92" i="1" s="1" a="1"/>
  <c r="M92" i="1" s="1"/>
  <c r="L93" i="1"/>
  <c r="M93" i="1" s="1" a="1"/>
  <c r="M93" i="1" s="1"/>
  <c r="L94" i="1"/>
  <c r="M94" i="1" s="1" a="1"/>
  <c r="M94" i="1" s="1"/>
  <c r="L95" i="1"/>
  <c r="M95" i="1" s="1" a="1"/>
  <c r="M95" i="1" s="1"/>
  <c r="L96" i="1"/>
  <c r="M96" i="1" s="1" a="1"/>
  <c r="M96" i="1" s="1"/>
  <c r="L97" i="1"/>
  <c r="M97" i="1" s="1" a="1"/>
  <c r="M97" i="1" s="1"/>
  <c r="L98" i="1"/>
  <c r="M98" i="1" s="1" a="1"/>
  <c r="M98" i="1" s="1"/>
  <c r="L99" i="1"/>
  <c r="M99" i="1" s="1" a="1"/>
  <c r="M99" i="1" s="1"/>
  <c r="L100" i="1"/>
  <c r="M100" i="1" s="1" a="1"/>
  <c r="M100" i="1" s="1"/>
  <c r="L101" i="1"/>
  <c r="M101" i="1" s="1" a="1"/>
  <c r="M101" i="1" s="1"/>
  <c r="L102" i="1"/>
  <c r="M102" i="1" s="1" a="1"/>
  <c r="M102" i="1" s="1"/>
  <c r="L103" i="1"/>
  <c r="M103" i="1" s="1" a="1"/>
  <c r="M103" i="1" s="1"/>
  <c r="L104" i="1"/>
  <c r="M104" i="1" s="1" a="1"/>
  <c r="M104" i="1" s="1"/>
  <c r="L105" i="1"/>
  <c r="M105" i="1" s="1" a="1"/>
  <c r="M105" i="1" s="1"/>
  <c r="L106" i="1"/>
  <c r="M106" i="1" s="1" a="1"/>
  <c r="M106" i="1" s="1"/>
  <c r="L107" i="1"/>
  <c r="M107" i="1" s="1" a="1"/>
  <c r="M107" i="1" s="1"/>
  <c r="L108" i="1"/>
  <c r="M108" i="1" s="1" a="1"/>
  <c r="M108" i="1" s="1"/>
  <c r="L109" i="1"/>
  <c r="M109" i="1" s="1" a="1"/>
  <c r="M109" i="1" s="1"/>
  <c r="L110" i="1"/>
  <c r="M110" i="1" s="1" a="1"/>
  <c r="M110" i="1" s="1"/>
  <c r="L111" i="1"/>
  <c r="M111" i="1" s="1" a="1"/>
  <c r="M111" i="1" s="1"/>
  <c r="L112" i="1"/>
  <c r="M112" i="1" s="1" a="1"/>
  <c r="M112" i="1" s="1"/>
  <c r="L113" i="1"/>
  <c r="M113" i="1" s="1" a="1"/>
  <c r="M113" i="1" s="1"/>
  <c r="L114" i="1"/>
  <c r="M114" i="1" s="1" a="1"/>
  <c r="M114" i="1" s="1"/>
  <c r="L115" i="1"/>
  <c r="M115" i="1" s="1" a="1"/>
  <c r="M115" i="1" s="1"/>
  <c r="L116" i="1"/>
  <c r="M116" i="1" s="1" a="1"/>
  <c r="M116" i="1" s="1"/>
  <c r="L117" i="1"/>
  <c r="M117" i="1" s="1" a="1"/>
  <c r="M117" i="1" s="1"/>
  <c r="L118" i="1"/>
  <c r="M118" i="1" s="1" a="1"/>
  <c r="M118" i="1" s="1"/>
  <c r="L119" i="1"/>
  <c r="M119" i="1" s="1" a="1"/>
  <c r="M119" i="1" s="1"/>
  <c r="L120" i="1"/>
  <c r="M120" i="1" s="1" a="1"/>
  <c r="M120" i="1" s="1"/>
  <c r="L121" i="1"/>
  <c r="M121" i="1" s="1" a="1"/>
  <c r="M121" i="1" s="1"/>
  <c r="L122" i="1"/>
  <c r="M122" i="1" s="1" a="1"/>
  <c r="M122" i="1" s="1"/>
  <c r="L123" i="1"/>
  <c r="M123" i="1" s="1" a="1"/>
  <c r="M123" i="1" s="1"/>
  <c r="L124" i="1"/>
  <c r="M124" i="1" s="1" a="1"/>
  <c r="M124" i="1" s="1"/>
  <c r="L125" i="1"/>
  <c r="M125" i="1" s="1" a="1"/>
  <c r="M125" i="1" s="1"/>
  <c r="L126" i="1"/>
  <c r="M126" i="1" s="1" a="1"/>
  <c r="M126" i="1" s="1"/>
  <c r="L127" i="1"/>
  <c r="M127" i="1" s="1" a="1"/>
  <c r="M127" i="1" s="1"/>
  <c r="L128" i="1"/>
  <c r="M128" i="1" s="1" a="1"/>
  <c r="M128" i="1" s="1"/>
  <c r="L129" i="1"/>
  <c r="M129" i="1" s="1" a="1"/>
  <c r="M129" i="1" s="1"/>
  <c r="L130" i="1"/>
  <c r="M130" i="1" s="1" a="1"/>
  <c r="M130" i="1" s="1"/>
  <c r="L131" i="1"/>
  <c r="M131" i="1" s="1" a="1"/>
  <c r="M131" i="1" s="1"/>
  <c r="L132" i="1"/>
  <c r="M132" i="1" s="1" a="1"/>
  <c r="M132" i="1" s="1"/>
  <c r="L133" i="1"/>
  <c r="M133" i="1" s="1" a="1"/>
  <c r="M133" i="1" s="1"/>
  <c r="L134" i="1"/>
  <c r="M134" i="1" s="1" a="1"/>
  <c r="M134" i="1" s="1"/>
  <c r="L135" i="1"/>
  <c r="M135" i="1" s="1" a="1"/>
  <c r="M135" i="1" s="1"/>
  <c r="L136" i="1"/>
  <c r="M136" i="1" s="1" a="1"/>
  <c r="M136" i="1" s="1"/>
  <c r="L137" i="1"/>
  <c r="M137" i="1" s="1" a="1"/>
  <c r="M137" i="1" s="1"/>
  <c r="L138" i="1"/>
  <c r="M138" i="1" s="1" a="1"/>
  <c r="M138" i="1" s="1"/>
  <c r="L139" i="1"/>
  <c r="M139" i="1" s="1" a="1"/>
  <c r="M139" i="1" s="1"/>
  <c r="L140" i="1"/>
  <c r="M140" i="1" s="1" a="1"/>
  <c r="M140" i="1" s="1"/>
  <c r="L141" i="1"/>
  <c r="M141" i="1" s="1" a="1"/>
  <c r="M141" i="1" s="1"/>
  <c r="L142" i="1"/>
  <c r="M142" i="1" s="1" a="1"/>
  <c r="M142" i="1" s="1"/>
  <c r="L143" i="1"/>
  <c r="M143" i="1" s="1" a="1"/>
  <c r="M143" i="1" s="1"/>
  <c r="L144" i="1"/>
  <c r="M144" i="1" s="1" a="1"/>
  <c r="M144" i="1" s="1"/>
  <c r="L145" i="1"/>
  <c r="M145" i="1" s="1" a="1"/>
  <c r="M145" i="1" s="1"/>
  <c r="L146" i="1"/>
  <c r="M146" i="1" s="1" a="1"/>
  <c r="M146" i="1" s="1"/>
  <c r="L147" i="1"/>
  <c r="M147" i="1" s="1" a="1"/>
  <c r="M147" i="1" s="1"/>
  <c r="L148" i="1"/>
  <c r="M148" i="1" s="1" a="1"/>
  <c r="M148" i="1" s="1"/>
  <c r="L149" i="1"/>
  <c r="M149" i="1" s="1" a="1"/>
  <c r="M149" i="1" s="1"/>
  <c r="L150" i="1"/>
  <c r="M150" i="1" s="1" a="1"/>
  <c r="M150" i="1" s="1"/>
  <c r="L151" i="1"/>
  <c r="M151" i="1" s="1" a="1"/>
  <c r="M151" i="1" s="1"/>
  <c r="L152" i="1"/>
  <c r="M152" i="1" s="1" a="1"/>
  <c r="M152" i="1" s="1"/>
  <c r="L153" i="1"/>
  <c r="M153" i="1" s="1" a="1"/>
  <c r="M153" i="1" s="1"/>
  <c r="L154" i="1"/>
  <c r="M154" i="1" s="1" a="1"/>
  <c r="M154" i="1" s="1"/>
  <c r="L155" i="1"/>
  <c r="M155" i="1" s="1" a="1"/>
  <c r="M155" i="1" s="1"/>
  <c r="L156" i="1"/>
  <c r="M156" i="1" s="1" a="1"/>
  <c r="M156" i="1" s="1"/>
  <c r="L157" i="1"/>
  <c r="M157" i="1" s="1" a="1"/>
  <c r="M157" i="1" s="1"/>
  <c r="L158" i="1"/>
  <c r="M158" i="1" s="1" a="1"/>
  <c r="M158" i="1" s="1"/>
  <c r="L159" i="1"/>
  <c r="M159" i="1" s="1" a="1"/>
  <c r="M159" i="1" s="1"/>
  <c r="L160" i="1"/>
  <c r="M160" i="1" s="1" a="1"/>
  <c r="M160" i="1" s="1"/>
  <c r="L161" i="1"/>
  <c r="M161" i="1" s="1" a="1"/>
  <c r="M161" i="1" s="1"/>
  <c r="L162" i="1"/>
  <c r="M162" i="1" s="1" a="1"/>
  <c r="M162" i="1" s="1"/>
  <c r="L163" i="1"/>
  <c r="M163" i="1" s="1" a="1"/>
  <c r="M163" i="1" s="1"/>
  <c r="L164" i="1"/>
  <c r="M164" i="1" s="1" a="1"/>
  <c r="M164" i="1" s="1"/>
  <c r="L165" i="1"/>
  <c r="M165" i="1" s="1" a="1"/>
  <c r="M165" i="1" s="1"/>
  <c r="L166" i="1"/>
  <c r="M166" i="1" s="1" a="1"/>
  <c r="M166" i="1" s="1"/>
  <c r="L167" i="1"/>
  <c r="M167" i="1" s="1" a="1"/>
  <c r="M167" i="1" s="1"/>
  <c r="L168" i="1"/>
  <c r="M168" i="1" s="1" a="1"/>
  <c r="M168" i="1" s="1"/>
  <c r="L169" i="1"/>
  <c r="M169" i="1" s="1" a="1"/>
  <c r="M169" i="1" s="1"/>
  <c r="L170" i="1"/>
  <c r="M170" i="1" s="1" a="1"/>
  <c r="M170" i="1" s="1"/>
  <c r="L171" i="1"/>
  <c r="M171" i="1" s="1" a="1"/>
  <c r="M171" i="1" s="1"/>
  <c r="L172" i="1"/>
  <c r="M172" i="1" s="1" a="1"/>
  <c r="M172" i="1" s="1"/>
  <c r="L173" i="1"/>
  <c r="M173" i="1" s="1" a="1"/>
  <c r="M173" i="1" s="1"/>
  <c r="L174" i="1"/>
  <c r="M174" i="1" s="1" a="1"/>
  <c r="M174" i="1" s="1"/>
  <c r="L175" i="1"/>
  <c r="M175" i="1" s="1" a="1"/>
  <c r="M175" i="1" s="1"/>
  <c r="L176" i="1"/>
  <c r="M176" i="1" s="1" a="1"/>
  <c r="M176" i="1" s="1"/>
  <c r="L177" i="1"/>
  <c r="M177" i="1" s="1" a="1"/>
  <c r="M177" i="1" s="1"/>
  <c r="L178" i="1"/>
  <c r="M178" i="1" s="1" a="1"/>
  <c r="M178" i="1" s="1"/>
  <c r="L179" i="1"/>
  <c r="M179" i="1" s="1" a="1"/>
  <c r="M179" i="1" s="1"/>
  <c r="L180" i="1"/>
  <c r="M180" i="1" s="1" a="1"/>
  <c r="M180" i="1" s="1"/>
  <c r="L181" i="1"/>
  <c r="M181" i="1" s="1" a="1"/>
  <c r="M181" i="1" s="1"/>
  <c r="L182" i="1"/>
  <c r="M182" i="1" s="1" a="1"/>
  <c r="M182" i="1" s="1"/>
  <c r="L183" i="1"/>
  <c r="M183" i="1" s="1" a="1"/>
  <c r="M183" i="1" s="1"/>
  <c r="L184" i="1"/>
  <c r="M184" i="1" s="1" a="1"/>
  <c r="M184" i="1" s="1"/>
  <c r="L185" i="1"/>
  <c r="M185" i="1" s="1" a="1"/>
  <c r="M185" i="1" s="1"/>
  <c r="L186" i="1"/>
  <c r="M186" i="1" s="1" a="1"/>
  <c r="M186" i="1" s="1"/>
  <c r="L187" i="1"/>
  <c r="M187" i="1" s="1" a="1"/>
  <c r="M187" i="1" s="1"/>
  <c r="L188" i="1"/>
  <c r="M188" i="1" s="1" a="1"/>
  <c r="M188" i="1" s="1"/>
  <c r="L189" i="1"/>
  <c r="M189" i="1" s="1" a="1"/>
  <c r="M189" i="1" s="1"/>
  <c r="L190" i="1"/>
  <c r="M190" i="1" s="1" a="1"/>
  <c r="M190" i="1" s="1"/>
  <c r="L191" i="1"/>
  <c r="M191" i="1" s="1" a="1"/>
  <c r="M191" i="1" s="1"/>
  <c r="L192" i="1"/>
  <c r="M192" i="1" s="1" a="1"/>
  <c r="M192" i="1" s="1"/>
  <c r="L193" i="1"/>
  <c r="M193" i="1" s="1" a="1"/>
  <c r="M193" i="1" s="1"/>
  <c r="L194" i="1"/>
  <c r="M194" i="1" s="1" a="1"/>
  <c r="M194" i="1" s="1"/>
  <c r="L195" i="1"/>
  <c r="M195" i="1" s="1" a="1"/>
  <c r="M195" i="1" s="1"/>
  <c r="L196" i="1"/>
  <c r="M196" i="1" s="1" a="1"/>
  <c r="M196" i="1" s="1"/>
  <c r="L197" i="1"/>
  <c r="M197" i="1" s="1" a="1"/>
  <c r="M197" i="1" s="1"/>
  <c r="L198" i="1"/>
  <c r="M198" i="1" s="1" a="1"/>
  <c r="M198" i="1" s="1"/>
  <c r="L199" i="1"/>
  <c r="L200" i="1"/>
  <c r="M200" i="1" s="1" a="1"/>
  <c r="M200" i="1" s="1"/>
  <c r="L201" i="1"/>
  <c r="M201" i="1" s="1" a="1"/>
  <c r="M201" i="1" s="1"/>
  <c r="L202" i="1"/>
  <c r="M202" i="1" s="1" a="1"/>
  <c r="M202" i="1" s="1"/>
  <c r="L203" i="1"/>
  <c r="M203" i="1" s="1" a="1"/>
  <c r="M203" i="1" s="1"/>
  <c r="L204" i="1"/>
  <c r="M204" i="1" s="1" a="1"/>
  <c r="M204" i="1" s="1"/>
  <c r="L205" i="1"/>
  <c r="M205" i="1" s="1" a="1"/>
  <c r="M205" i="1" s="1"/>
  <c r="L206" i="1"/>
  <c r="M206" i="1" s="1" a="1"/>
  <c r="M206" i="1" s="1"/>
  <c r="L207" i="1"/>
  <c r="M207" i="1" s="1" a="1"/>
  <c r="M207" i="1" s="1"/>
  <c r="L208" i="1"/>
  <c r="M208" i="1" s="1" a="1"/>
  <c r="M208" i="1" s="1"/>
  <c r="L209" i="1"/>
  <c r="M209" i="1" s="1" a="1"/>
  <c r="M209" i="1" s="1"/>
  <c r="L210" i="1"/>
  <c r="M210" i="1" s="1" a="1"/>
  <c r="M210" i="1" s="1"/>
  <c r="L211" i="1"/>
  <c r="M211" i="1" s="1" a="1"/>
  <c r="M211" i="1" s="1"/>
  <c r="L212" i="1"/>
  <c r="M212" i="1" s="1" a="1"/>
  <c r="M212" i="1" s="1"/>
  <c r="L213" i="1"/>
  <c r="M213" i="1" s="1" a="1"/>
  <c r="M213" i="1" s="1"/>
  <c r="L214" i="1"/>
  <c r="M214" i="1" s="1" a="1"/>
  <c r="M214" i="1" s="1"/>
  <c r="L215" i="1"/>
  <c r="M215" i="1" s="1" a="1"/>
  <c r="M215" i="1" s="1"/>
  <c r="L216" i="1"/>
  <c r="M216" i="1" s="1" a="1"/>
  <c r="M216" i="1" s="1"/>
  <c r="L217" i="1"/>
  <c r="M217" i="1" s="1" a="1"/>
  <c r="M217" i="1" s="1"/>
  <c r="L218" i="1"/>
  <c r="M218" i="1" s="1" a="1"/>
  <c r="M218" i="1" s="1"/>
  <c r="L219" i="1"/>
  <c r="M219" i="1" s="1" a="1"/>
  <c r="M219" i="1" s="1"/>
  <c r="L220" i="1"/>
  <c r="M220" i="1" s="1" a="1"/>
  <c r="M220" i="1" s="1"/>
  <c r="L221" i="1"/>
  <c r="M221" i="1" s="1" a="1"/>
  <c r="M221" i="1" s="1"/>
  <c r="L222" i="1"/>
  <c r="M222" i="1" s="1" a="1"/>
  <c r="M222" i="1" s="1"/>
  <c r="L223" i="1"/>
  <c r="M223" i="1" s="1" a="1"/>
  <c r="M223" i="1" s="1"/>
  <c r="L224" i="1"/>
  <c r="M224" i="1" s="1" a="1"/>
  <c r="M224" i="1" s="1"/>
  <c r="L225" i="1"/>
  <c r="M225" i="1" s="1" a="1"/>
  <c r="M225" i="1" s="1"/>
  <c r="L226" i="1"/>
  <c r="M226" i="1" s="1" a="1"/>
  <c r="M226" i="1" s="1"/>
  <c r="L227" i="1"/>
  <c r="M227" i="1" s="1" a="1"/>
  <c r="M227" i="1" s="1"/>
  <c r="L228" i="1"/>
  <c r="M228" i="1" s="1" a="1"/>
  <c r="M228" i="1" s="1"/>
  <c r="L229" i="1"/>
  <c r="M229" i="1" s="1" a="1"/>
  <c r="M229" i="1" s="1"/>
  <c r="L230" i="1"/>
  <c r="M230" i="1" s="1" a="1"/>
  <c r="M230" i="1" s="1"/>
  <c r="L231" i="1"/>
  <c r="M231" i="1" s="1" a="1"/>
  <c r="M231" i="1" s="1"/>
  <c r="L232" i="1"/>
  <c r="M232" i="1" s="1" a="1"/>
  <c r="M232" i="1" s="1"/>
  <c r="L233" i="1"/>
  <c r="M233" i="1" s="1" a="1"/>
  <c r="M233" i="1" s="1"/>
  <c r="L234" i="1"/>
  <c r="M234" i="1" s="1" a="1"/>
  <c r="M234" i="1" s="1"/>
  <c r="L235" i="1"/>
  <c r="M235" i="1" s="1" a="1"/>
  <c r="M235" i="1" s="1"/>
  <c r="L236" i="1"/>
  <c r="M236" i="1" s="1" a="1"/>
  <c r="M236" i="1" s="1"/>
  <c r="L237" i="1"/>
  <c r="M237" i="1" s="1" a="1"/>
  <c r="M237" i="1" s="1"/>
  <c r="L238" i="1"/>
  <c r="M238" i="1" s="1" a="1"/>
  <c r="M238" i="1" s="1"/>
  <c r="L239" i="1"/>
  <c r="M239" i="1" s="1" a="1"/>
  <c r="M239" i="1" s="1"/>
  <c r="L240" i="1"/>
  <c r="M240" i="1" s="1" a="1"/>
  <c r="M240" i="1" s="1"/>
  <c r="L241" i="1"/>
  <c r="M241" i="1" s="1" a="1"/>
  <c r="M241" i="1" s="1"/>
  <c r="L242" i="1"/>
  <c r="M242" i="1" s="1" a="1"/>
  <c r="M242" i="1" s="1"/>
  <c r="L243" i="1"/>
  <c r="M243" i="1" s="1" a="1"/>
  <c r="M243" i="1" s="1"/>
  <c r="L244" i="1"/>
  <c r="M244" i="1" s="1" a="1"/>
  <c r="M244" i="1" s="1"/>
  <c r="L245" i="1"/>
  <c r="M245" i="1" s="1" a="1"/>
  <c r="M245" i="1" s="1"/>
  <c r="L246" i="1"/>
  <c r="M246" i="1" s="1" a="1"/>
  <c r="M246" i="1" s="1"/>
  <c r="L247" i="1"/>
  <c r="M247" i="1" s="1" a="1"/>
  <c r="M247" i="1" s="1"/>
  <c r="L248" i="1"/>
  <c r="M248" i="1" s="1" a="1"/>
  <c r="M248" i="1" s="1"/>
  <c r="L249" i="1"/>
  <c r="M249" i="1" s="1" a="1"/>
  <c r="M249" i="1" s="1"/>
  <c r="L250" i="1"/>
  <c r="M250" i="1" s="1" a="1"/>
  <c r="M250" i="1" s="1"/>
  <c r="L251" i="1"/>
  <c r="M251" i="1" s="1" a="1"/>
  <c r="M251" i="1" s="1"/>
  <c r="L252" i="1"/>
  <c r="M252" i="1" s="1" a="1"/>
  <c r="M252" i="1" s="1"/>
  <c r="L253" i="1"/>
  <c r="M253" i="1" s="1" a="1"/>
  <c r="M253" i="1" s="1"/>
  <c r="L254" i="1"/>
  <c r="M254" i="1" s="1" a="1"/>
  <c r="M254" i="1" s="1"/>
  <c r="L255" i="1"/>
  <c r="M255" i="1" s="1" a="1"/>
  <c r="M255" i="1" s="1"/>
  <c r="L256" i="1"/>
  <c r="M256" i="1" s="1" a="1"/>
  <c r="M256" i="1" s="1"/>
  <c r="L257" i="1"/>
  <c r="M257" i="1" s="1" a="1"/>
  <c r="M257" i="1" s="1"/>
  <c r="L258" i="1"/>
  <c r="M258" i="1" s="1" a="1"/>
  <c r="M258" i="1" s="1"/>
  <c r="L259" i="1"/>
  <c r="M259" i="1" s="1" a="1"/>
  <c r="M259" i="1" s="1"/>
  <c r="L260" i="1"/>
  <c r="M260" i="1" s="1" a="1"/>
  <c r="M260" i="1" s="1"/>
  <c r="L261" i="1"/>
  <c r="M261" i="1" s="1" a="1"/>
  <c r="M261" i="1" s="1"/>
  <c r="L262" i="1"/>
  <c r="M262" i="1" s="1" a="1"/>
  <c r="M262" i="1" s="1"/>
  <c r="L263" i="1"/>
  <c r="M263" i="1" s="1" a="1"/>
  <c r="M263" i="1" s="1"/>
  <c r="L264" i="1"/>
  <c r="M264" i="1" s="1" a="1"/>
  <c r="M264" i="1" s="1"/>
  <c r="L265" i="1"/>
  <c r="M265" i="1" s="1" a="1"/>
  <c r="M265" i="1" s="1"/>
  <c r="L266" i="1"/>
  <c r="M266" i="1" s="1" a="1"/>
  <c r="M266" i="1" s="1"/>
  <c r="L267" i="1"/>
  <c r="M267" i="1" s="1" a="1"/>
  <c r="M267" i="1" s="1"/>
  <c r="L268" i="1"/>
  <c r="M268" i="1" s="1" a="1"/>
  <c r="M268" i="1" s="1"/>
  <c r="L269" i="1"/>
  <c r="M269" i="1" s="1" a="1"/>
  <c r="M269" i="1" s="1"/>
  <c r="L270" i="1"/>
  <c r="M270" i="1" s="1" a="1"/>
  <c r="M270" i="1" s="1"/>
  <c r="L271" i="1"/>
  <c r="M271" i="1" s="1" a="1"/>
  <c r="M271" i="1" s="1"/>
  <c r="L272" i="1"/>
  <c r="M272" i="1" s="1" a="1"/>
  <c r="M272" i="1" s="1"/>
  <c r="L273" i="1"/>
  <c r="M273" i="1" s="1" a="1"/>
  <c r="M273" i="1" s="1"/>
  <c r="L274" i="1"/>
  <c r="M274" i="1" s="1" a="1"/>
  <c r="M274" i="1" s="1"/>
  <c r="L275" i="1"/>
  <c r="M275" i="1" s="1" a="1"/>
  <c r="M275" i="1" s="1"/>
  <c r="L276" i="1"/>
  <c r="M276" i="1" s="1" a="1"/>
  <c r="M276" i="1" s="1"/>
  <c r="L277" i="1"/>
  <c r="M277" i="1" s="1" a="1"/>
  <c r="M277" i="1" s="1"/>
  <c r="L278" i="1"/>
  <c r="M278" i="1" s="1" a="1"/>
  <c r="M278" i="1" s="1"/>
  <c r="L279" i="1"/>
  <c r="M279" i="1" s="1" a="1"/>
  <c r="M279" i="1" s="1"/>
  <c r="L280" i="1"/>
  <c r="M280" i="1" s="1" a="1"/>
  <c r="M280" i="1" s="1"/>
  <c r="L281" i="1"/>
  <c r="M281" i="1" s="1" a="1"/>
  <c r="M281" i="1" s="1"/>
  <c r="L282" i="1"/>
  <c r="M282" i="1" s="1" a="1"/>
  <c r="M282" i="1" s="1"/>
  <c r="L283" i="1"/>
  <c r="M283" i="1" s="1" a="1"/>
  <c r="M283" i="1" s="1"/>
  <c r="L284" i="1"/>
  <c r="M284" i="1" s="1" a="1"/>
  <c r="M284" i="1" s="1"/>
  <c r="L285" i="1"/>
  <c r="M285" i="1" s="1" a="1"/>
  <c r="M285" i="1" s="1"/>
  <c r="L286" i="1"/>
  <c r="M286" i="1" s="1" a="1"/>
  <c r="M286" i="1" s="1"/>
  <c r="L287" i="1"/>
  <c r="M287" i="1" s="1" a="1"/>
  <c r="M287" i="1" s="1"/>
  <c r="L288" i="1"/>
  <c r="M288" i="1" s="1" a="1"/>
  <c r="M288" i="1" s="1"/>
  <c r="L289" i="1"/>
  <c r="M289" i="1" s="1" a="1"/>
  <c r="M289" i="1" s="1"/>
  <c r="L290" i="1"/>
  <c r="M290" i="1" s="1" a="1"/>
  <c r="M290" i="1" s="1"/>
  <c r="L291" i="1"/>
  <c r="M291" i="1" s="1" a="1"/>
  <c r="M291" i="1" s="1"/>
  <c r="L292" i="1"/>
  <c r="M292" i="1" s="1" a="1"/>
  <c r="M292" i="1" s="1"/>
  <c r="L293" i="1"/>
  <c r="M293" i="1" s="1" a="1"/>
  <c r="M293" i="1" s="1"/>
  <c r="L294" i="1"/>
  <c r="M294" i="1" s="1" a="1"/>
  <c r="M294" i="1" s="1"/>
  <c r="L295" i="1"/>
  <c r="M295" i="1" s="1" a="1"/>
  <c r="M295" i="1" s="1"/>
  <c r="L296" i="1"/>
  <c r="M296" i="1" s="1" a="1"/>
  <c r="M296" i="1" s="1"/>
  <c r="L297" i="1"/>
  <c r="M297" i="1" s="1" a="1"/>
  <c r="M297" i="1" s="1"/>
  <c r="L298" i="1"/>
  <c r="M298" i="1" s="1" a="1"/>
  <c r="M298" i="1" s="1"/>
  <c r="L299" i="1"/>
  <c r="M299" i="1" s="1" a="1"/>
  <c r="M299" i="1" s="1"/>
  <c r="L300" i="1"/>
  <c r="M300" i="1" s="1" a="1"/>
  <c r="M300" i="1" s="1"/>
  <c r="L301" i="1"/>
  <c r="M301" i="1" s="1" a="1"/>
  <c r="M301" i="1" s="1"/>
  <c r="L302" i="1"/>
  <c r="M302" i="1" s="1" a="1"/>
  <c r="M302" i="1" s="1"/>
  <c r="L303" i="1"/>
  <c r="M303" i="1" s="1" a="1"/>
  <c r="M303" i="1" s="1"/>
  <c r="L304" i="1"/>
  <c r="M304" i="1" s="1" a="1"/>
  <c r="M304" i="1" s="1"/>
  <c r="L305" i="1"/>
  <c r="M305" i="1" s="1" a="1"/>
  <c r="M305" i="1" s="1"/>
  <c r="L306" i="1"/>
  <c r="M306" i="1" s="1" a="1"/>
  <c r="M306" i="1" s="1"/>
  <c r="L307" i="1"/>
  <c r="M307" i="1" s="1" a="1"/>
  <c r="M307" i="1" s="1"/>
  <c r="L308" i="1"/>
  <c r="M308" i="1" s="1" a="1"/>
  <c r="M308" i="1" s="1"/>
  <c r="L309" i="1"/>
  <c r="M309" i="1" s="1" a="1"/>
  <c r="M309" i="1" s="1"/>
  <c r="L310" i="1"/>
  <c r="M310" i="1" s="1" a="1"/>
  <c r="M310" i="1" s="1"/>
  <c r="L311" i="1"/>
  <c r="M311" i="1" s="1" a="1"/>
  <c r="M311" i="1" s="1"/>
  <c r="L312" i="1"/>
  <c r="M312" i="1" s="1" a="1"/>
  <c r="M312" i="1" s="1"/>
  <c r="L313" i="1"/>
  <c r="M313" i="1" s="1" a="1"/>
  <c r="M313" i="1" s="1"/>
  <c r="L314" i="1"/>
  <c r="M314" i="1" s="1" a="1"/>
  <c r="M314" i="1" s="1"/>
  <c r="L315" i="1"/>
  <c r="M315" i="1" s="1" a="1"/>
  <c r="M315" i="1" s="1"/>
  <c r="L316" i="1"/>
  <c r="M316" i="1" s="1" a="1"/>
  <c r="M316" i="1" s="1"/>
  <c r="L317" i="1"/>
  <c r="M317" i="1" s="1" a="1"/>
  <c r="M317" i="1" s="1"/>
  <c r="L318" i="1"/>
  <c r="M318" i="1" s="1" a="1"/>
  <c r="M318" i="1" s="1"/>
  <c r="L319" i="1"/>
  <c r="M319" i="1" s="1" a="1"/>
  <c r="M319" i="1" s="1"/>
  <c r="L320" i="1"/>
  <c r="M320" i="1" s="1" a="1"/>
  <c r="M320" i="1" s="1"/>
  <c r="L321" i="1"/>
  <c r="M321" i="1" s="1" a="1"/>
  <c r="M321" i="1" s="1"/>
  <c r="L322" i="1"/>
  <c r="M322" i="1" s="1" a="1"/>
  <c r="M322" i="1" s="1"/>
  <c r="L323" i="1"/>
  <c r="M323" i="1" s="1" a="1"/>
  <c r="M323" i="1" s="1"/>
  <c r="L324" i="1"/>
  <c r="M324" i="1" s="1" a="1"/>
  <c r="M324" i="1" s="1"/>
  <c r="L325" i="1"/>
  <c r="M325" i="1" s="1" a="1"/>
  <c r="M325" i="1" s="1"/>
  <c r="L326" i="1"/>
  <c r="M326" i="1" s="1" a="1"/>
  <c r="M326" i="1" s="1"/>
  <c r="L327" i="1"/>
  <c r="M327" i="1" s="1" a="1"/>
  <c r="M327" i="1" s="1"/>
  <c r="L328" i="1"/>
  <c r="M328" i="1" s="1" a="1"/>
  <c r="M328" i="1" s="1"/>
  <c r="L329" i="1"/>
  <c r="M329" i="1" s="1" a="1"/>
  <c r="M329" i="1" s="1"/>
  <c r="L330" i="1"/>
  <c r="M330" i="1" s="1" a="1"/>
  <c r="M330" i="1" s="1"/>
  <c r="L331" i="1"/>
  <c r="M331" i="1" s="1" a="1"/>
  <c r="M331" i="1" s="1"/>
  <c r="L332" i="1"/>
  <c r="M332" i="1" s="1" a="1"/>
  <c r="M332" i="1" s="1"/>
  <c r="L333" i="1"/>
  <c r="M333" i="1" s="1" a="1"/>
  <c r="M333" i="1" s="1"/>
  <c r="L334" i="1"/>
  <c r="M334" i="1" s="1" a="1"/>
  <c r="M334" i="1" s="1"/>
  <c r="L335" i="1"/>
  <c r="M335" i="1" s="1" a="1"/>
  <c r="M335" i="1" s="1"/>
  <c r="L336" i="1"/>
  <c r="M336" i="1" s="1" a="1"/>
  <c r="M336" i="1" s="1"/>
  <c r="L337" i="1"/>
  <c r="M337" i="1" s="1" a="1"/>
  <c r="M337" i="1" s="1"/>
  <c r="L338" i="1"/>
  <c r="M338" i="1" s="1" a="1"/>
  <c r="M338" i="1" s="1"/>
  <c r="L339" i="1"/>
  <c r="M339" i="1" s="1" a="1"/>
  <c r="M339" i="1" s="1"/>
  <c r="L340" i="1"/>
  <c r="M340" i="1" s="1" a="1"/>
  <c r="M340" i="1" s="1"/>
  <c r="L341" i="1"/>
  <c r="M341" i="1" s="1" a="1"/>
  <c r="M341" i="1" s="1"/>
  <c r="L342" i="1"/>
  <c r="M342" i="1" s="1" a="1"/>
  <c r="M342" i="1" s="1"/>
  <c r="L343" i="1"/>
  <c r="M343" i="1" s="1" a="1"/>
  <c r="M343" i="1" s="1"/>
  <c r="L344" i="1"/>
  <c r="M344" i="1" s="1" a="1"/>
  <c r="M344" i="1" s="1"/>
  <c r="L345" i="1"/>
  <c r="M345" i="1" s="1" a="1"/>
  <c r="M345" i="1" s="1"/>
  <c r="L346" i="1"/>
  <c r="M346" i="1" s="1" a="1"/>
  <c r="M346" i="1" s="1"/>
  <c r="L347" i="1"/>
  <c r="M347" i="1" s="1" a="1"/>
  <c r="M347" i="1" s="1"/>
  <c r="L348" i="1"/>
  <c r="M348" i="1" s="1" a="1"/>
  <c r="M348" i="1" s="1"/>
  <c r="L349" i="1"/>
  <c r="M349" i="1" s="1" a="1"/>
  <c r="M349" i="1" s="1"/>
  <c r="L350" i="1"/>
  <c r="M350" i="1" s="1" a="1"/>
  <c r="M350" i="1" s="1"/>
  <c r="L351" i="1"/>
  <c r="M351" i="1" s="1" a="1"/>
  <c r="M351" i="1" s="1"/>
  <c r="L352" i="1"/>
  <c r="M352" i="1" s="1" a="1"/>
  <c r="M352" i="1" s="1"/>
  <c r="L353" i="1"/>
  <c r="M353" i="1" s="1" a="1"/>
  <c r="M353" i="1" s="1"/>
  <c r="L354" i="1"/>
  <c r="M354" i="1" s="1" a="1"/>
  <c r="M354" i="1" s="1"/>
  <c r="L355" i="1"/>
  <c r="M355" i="1" s="1" a="1"/>
  <c r="M355" i="1" s="1"/>
  <c r="L356" i="1"/>
  <c r="M356" i="1" s="1" a="1"/>
  <c r="M356" i="1" s="1"/>
  <c r="L357" i="1"/>
  <c r="M357" i="1" s="1" a="1"/>
  <c r="M357" i="1" s="1"/>
  <c r="L358" i="1"/>
  <c r="M358" i="1" s="1" a="1"/>
  <c r="M358" i="1" s="1"/>
  <c r="L359" i="1"/>
  <c r="M359" i="1" s="1" a="1"/>
  <c r="M359" i="1" s="1"/>
  <c r="L360" i="1"/>
  <c r="M360" i="1" s="1" a="1"/>
  <c r="M360" i="1" s="1"/>
  <c r="L361" i="1"/>
  <c r="M361" i="1" s="1" a="1"/>
  <c r="M361" i="1" s="1"/>
  <c r="L362" i="1"/>
  <c r="M362" i="1" s="1" a="1"/>
  <c r="M362" i="1" s="1"/>
  <c r="L363" i="1"/>
  <c r="M363" i="1" s="1" a="1"/>
  <c r="M363" i="1" s="1"/>
  <c r="L364" i="1"/>
  <c r="M364" i="1" s="1" a="1"/>
  <c r="M364" i="1" s="1"/>
  <c r="L365" i="1"/>
  <c r="M365" i="1" s="1" a="1"/>
  <c r="M365" i="1" s="1"/>
  <c r="L366" i="1"/>
  <c r="M366" i="1" s="1" a="1"/>
  <c r="M366" i="1" s="1"/>
  <c r="L367" i="1"/>
  <c r="M367" i="1" s="1" a="1"/>
  <c r="M367" i="1" s="1"/>
  <c r="L368" i="1"/>
  <c r="M368" i="1" s="1" a="1"/>
  <c r="M368" i="1" s="1"/>
  <c r="L369" i="1"/>
  <c r="M369" i="1" s="1" a="1"/>
  <c r="M369" i="1" s="1"/>
  <c r="L370" i="1"/>
  <c r="M370" i="1" s="1" a="1"/>
  <c r="M370" i="1" s="1"/>
  <c r="L371" i="1"/>
  <c r="M371" i="1" s="1" a="1"/>
  <c r="M371" i="1" s="1"/>
  <c r="L372" i="1"/>
  <c r="M372" i="1" s="1" a="1"/>
  <c r="M372" i="1" s="1"/>
  <c r="L373" i="1"/>
  <c r="M373" i="1" s="1" a="1"/>
  <c r="M373" i="1" s="1"/>
  <c r="L374" i="1"/>
  <c r="M374" i="1" s="1" a="1"/>
  <c r="M374" i="1" s="1"/>
  <c r="L375" i="1"/>
  <c r="M375" i="1" s="1" a="1"/>
  <c r="M375" i="1" s="1"/>
  <c r="L376" i="1"/>
  <c r="M376" i="1" s="1" a="1"/>
  <c r="M376" i="1" s="1"/>
  <c r="L377" i="1"/>
  <c r="M377" i="1" s="1" a="1"/>
  <c r="M377" i="1" s="1"/>
  <c r="L378" i="1"/>
  <c r="M378" i="1" s="1" a="1"/>
  <c r="M378" i="1" s="1"/>
  <c r="L379" i="1"/>
  <c r="M379" i="1" s="1" a="1"/>
  <c r="M379" i="1" s="1"/>
  <c r="L380" i="1"/>
  <c r="M380" i="1" s="1" a="1"/>
  <c r="M380" i="1" s="1"/>
  <c r="L381" i="1"/>
  <c r="M381" i="1" s="1" a="1"/>
  <c r="M381" i="1" s="1"/>
  <c r="L382" i="1"/>
  <c r="M382" i="1" s="1" a="1"/>
  <c r="M382" i="1" s="1"/>
  <c r="L383" i="1"/>
  <c r="M383" i="1" s="1" a="1"/>
  <c r="M383" i="1" s="1"/>
  <c r="L384" i="1"/>
  <c r="M384" i="1" s="1" a="1"/>
  <c r="M384" i="1" s="1"/>
  <c r="L385" i="1"/>
  <c r="M385" i="1" s="1" a="1"/>
  <c r="M385" i="1" s="1"/>
  <c r="L386" i="1"/>
  <c r="M386" i="1" s="1" a="1"/>
  <c r="M386" i="1" s="1"/>
  <c r="L387" i="1"/>
  <c r="M387" i="1" s="1" a="1"/>
  <c r="M387" i="1" s="1"/>
  <c r="L388" i="1"/>
  <c r="M388" i="1" s="1" a="1"/>
  <c r="M388" i="1" s="1"/>
  <c r="L389" i="1"/>
  <c r="M389" i="1" s="1" a="1"/>
  <c r="M389" i="1" s="1"/>
  <c r="L390" i="1"/>
  <c r="M390" i="1" s="1" a="1"/>
  <c r="M390" i="1" s="1"/>
  <c r="L391" i="1"/>
  <c r="M391" i="1" s="1" a="1"/>
  <c r="M391" i="1" s="1"/>
  <c r="L392" i="1"/>
  <c r="M392" i="1" s="1" a="1"/>
  <c r="M392" i="1" s="1"/>
  <c r="L393" i="1"/>
  <c r="M393" i="1" s="1" a="1"/>
  <c r="M393" i="1" s="1"/>
  <c r="L394" i="1"/>
  <c r="M394" i="1" s="1" a="1"/>
  <c r="M394" i="1" s="1"/>
  <c r="L395" i="1"/>
  <c r="M395" i="1" s="1" a="1"/>
  <c r="M395" i="1" s="1"/>
  <c r="L396" i="1"/>
  <c r="M396" i="1" s="1" a="1"/>
  <c r="M396" i="1" s="1"/>
  <c r="L397" i="1"/>
  <c r="M397" i="1" s="1" a="1"/>
  <c r="M397" i="1" s="1"/>
  <c r="L398" i="1"/>
  <c r="M398" i="1" s="1" a="1"/>
  <c r="M398" i="1" s="1"/>
  <c r="L399" i="1"/>
  <c r="M399" i="1" s="1" a="1"/>
  <c r="M399" i="1" s="1"/>
  <c r="L400" i="1"/>
  <c r="M400" i="1" s="1" a="1"/>
  <c r="M400" i="1" s="1"/>
  <c r="L401" i="1"/>
  <c r="M401" i="1" s="1" a="1"/>
  <c r="M401" i="1" s="1"/>
  <c r="L402" i="1"/>
  <c r="M402" i="1" s="1" a="1"/>
  <c r="M402" i="1" s="1"/>
  <c r="L403" i="1"/>
  <c r="M403" i="1" s="1" a="1"/>
  <c r="M403" i="1" s="1"/>
  <c r="L404" i="1"/>
  <c r="M404" i="1" s="1" a="1"/>
  <c r="M404" i="1" s="1"/>
  <c r="L405" i="1"/>
  <c r="M405" i="1" s="1" a="1"/>
  <c r="M405" i="1" s="1"/>
  <c r="L406" i="1"/>
  <c r="M406" i="1" s="1" a="1"/>
  <c r="M406" i="1" s="1"/>
  <c r="L407" i="1"/>
  <c r="M407" i="1" s="1" a="1"/>
  <c r="M407" i="1" s="1"/>
  <c r="L408" i="1"/>
  <c r="M408" i="1" s="1" a="1"/>
  <c r="M408" i="1" s="1"/>
  <c r="L409" i="1"/>
  <c r="M409" i="1" s="1" a="1"/>
  <c r="M409" i="1" s="1"/>
  <c r="L410" i="1"/>
  <c r="M410" i="1" s="1" a="1"/>
  <c r="L411" i="1"/>
  <c r="M411" i="1" s="1" a="1"/>
  <c r="M411" i="1" s="1"/>
  <c r="L412" i="1"/>
  <c r="M412" i="1" s="1" a="1"/>
  <c r="M412" i="1" s="1"/>
  <c r="L413" i="1"/>
  <c r="M413" i="1" s="1" a="1"/>
  <c r="M413" i="1" s="1"/>
  <c r="L414" i="1"/>
  <c r="M414" i="1" s="1" a="1"/>
  <c r="M414" i="1" s="1"/>
  <c r="L415" i="1"/>
  <c r="M415" i="1" s="1" a="1"/>
  <c r="M415" i="1" s="1"/>
  <c r="L416" i="1"/>
  <c r="M416" i="1" s="1" a="1"/>
  <c r="M416" i="1" s="1"/>
  <c r="L417" i="1"/>
  <c r="M417" i="1" s="1" a="1"/>
  <c r="M417" i="1" s="1"/>
  <c r="L418" i="1"/>
  <c r="M418" i="1" s="1" a="1"/>
  <c r="M418" i="1" s="1"/>
  <c r="L419" i="1"/>
  <c r="M419" i="1" s="1" a="1"/>
  <c r="M419" i="1" s="1"/>
  <c r="L420" i="1"/>
  <c r="M420" i="1" s="1" a="1"/>
  <c r="M420" i="1" s="1"/>
  <c r="L421" i="1"/>
  <c r="M421" i="1" s="1" a="1"/>
  <c r="M421" i="1" s="1"/>
  <c r="L422" i="1"/>
  <c r="M422" i="1" s="1" a="1"/>
  <c r="M422" i="1" s="1"/>
  <c r="L423" i="1"/>
  <c r="M423" i="1" s="1" a="1"/>
  <c r="M423" i="1" s="1"/>
  <c r="L424" i="1"/>
  <c r="M424" i="1" s="1" a="1"/>
  <c r="M424" i="1" s="1"/>
  <c r="L425" i="1"/>
  <c r="M425" i="1" s="1" a="1"/>
  <c r="M425" i="1" s="1"/>
  <c r="L426" i="1"/>
  <c r="M426" i="1" s="1" a="1"/>
  <c r="M426" i="1" s="1"/>
  <c r="L427" i="1"/>
  <c r="M427" i="1" s="1" a="1"/>
  <c r="M427" i="1" s="1"/>
  <c r="L428" i="1"/>
  <c r="M428" i="1" s="1" a="1"/>
  <c r="M428" i="1" s="1"/>
  <c r="L429" i="1"/>
  <c r="M429" i="1" s="1" a="1"/>
  <c r="M429" i="1" s="1"/>
  <c r="L430" i="1"/>
  <c r="M430" i="1" s="1" a="1"/>
  <c r="M430" i="1" s="1"/>
  <c r="L431" i="1"/>
  <c r="M431" i="1" s="1" a="1"/>
  <c r="M431" i="1" s="1"/>
  <c r="L432" i="1"/>
  <c r="M432" i="1" s="1" a="1"/>
  <c r="M432" i="1" s="1"/>
  <c r="L433" i="1"/>
  <c r="M433" i="1" s="1" a="1"/>
  <c r="M433" i="1" s="1"/>
  <c r="L434" i="1"/>
  <c r="M434" i="1" s="1" a="1"/>
  <c r="M434" i="1" s="1"/>
  <c r="L435" i="1"/>
  <c r="M435" i="1" s="1" a="1"/>
  <c r="M435" i="1" s="1"/>
  <c r="L436" i="1"/>
  <c r="M436" i="1" s="1" a="1"/>
  <c r="M436" i="1" s="1"/>
  <c r="L437" i="1"/>
  <c r="M437" i="1" s="1" a="1"/>
  <c r="M437" i="1" s="1"/>
  <c r="L438" i="1"/>
  <c r="M438" i="1" s="1" a="1"/>
  <c r="M438" i="1" s="1"/>
  <c r="L439" i="1"/>
  <c r="M439" i="1" s="1" a="1"/>
  <c r="M439" i="1" s="1"/>
  <c r="L440" i="1"/>
  <c r="M440" i="1" s="1" a="1"/>
  <c r="M440" i="1" s="1"/>
  <c r="L441" i="1"/>
  <c r="M441" i="1" s="1" a="1"/>
  <c r="M441" i="1" s="1"/>
  <c r="L442" i="1"/>
  <c r="M442" i="1" s="1" a="1"/>
  <c r="M442" i="1" s="1"/>
  <c r="L443" i="1"/>
  <c r="M443" i="1" s="1" a="1"/>
  <c r="M443" i="1" s="1"/>
  <c r="L444" i="1"/>
  <c r="M444" i="1" s="1" a="1"/>
  <c r="M444" i="1" s="1"/>
  <c r="L445" i="1"/>
  <c r="M445" i="1" s="1" a="1"/>
  <c r="M445" i="1" s="1"/>
  <c r="L446" i="1"/>
  <c r="M446" i="1" s="1" a="1"/>
  <c r="M446" i="1" s="1"/>
  <c r="L447" i="1"/>
  <c r="M447" i="1" s="1" a="1"/>
  <c r="M447" i="1" s="1"/>
  <c r="L448" i="1"/>
  <c r="M448" i="1" s="1" a="1"/>
  <c r="M448" i="1" s="1"/>
  <c r="L449" i="1"/>
  <c r="M449" i="1" s="1" a="1"/>
  <c r="M449" i="1" s="1"/>
  <c r="L450" i="1"/>
  <c r="M450" i="1" s="1" a="1"/>
  <c r="M450" i="1" s="1"/>
  <c r="L451" i="1"/>
  <c r="M451" i="1" s="1" a="1"/>
  <c r="M451" i="1" s="1"/>
  <c r="L452" i="1"/>
  <c r="M452" i="1" s="1" a="1"/>
  <c r="M452" i="1" s="1"/>
  <c r="L453" i="1"/>
  <c r="M453" i="1" s="1" a="1"/>
  <c r="M453" i="1" s="1"/>
  <c r="L454" i="1"/>
  <c r="M454" i="1" s="1" a="1"/>
  <c r="M454" i="1" s="1"/>
  <c r="L455" i="1"/>
  <c r="M455" i="1" s="1" a="1"/>
  <c r="M455" i="1" s="1"/>
  <c r="L456" i="1"/>
  <c r="M456" i="1" s="1" a="1"/>
  <c r="M456" i="1" s="1"/>
  <c r="L457" i="1"/>
  <c r="M457" i="1" s="1" a="1"/>
  <c r="M457" i="1" s="1"/>
  <c r="L458" i="1"/>
  <c r="M458" i="1" s="1" a="1"/>
  <c r="M458" i="1" s="1"/>
  <c r="L459" i="1"/>
  <c r="M459" i="1" s="1" a="1"/>
  <c r="M459" i="1" s="1"/>
  <c r="L460" i="1"/>
  <c r="M460" i="1" s="1" a="1"/>
  <c r="M460" i="1" s="1"/>
  <c r="L461" i="1"/>
  <c r="M461" i="1" s="1" a="1"/>
  <c r="M461" i="1" s="1"/>
  <c r="L462" i="1"/>
  <c r="M462" i="1" s="1" a="1"/>
  <c r="M462" i="1" s="1"/>
  <c r="L463" i="1"/>
  <c r="M463" i="1" s="1" a="1"/>
  <c r="M463" i="1" s="1"/>
  <c r="L464" i="1"/>
  <c r="M464" i="1" s="1" a="1"/>
  <c r="M464" i="1" s="1"/>
  <c r="L465" i="1"/>
  <c r="M465" i="1" s="1" a="1"/>
  <c r="M465" i="1" s="1"/>
  <c r="L466" i="1"/>
  <c r="M466" i="1" s="1" a="1"/>
  <c r="M466" i="1" s="1"/>
  <c r="L467" i="1"/>
  <c r="M467" i="1" s="1" a="1"/>
  <c r="M467" i="1" s="1"/>
  <c r="L468" i="1"/>
  <c r="M468" i="1" s="1" a="1"/>
  <c r="M468" i="1" s="1"/>
  <c r="L469" i="1"/>
  <c r="M469" i="1" s="1" a="1"/>
  <c r="M469" i="1" s="1"/>
  <c r="L470" i="1"/>
  <c r="M470" i="1" s="1" a="1"/>
  <c r="M470" i="1" s="1"/>
  <c r="L471" i="1"/>
  <c r="M471" i="1" s="1" a="1"/>
  <c r="M471" i="1" s="1"/>
  <c r="L472" i="1"/>
  <c r="M472" i="1" s="1" a="1"/>
  <c r="M472" i="1" s="1"/>
  <c r="L473" i="1"/>
  <c r="M473" i="1" s="1" a="1"/>
  <c r="M473" i="1" s="1"/>
  <c r="L474" i="1"/>
  <c r="M474" i="1" s="1" a="1"/>
  <c r="M474" i="1" s="1"/>
  <c r="L475" i="1"/>
  <c r="M475" i="1" s="1" a="1"/>
  <c r="M475" i="1" s="1"/>
  <c r="L476" i="1"/>
  <c r="L477" i="1"/>
  <c r="M477" i="1" s="1" a="1"/>
  <c r="M477" i="1" s="1"/>
  <c r="L478" i="1"/>
  <c r="M478" i="1" s="1" a="1"/>
  <c r="M478" i="1" s="1"/>
  <c r="L479" i="1"/>
  <c r="M479" i="1" s="1" a="1"/>
  <c r="M479" i="1" s="1"/>
  <c r="L480" i="1"/>
  <c r="M480" i="1" s="1" a="1"/>
  <c r="M480" i="1" s="1"/>
  <c r="L481" i="1"/>
  <c r="M481" i="1" s="1" a="1"/>
  <c r="M481" i="1" s="1"/>
  <c r="L482" i="1"/>
  <c r="M482" i="1" s="1" a="1"/>
  <c r="M482" i="1" s="1"/>
  <c r="L483" i="1"/>
  <c r="M483" i="1" s="1" a="1"/>
  <c r="M483" i="1" s="1"/>
  <c r="L484" i="1"/>
  <c r="M484" i="1" s="1" a="1"/>
  <c r="M484" i="1" s="1"/>
  <c r="L485" i="1"/>
  <c r="M485" i="1" s="1" a="1"/>
  <c r="M485" i="1" s="1"/>
  <c r="L486" i="1"/>
  <c r="M486" i="1" s="1" a="1"/>
  <c r="M486" i="1" s="1"/>
  <c r="L487" i="1"/>
  <c r="M487" i="1" s="1" a="1"/>
  <c r="M487" i="1" s="1"/>
  <c r="L488" i="1"/>
  <c r="M488" i="1" s="1" a="1"/>
  <c r="M488" i="1" s="1"/>
  <c r="L489" i="1"/>
  <c r="M489" i="1" s="1" a="1"/>
  <c r="M489" i="1" s="1"/>
  <c r="L490" i="1"/>
  <c r="M490" i="1" s="1" a="1"/>
  <c r="M490" i="1" s="1"/>
  <c r="L491" i="1"/>
  <c r="M491" i="1" s="1" a="1"/>
  <c r="M491" i="1" s="1"/>
  <c r="L492" i="1"/>
  <c r="M492" i="1" s="1" a="1"/>
  <c r="M492" i="1" s="1"/>
  <c r="L493" i="1"/>
  <c r="M493" i="1" s="1" a="1"/>
  <c r="M493" i="1" s="1"/>
  <c r="L494" i="1"/>
  <c r="M494" i="1" s="1" a="1"/>
  <c r="M494" i="1" s="1"/>
  <c r="L495" i="1"/>
  <c r="M495" i="1" s="1" a="1"/>
  <c r="M495" i="1" s="1"/>
  <c r="L496" i="1"/>
  <c r="M496" i="1" s="1" a="1"/>
  <c r="M496" i="1" s="1"/>
  <c r="L497" i="1"/>
  <c r="M497" i="1" s="1" a="1"/>
  <c r="M497" i="1" s="1"/>
  <c r="L498" i="1"/>
  <c r="M498" i="1" s="1" a="1"/>
  <c r="M498" i="1" s="1"/>
  <c r="L499" i="1"/>
  <c r="M499" i="1" s="1" a="1"/>
  <c r="M499" i="1" s="1"/>
  <c r="L500" i="1"/>
  <c r="M500" i="1" s="1" a="1"/>
  <c r="M500" i="1" s="1"/>
  <c r="L501" i="1"/>
  <c r="M501" i="1" s="1" a="1"/>
  <c r="M501" i="1" s="1"/>
  <c r="L502" i="1"/>
  <c r="M502" i="1" s="1" a="1"/>
  <c r="M502" i="1" s="1"/>
  <c r="L503" i="1"/>
  <c r="M503" i="1" s="1" a="1"/>
  <c r="M503" i="1" s="1"/>
  <c r="L504" i="1"/>
  <c r="M504" i="1" s="1" a="1"/>
  <c r="M504" i="1" s="1"/>
  <c r="L505" i="1"/>
  <c r="M505" i="1" s="1" a="1"/>
  <c r="M505" i="1" s="1"/>
  <c r="L506" i="1"/>
  <c r="M506" i="1" s="1" a="1"/>
  <c r="M506" i="1" s="1"/>
  <c r="L507" i="1"/>
  <c r="M507" i="1" s="1" a="1"/>
  <c r="M507" i="1" s="1"/>
  <c r="L508" i="1"/>
  <c r="M508" i="1" s="1" a="1"/>
  <c r="M508" i="1" s="1"/>
  <c r="L509" i="1"/>
  <c r="M509" i="1" s="1" a="1"/>
  <c r="M509" i="1" s="1"/>
  <c r="L510" i="1"/>
  <c r="M510" i="1" s="1" a="1"/>
  <c r="M510" i="1" s="1"/>
  <c r="L511" i="1"/>
  <c r="M511" i="1" s="1" a="1"/>
  <c r="M511" i="1" s="1"/>
  <c r="L512" i="1"/>
  <c r="M512" i="1" s="1" a="1"/>
  <c r="M512" i="1" s="1"/>
  <c r="L513" i="1"/>
  <c r="M513" i="1" s="1" a="1"/>
  <c r="M513" i="1" s="1"/>
  <c r="L514" i="1"/>
  <c r="M514" i="1" s="1" a="1"/>
  <c r="M514" i="1" s="1"/>
  <c r="L515" i="1"/>
  <c r="M515" i="1" s="1" a="1"/>
  <c r="M515" i="1" s="1"/>
  <c r="L516" i="1"/>
  <c r="M516" i="1" s="1" a="1"/>
  <c r="M516" i="1" s="1"/>
  <c r="L517" i="1"/>
  <c r="M517" i="1" s="1" a="1"/>
  <c r="M517" i="1" s="1"/>
  <c r="L518" i="1"/>
  <c r="M518" i="1" s="1" a="1"/>
  <c r="M518" i="1" s="1"/>
  <c r="L519" i="1"/>
  <c r="M519" i="1" s="1" a="1"/>
  <c r="M519" i="1" s="1"/>
  <c r="L520" i="1"/>
  <c r="M520" i="1" s="1" a="1"/>
  <c r="M520" i="1" s="1"/>
  <c r="L521" i="1"/>
  <c r="M521" i="1" s="1" a="1"/>
  <c r="M521" i="1" s="1"/>
  <c r="L522" i="1"/>
  <c r="M522" i="1" s="1" a="1"/>
  <c r="M522" i="1" s="1"/>
  <c r="L523" i="1"/>
  <c r="M523" i="1" s="1" a="1"/>
  <c r="M523" i="1" s="1"/>
  <c r="L524" i="1"/>
  <c r="M524" i="1" s="1" a="1"/>
  <c r="M524" i="1" s="1"/>
  <c r="L525" i="1"/>
  <c r="M525" i="1" s="1" a="1"/>
  <c r="M525" i="1" s="1"/>
  <c r="L526" i="1"/>
  <c r="M526" i="1" s="1" a="1"/>
  <c r="M526" i="1" s="1"/>
  <c r="L527" i="1"/>
  <c r="M527" i="1" s="1" a="1"/>
  <c r="M527" i="1" s="1"/>
  <c r="L528" i="1"/>
  <c r="M528" i="1" s="1" a="1"/>
  <c r="M528" i="1" s="1"/>
  <c r="L529" i="1"/>
  <c r="M529" i="1" s="1" a="1"/>
  <c r="M529" i="1" s="1"/>
  <c r="L530" i="1"/>
  <c r="M530" i="1" s="1" a="1"/>
  <c r="M530" i="1" s="1"/>
  <c r="L531" i="1"/>
  <c r="M531" i="1" s="1" a="1"/>
  <c r="M531" i="1" s="1"/>
  <c r="L532" i="1"/>
  <c r="M532" i="1" s="1" a="1"/>
  <c r="M532" i="1" s="1"/>
  <c r="L533" i="1"/>
  <c r="M533" i="1" s="1" a="1"/>
  <c r="M533" i="1" s="1"/>
  <c r="L534" i="1"/>
  <c r="M534" i="1" s="1" a="1"/>
  <c r="M534" i="1" s="1"/>
  <c r="L535" i="1"/>
  <c r="M535" i="1" s="1" a="1"/>
  <c r="M535" i="1" s="1"/>
  <c r="L536" i="1"/>
  <c r="M536" i="1" s="1" a="1"/>
  <c r="M536" i="1" s="1"/>
  <c r="L537" i="1"/>
  <c r="M537" i="1" s="1" a="1"/>
  <c r="M537" i="1" s="1"/>
  <c r="L538" i="1"/>
  <c r="M538" i="1" s="1" a="1"/>
  <c r="M538" i="1" s="1"/>
  <c r="L539" i="1"/>
  <c r="M539" i="1" s="1" a="1"/>
  <c r="M539" i="1" s="1"/>
  <c r="L540" i="1"/>
  <c r="M540" i="1" s="1" a="1"/>
  <c r="M540" i="1" s="1"/>
  <c r="L541" i="1"/>
  <c r="M541" i="1" s="1" a="1"/>
  <c r="M541" i="1" s="1"/>
  <c r="L542" i="1"/>
  <c r="M542" i="1" s="1" a="1"/>
  <c r="M542" i="1" s="1"/>
  <c r="L543" i="1"/>
  <c r="M543" i="1" s="1" a="1"/>
  <c r="M543" i="1" s="1"/>
  <c r="L544" i="1"/>
  <c r="M544" i="1" s="1" a="1"/>
  <c r="M544" i="1" s="1"/>
  <c r="L545" i="1"/>
  <c r="M545" i="1" s="1" a="1"/>
  <c r="M545" i="1" s="1"/>
  <c r="L546" i="1"/>
  <c r="M546" i="1" s="1" a="1"/>
  <c r="M546" i="1" s="1"/>
  <c r="L547" i="1"/>
  <c r="M547" i="1" s="1" a="1"/>
  <c r="M547" i="1" s="1"/>
  <c r="L548" i="1"/>
  <c r="M548" i="1" s="1" a="1"/>
  <c r="M548" i="1" s="1"/>
  <c r="L549" i="1"/>
  <c r="M549" i="1" s="1" a="1"/>
  <c r="M549" i="1" s="1"/>
  <c r="L550" i="1"/>
  <c r="M550" i="1" s="1" a="1"/>
  <c r="M550" i="1" s="1"/>
  <c r="L551" i="1"/>
  <c r="M551" i="1" s="1" a="1"/>
  <c r="M551" i="1" s="1"/>
  <c r="L552" i="1"/>
  <c r="M552" i="1" s="1" a="1"/>
  <c r="M552" i="1" s="1"/>
  <c r="L553" i="1"/>
  <c r="M553" i="1" s="1" a="1"/>
  <c r="M553" i="1" s="1"/>
  <c r="L554" i="1"/>
  <c r="M554" i="1" s="1" a="1"/>
  <c r="M554" i="1" s="1"/>
  <c r="L555" i="1"/>
  <c r="M555" i="1" s="1" a="1"/>
  <c r="M555" i="1" s="1"/>
  <c r="L556" i="1"/>
  <c r="M556" i="1" s="1" a="1"/>
  <c r="M556" i="1" s="1"/>
  <c r="L557" i="1"/>
  <c r="M557" i="1" s="1" a="1"/>
  <c r="M557" i="1" s="1"/>
  <c r="L558" i="1"/>
  <c r="M558" i="1" s="1" a="1"/>
  <c r="M558" i="1" s="1"/>
  <c r="L559" i="1"/>
  <c r="M559" i="1" s="1" a="1"/>
  <c r="M559" i="1" s="1"/>
  <c r="L560" i="1"/>
  <c r="M560" i="1" s="1" a="1"/>
  <c r="M560" i="1" s="1"/>
  <c r="L561" i="1"/>
  <c r="M561" i="1" s="1" a="1"/>
  <c r="M561" i="1" s="1"/>
  <c r="L562" i="1"/>
  <c r="M562" i="1" s="1" a="1"/>
  <c r="M562" i="1" s="1"/>
  <c r="L563" i="1"/>
  <c r="M563" i="1" s="1" a="1"/>
  <c r="M563" i="1" s="1"/>
  <c r="L564" i="1"/>
  <c r="M564" i="1" s="1" a="1"/>
  <c r="M564" i="1" s="1"/>
  <c r="L565" i="1"/>
  <c r="M565" i="1" s="1" a="1"/>
  <c r="M565" i="1" s="1"/>
  <c r="L566" i="1"/>
  <c r="M566" i="1" s="1" a="1"/>
  <c r="M566" i="1" s="1"/>
  <c r="L567" i="1"/>
  <c r="M567" i="1" s="1" a="1"/>
  <c r="M567" i="1" s="1"/>
  <c r="L568" i="1"/>
  <c r="M568" i="1" s="1" a="1"/>
  <c r="M568" i="1" s="1"/>
  <c r="L569" i="1"/>
  <c r="M569" i="1" s="1" a="1"/>
  <c r="M569" i="1" s="1"/>
  <c r="L570" i="1"/>
  <c r="M570" i="1" s="1" a="1"/>
  <c r="M570" i="1" s="1"/>
  <c r="L571" i="1"/>
  <c r="M571" i="1" s="1" a="1"/>
  <c r="M571" i="1" s="1"/>
  <c r="L572" i="1"/>
  <c r="M572" i="1" s="1" a="1"/>
  <c r="M572" i="1" s="1"/>
  <c r="L573" i="1"/>
  <c r="M573" i="1" s="1" a="1"/>
  <c r="M573" i="1" s="1"/>
  <c r="L574" i="1"/>
  <c r="M574" i="1" s="1" a="1"/>
  <c r="M574" i="1" s="1"/>
  <c r="L575" i="1"/>
  <c r="M575" i="1" s="1" a="1"/>
  <c r="M575" i="1" s="1"/>
  <c r="L576" i="1"/>
  <c r="M576" i="1" s="1" a="1"/>
  <c r="M576" i="1" s="1"/>
  <c r="L577" i="1"/>
  <c r="M577" i="1" s="1" a="1"/>
  <c r="M577" i="1" s="1"/>
  <c r="L578" i="1"/>
  <c r="M578" i="1" s="1" a="1"/>
  <c r="M578" i="1" s="1"/>
  <c r="L579" i="1"/>
  <c r="M579" i="1" s="1" a="1"/>
  <c r="M579" i="1" s="1"/>
  <c r="L580" i="1"/>
  <c r="M580" i="1" s="1" a="1"/>
  <c r="M580" i="1" s="1"/>
  <c r="L581" i="1"/>
  <c r="M581" i="1" s="1" a="1"/>
  <c r="M581" i="1" s="1"/>
  <c r="L582" i="1"/>
  <c r="M582" i="1" s="1" a="1"/>
  <c r="M582" i="1" s="1"/>
  <c r="L583" i="1"/>
  <c r="M583" i="1" s="1" a="1"/>
  <c r="M583" i="1" s="1"/>
  <c r="L584" i="1"/>
  <c r="M584" i="1" s="1" a="1"/>
  <c r="M584" i="1" s="1"/>
  <c r="L585" i="1"/>
  <c r="M585" i="1" s="1" a="1"/>
  <c r="M585" i="1" s="1"/>
  <c r="L586" i="1"/>
  <c r="M586" i="1" s="1" a="1"/>
  <c r="M586" i="1" s="1"/>
  <c r="L587" i="1"/>
  <c r="M587" i="1" s="1" a="1"/>
  <c r="M587" i="1" s="1"/>
  <c r="L588" i="1"/>
  <c r="M588" i="1" s="1" a="1"/>
  <c r="M588" i="1" s="1"/>
  <c r="L589" i="1"/>
  <c r="M589" i="1" s="1" a="1"/>
  <c r="M589" i="1" s="1"/>
  <c r="L590" i="1"/>
  <c r="M590" i="1" s="1" a="1"/>
  <c r="M590" i="1" s="1"/>
  <c r="L591" i="1"/>
  <c r="M591" i="1" s="1" a="1"/>
  <c r="M591" i="1" s="1"/>
  <c r="L592" i="1"/>
  <c r="M592" i="1" s="1" a="1"/>
  <c r="M592" i="1" s="1"/>
  <c r="L593" i="1"/>
  <c r="M593" i="1" s="1" a="1"/>
  <c r="M593" i="1" s="1"/>
  <c r="L594" i="1"/>
  <c r="M594" i="1" s="1" a="1"/>
  <c r="M594" i="1" s="1"/>
  <c r="L595" i="1"/>
  <c r="M595" i="1" s="1" a="1"/>
  <c r="M595" i="1" s="1"/>
  <c r="L596" i="1"/>
  <c r="M596" i="1" s="1" a="1"/>
  <c r="M596" i="1" s="1"/>
  <c r="L597" i="1"/>
  <c r="M597" i="1" s="1" a="1"/>
  <c r="M597" i="1" s="1"/>
  <c r="L598" i="1"/>
  <c r="M598" i="1" s="1" a="1"/>
  <c r="M598" i="1" s="1"/>
  <c r="L599" i="1"/>
  <c r="M599" i="1" s="1" a="1"/>
  <c r="M599" i="1" s="1"/>
  <c r="L600" i="1"/>
  <c r="M600" i="1" s="1" a="1"/>
  <c r="M600" i="1" s="1"/>
  <c r="L601" i="1"/>
  <c r="M601" i="1" s="1" a="1"/>
  <c r="M601" i="1" s="1"/>
  <c r="L602" i="1"/>
  <c r="M602" i="1" s="1" a="1"/>
  <c r="M602" i="1" s="1"/>
  <c r="L603" i="1"/>
  <c r="M603" i="1" s="1" a="1"/>
  <c r="M603" i="1" s="1"/>
  <c r="L604" i="1"/>
  <c r="M604" i="1" s="1" a="1"/>
  <c r="M604" i="1" s="1"/>
  <c r="L605" i="1"/>
  <c r="M605" i="1" s="1" a="1"/>
  <c r="M605" i="1" s="1"/>
  <c r="L606" i="1"/>
  <c r="M606" i="1" s="1" a="1"/>
  <c r="M606" i="1" s="1"/>
  <c r="L607" i="1"/>
  <c r="M607" i="1" s="1" a="1"/>
  <c r="M607" i="1" s="1"/>
  <c r="L608" i="1"/>
  <c r="M608" i="1" s="1" a="1"/>
  <c r="M608" i="1" s="1"/>
  <c r="L609" i="1"/>
  <c r="M609" i="1" s="1" a="1"/>
  <c r="M609" i="1" s="1"/>
  <c r="L610" i="1"/>
  <c r="M610" i="1" s="1" a="1"/>
  <c r="M610" i="1" s="1"/>
  <c r="L611" i="1"/>
  <c r="M611" i="1" s="1" a="1"/>
  <c r="M611" i="1" s="1"/>
  <c r="L612" i="1"/>
  <c r="M612" i="1" s="1" a="1"/>
  <c r="M612" i="1" s="1"/>
  <c r="L613" i="1"/>
  <c r="M613" i="1" s="1" a="1"/>
  <c r="M613" i="1" s="1"/>
  <c r="L614" i="1"/>
  <c r="M614" i="1" s="1" a="1"/>
  <c r="M614" i="1" s="1"/>
  <c r="L615" i="1"/>
  <c r="M615" i="1" s="1" a="1"/>
  <c r="M615" i="1" s="1"/>
  <c r="L616" i="1"/>
  <c r="M616" i="1" s="1" a="1"/>
  <c r="M616" i="1" s="1"/>
  <c r="L617" i="1"/>
  <c r="M617" i="1" s="1" a="1"/>
  <c r="M617" i="1" s="1"/>
  <c r="L618" i="1"/>
  <c r="M618" i="1" s="1" a="1"/>
  <c r="M618" i="1" s="1"/>
  <c r="L619" i="1"/>
  <c r="M619" i="1" s="1" a="1"/>
  <c r="M619" i="1" s="1"/>
  <c r="L620" i="1"/>
  <c r="M620" i="1" s="1" a="1"/>
  <c r="M620" i="1" s="1"/>
  <c r="L621" i="1"/>
  <c r="M621" i="1" s="1" a="1"/>
  <c r="M621" i="1" s="1"/>
  <c r="L622" i="1"/>
  <c r="M622" i="1" s="1" a="1"/>
  <c r="M622" i="1" s="1"/>
  <c r="L623" i="1"/>
  <c r="M623" i="1" s="1" a="1"/>
  <c r="M623" i="1" s="1"/>
  <c r="L624" i="1"/>
  <c r="M624" i="1" s="1" a="1"/>
  <c r="M624" i="1" s="1"/>
  <c r="L625" i="1"/>
  <c r="M625" i="1" s="1" a="1"/>
  <c r="M625" i="1" s="1"/>
  <c r="L626" i="1"/>
  <c r="M626" i="1" s="1" a="1"/>
  <c r="M626" i="1" s="1"/>
  <c r="L627" i="1"/>
  <c r="M627" i="1" s="1" a="1"/>
  <c r="M627" i="1" s="1"/>
  <c r="L628" i="1"/>
  <c r="M628" i="1" s="1" a="1"/>
  <c r="M628" i="1" s="1"/>
  <c r="L629" i="1"/>
  <c r="M629" i="1" s="1" a="1"/>
  <c r="M629" i="1" s="1"/>
  <c r="L630" i="1"/>
  <c r="M630" i="1" s="1" a="1"/>
  <c r="M630" i="1" s="1"/>
  <c r="L631" i="1"/>
  <c r="M631" i="1" s="1" a="1"/>
  <c r="M631" i="1" s="1"/>
  <c r="L632" i="1"/>
  <c r="M632" i="1" s="1" a="1"/>
  <c r="M632" i="1" s="1"/>
  <c r="L633" i="1"/>
  <c r="M633" i="1" s="1" a="1"/>
  <c r="M633" i="1" s="1"/>
  <c r="L634" i="1"/>
  <c r="M634" i="1" s="1" a="1"/>
  <c r="M634" i="1" s="1"/>
  <c r="L635" i="1"/>
  <c r="M635" i="1" s="1" a="1"/>
  <c r="M635" i="1" s="1"/>
  <c r="L636" i="1"/>
  <c r="M636" i="1" s="1" a="1"/>
  <c r="M636" i="1" s="1"/>
  <c r="L637" i="1"/>
  <c r="M637" i="1" s="1" a="1"/>
  <c r="M637" i="1" s="1"/>
  <c r="L638" i="1"/>
  <c r="M638" i="1" s="1" a="1"/>
  <c r="M638" i="1" s="1"/>
  <c r="L639" i="1"/>
  <c r="M639" i="1" s="1" a="1"/>
  <c r="M639" i="1" s="1"/>
  <c r="L640" i="1"/>
  <c r="M640" i="1" s="1" a="1"/>
  <c r="M640" i="1" s="1"/>
  <c r="L641" i="1"/>
  <c r="M641" i="1" s="1" a="1"/>
  <c r="M641" i="1" s="1"/>
  <c r="L642" i="1"/>
  <c r="M642" i="1" s="1" a="1"/>
  <c r="M642" i="1" s="1"/>
  <c r="L643" i="1"/>
  <c r="M643" i="1" s="1" a="1"/>
  <c r="M643" i="1" s="1"/>
  <c r="L644" i="1"/>
  <c r="M644" i="1" s="1" a="1"/>
  <c r="M644" i="1" s="1"/>
  <c r="L645" i="1"/>
  <c r="M645" i="1" s="1" a="1"/>
  <c r="M645" i="1" s="1"/>
  <c r="L646" i="1"/>
  <c r="M646" i="1" s="1" a="1"/>
  <c r="M646" i="1" s="1"/>
  <c r="L647" i="1"/>
  <c r="M647" i="1" s="1" a="1"/>
  <c r="M647" i="1" s="1"/>
  <c r="L648" i="1"/>
  <c r="M648" i="1" s="1" a="1"/>
  <c r="M648" i="1" s="1"/>
  <c r="L649" i="1"/>
  <c r="M649" i="1" s="1" a="1"/>
  <c r="M649" i="1" s="1"/>
  <c r="L650" i="1"/>
  <c r="M650" i="1" s="1" a="1"/>
  <c r="M650" i="1" s="1"/>
  <c r="L651" i="1"/>
  <c r="M651" i="1" s="1" a="1"/>
  <c r="M651" i="1" s="1"/>
  <c r="L652" i="1"/>
  <c r="M652" i="1" s="1" a="1"/>
  <c r="M652" i="1" s="1"/>
  <c r="L653" i="1"/>
  <c r="M653" i="1" s="1" a="1"/>
  <c r="M653" i="1" s="1"/>
  <c r="L654" i="1"/>
  <c r="M654" i="1" s="1" a="1"/>
  <c r="M654" i="1" s="1"/>
  <c r="L655" i="1"/>
  <c r="M655" i="1" s="1" a="1"/>
  <c r="M655" i="1" s="1"/>
  <c r="L656" i="1"/>
  <c r="M656" i="1" s="1" a="1"/>
  <c r="M656" i="1" s="1"/>
  <c r="L657" i="1"/>
  <c r="M657" i="1" s="1" a="1"/>
  <c r="M657" i="1" s="1"/>
  <c r="L658" i="1"/>
  <c r="M658" i="1" s="1" a="1"/>
  <c r="M658" i="1" s="1"/>
  <c r="L659" i="1"/>
  <c r="M659" i="1" s="1" a="1"/>
  <c r="M659" i="1" s="1"/>
  <c r="L660" i="1"/>
  <c r="M660" i="1" s="1" a="1"/>
  <c r="M660" i="1" s="1"/>
  <c r="L661" i="1"/>
  <c r="M661" i="1" s="1" a="1"/>
  <c r="M661" i="1" s="1"/>
  <c r="L662" i="1"/>
  <c r="M662" i="1" s="1" a="1"/>
  <c r="M662" i="1" s="1"/>
  <c r="L663" i="1"/>
  <c r="M663" i="1" s="1" a="1"/>
  <c r="M663" i="1" s="1"/>
  <c r="L664" i="1"/>
  <c r="M664" i="1" s="1" a="1"/>
  <c r="M664" i="1" s="1"/>
  <c r="L665" i="1"/>
  <c r="M665" i="1" s="1" a="1"/>
  <c r="M665" i="1" s="1"/>
  <c r="L666" i="1"/>
  <c r="M666" i="1" s="1" a="1"/>
  <c r="M666" i="1" s="1"/>
  <c r="L667" i="1"/>
  <c r="M667" i="1" s="1" a="1"/>
  <c r="M667" i="1" s="1"/>
  <c r="L668" i="1"/>
  <c r="M668" i="1" s="1" a="1"/>
  <c r="M668" i="1" s="1"/>
  <c r="L669" i="1"/>
  <c r="M669" i="1" s="1" a="1"/>
  <c r="M669" i="1" s="1"/>
  <c r="L670" i="1"/>
  <c r="M670" i="1" s="1" a="1"/>
  <c r="M670" i="1" s="1"/>
  <c r="L671" i="1"/>
  <c r="M671" i="1" s="1" a="1"/>
  <c r="M671" i="1" s="1"/>
  <c r="L672" i="1"/>
  <c r="M672" i="1" s="1" a="1"/>
  <c r="M672" i="1" s="1"/>
  <c r="L673" i="1"/>
  <c r="M673" i="1" s="1" a="1"/>
  <c r="M673" i="1" s="1"/>
  <c r="L674" i="1"/>
  <c r="M674" i="1" s="1" a="1"/>
  <c r="M674" i="1" s="1"/>
  <c r="L675" i="1"/>
  <c r="M675" i="1" s="1" a="1"/>
  <c r="M675" i="1" s="1"/>
  <c r="L676" i="1"/>
  <c r="M676" i="1" s="1" a="1"/>
  <c r="M676" i="1" s="1"/>
  <c r="L677" i="1"/>
  <c r="M677" i="1" s="1" a="1"/>
  <c r="M677" i="1" s="1"/>
  <c r="L678" i="1"/>
  <c r="M678" i="1" s="1" a="1"/>
  <c r="M678" i="1" s="1"/>
  <c r="L679" i="1"/>
  <c r="M679" i="1" s="1" a="1"/>
  <c r="M679" i="1" s="1"/>
  <c r="L680" i="1"/>
  <c r="M680" i="1" s="1" a="1"/>
  <c r="M680" i="1" s="1"/>
  <c r="L681" i="1"/>
  <c r="M681" i="1" s="1" a="1"/>
  <c r="M681" i="1" s="1"/>
  <c r="L682" i="1"/>
  <c r="M682" i="1" s="1" a="1"/>
  <c r="M682" i="1" s="1"/>
  <c r="L683" i="1"/>
  <c r="M683" i="1" s="1" a="1"/>
  <c r="M683" i="1" s="1"/>
  <c r="L684" i="1"/>
  <c r="M684" i="1" s="1" a="1"/>
  <c r="M684" i="1" s="1"/>
  <c r="L685" i="1"/>
  <c r="M685" i="1" s="1" a="1"/>
  <c r="M685" i="1" s="1"/>
  <c r="L686" i="1"/>
  <c r="M686" i="1" s="1" a="1"/>
  <c r="M686" i="1" s="1"/>
  <c r="L687" i="1"/>
  <c r="M687" i="1" s="1" a="1"/>
  <c r="M687" i="1" s="1"/>
  <c r="L688" i="1"/>
  <c r="M688" i="1" s="1" a="1"/>
  <c r="M688" i="1" s="1"/>
  <c r="L689" i="1"/>
  <c r="M689" i="1" s="1" a="1"/>
  <c r="M689" i="1" s="1"/>
  <c r="L690" i="1"/>
  <c r="M690" i="1" s="1" a="1"/>
  <c r="M690" i="1" s="1"/>
  <c r="L691" i="1"/>
  <c r="M691" i="1" s="1" a="1"/>
  <c r="M691" i="1" s="1"/>
  <c r="L692" i="1"/>
  <c r="M692" i="1" s="1" a="1"/>
  <c r="M692" i="1" s="1"/>
  <c r="L693" i="1"/>
  <c r="M693" i="1" s="1" a="1"/>
  <c r="M693" i="1" s="1"/>
  <c r="L694" i="1"/>
  <c r="M694" i="1" s="1" a="1"/>
  <c r="M694" i="1" s="1"/>
  <c r="L695" i="1"/>
  <c r="M695" i="1" s="1" a="1"/>
  <c r="M695" i="1" s="1"/>
  <c r="L696" i="1"/>
  <c r="M696" i="1" s="1" a="1"/>
  <c r="M696" i="1" s="1"/>
  <c r="L697" i="1"/>
  <c r="M697" i="1" s="1" a="1"/>
  <c r="M697" i="1" s="1"/>
  <c r="L698" i="1"/>
  <c r="M698" i="1" s="1" a="1"/>
  <c r="M698" i="1" s="1"/>
  <c r="L699" i="1"/>
  <c r="M699" i="1" s="1" a="1"/>
  <c r="M699" i="1" s="1"/>
  <c r="L700" i="1"/>
  <c r="M700" i="1" s="1" a="1"/>
  <c r="M700" i="1" s="1"/>
  <c r="L701" i="1"/>
  <c r="M701" i="1" s="1" a="1"/>
  <c r="M701" i="1" s="1"/>
  <c r="L702" i="1"/>
  <c r="M702" i="1" s="1" a="1"/>
  <c r="M702" i="1" s="1"/>
  <c r="L703" i="1"/>
  <c r="M703" i="1" s="1" a="1"/>
  <c r="M703" i="1" s="1"/>
  <c r="L704" i="1"/>
  <c r="M704" i="1" s="1" a="1"/>
  <c r="M704" i="1" s="1"/>
  <c r="L705" i="1"/>
  <c r="M705" i="1" s="1" a="1"/>
  <c r="M705" i="1" s="1"/>
  <c r="L706" i="1"/>
  <c r="M706" i="1" s="1" a="1"/>
  <c r="M706" i="1" s="1"/>
  <c r="L707" i="1"/>
  <c r="M707" i="1" s="1" a="1"/>
  <c r="M707" i="1" s="1"/>
  <c r="L708" i="1"/>
  <c r="M708" i="1" s="1" a="1"/>
  <c r="M708" i="1" s="1"/>
  <c r="L709" i="1"/>
  <c r="M709" i="1" s="1" a="1"/>
  <c r="M709" i="1" s="1"/>
  <c r="L710" i="1"/>
  <c r="M710" i="1" s="1" a="1"/>
  <c r="M710" i="1" s="1"/>
  <c r="L711" i="1"/>
  <c r="M711" i="1" s="1" a="1"/>
  <c r="M711" i="1" s="1"/>
  <c r="L712" i="1"/>
  <c r="M712" i="1" s="1" a="1"/>
  <c r="M712" i="1" s="1"/>
  <c r="L713" i="1"/>
  <c r="M713" i="1" s="1" a="1"/>
  <c r="M713" i="1" s="1"/>
  <c r="L714" i="1"/>
  <c r="M714" i="1" s="1" a="1"/>
  <c r="M714" i="1" s="1"/>
  <c r="L715" i="1"/>
  <c r="M715" i="1" s="1" a="1"/>
  <c r="M715" i="1" s="1"/>
  <c r="L716" i="1"/>
  <c r="M716" i="1" s="1" a="1"/>
  <c r="M716" i="1" s="1"/>
  <c r="L717" i="1"/>
  <c r="M717" i="1" s="1" a="1"/>
  <c r="M717" i="1" s="1"/>
  <c r="L718" i="1"/>
  <c r="M718" i="1" s="1" a="1"/>
  <c r="M718" i="1" s="1"/>
  <c r="L719" i="1"/>
  <c r="M719" i="1" s="1" a="1"/>
  <c r="M719" i="1" s="1"/>
  <c r="L720" i="1"/>
  <c r="M720" i="1" s="1" a="1"/>
  <c r="M720" i="1" s="1"/>
  <c r="L721" i="1"/>
  <c r="M721" i="1" s="1" a="1"/>
  <c r="M721" i="1" s="1"/>
  <c r="L722" i="1"/>
  <c r="M722" i="1" s="1" a="1"/>
  <c r="M722" i="1" s="1"/>
  <c r="L723" i="1"/>
  <c r="M723" i="1" s="1" a="1"/>
  <c r="M723" i="1" s="1"/>
  <c r="L724" i="1"/>
  <c r="M724" i="1" s="1" a="1"/>
  <c r="M724" i="1" s="1"/>
  <c r="L725" i="1"/>
  <c r="M725" i="1" s="1" a="1"/>
  <c r="M725" i="1" s="1"/>
  <c r="L726" i="1"/>
  <c r="M726" i="1" s="1" a="1"/>
  <c r="M726" i="1" s="1"/>
  <c r="L727" i="1"/>
  <c r="M727" i="1" s="1" a="1"/>
  <c r="M727" i="1" s="1"/>
  <c r="L728" i="1"/>
  <c r="M728" i="1" s="1" a="1"/>
  <c r="M728" i="1" s="1"/>
  <c r="L729" i="1"/>
  <c r="M729" i="1" s="1" a="1"/>
  <c r="M729" i="1" s="1"/>
  <c r="L730" i="1"/>
  <c r="M730" i="1" s="1" a="1"/>
  <c r="M730" i="1" s="1"/>
  <c r="L731" i="1"/>
  <c r="M731" i="1" s="1" a="1"/>
  <c r="M731" i="1" s="1"/>
  <c r="L732" i="1"/>
  <c r="M732" i="1" s="1" a="1"/>
  <c r="M732" i="1" s="1"/>
  <c r="L733" i="1"/>
  <c r="M733" i="1" s="1" a="1"/>
  <c r="M733" i="1" s="1"/>
  <c r="L734" i="1"/>
  <c r="M734" i="1" s="1" a="1"/>
  <c r="M734" i="1" s="1"/>
  <c r="L735" i="1"/>
  <c r="M735" i="1" s="1" a="1"/>
  <c r="M735" i="1" s="1"/>
  <c r="L736" i="1"/>
  <c r="M736" i="1" s="1" a="1"/>
  <c r="M736" i="1" s="1"/>
  <c r="L737" i="1"/>
  <c r="M737" i="1" s="1" a="1"/>
  <c r="M737" i="1" s="1"/>
  <c r="L738" i="1"/>
  <c r="M738" i="1" s="1" a="1"/>
  <c r="M738" i="1" s="1"/>
  <c r="L739" i="1"/>
  <c r="M739" i="1" s="1" a="1"/>
  <c r="M739" i="1" s="1"/>
  <c r="L740" i="1"/>
  <c r="M740" i="1" s="1" a="1"/>
  <c r="M740" i="1" s="1"/>
  <c r="L741" i="1"/>
  <c r="M741" i="1" s="1" a="1"/>
  <c r="M741" i="1" s="1"/>
  <c r="L742" i="1"/>
  <c r="M742" i="1" s="1" a="1"/>
  <c r="M742" i="1" s="1"/>
  <c r="L743" i="1"/>
  <c r="M743" i="1" s="1" a="1"/>
  <c r="M743" i="1" s="1"/>
  <c r="L744" i="1"/>
  <c r="M744" i="1" s="1" a="1"/>
  <c r="M744" i="1" s="1"/>
  <c r="L745" i="1"/>
  <c r="M745" i="1" s="1" a="1"/>
  <c r="M745" i="1" s="1"/>
  <c r="L746" i="1"/>
  <c r="M746" i="1" s="1" a="1"/>
  <c r="M746" i="1" s="1"/>
  <c r="L747" i="1"/>
  <c r="M747" i="1" s="1" a="1"/>
  <c r="M747" i="1" s="1"/>
  <c r="L748" i="1"/>
  <c r="M748" i="1" s="1" a="1"/>
  <c r="M748" i="1" s="1"/>
  <c r="L749" i="1"/>
  <c r="M749" i="1" s="1" a="1"/>
  <c r="M749" i="1" s="1"/>
  <c r="L750" i="1"/>
  <c r="M750" i="1" s="1" a="1"/>
  <c r="M750" i="1" s="1"/>
  <c r="L751" i="1"/>
  <c r="M751" i="1" s="1" a="1"/>
  <c r="M751" i="1" s="1"/>
  <c r="L752" i="1"/>
  <c r="M752" i="1" s="1" a="1"/>
  <c r="M752" i="1" s="1"/>
  <c r="L753" i="1"/>
  <c r="M753" i="1" s="1" a="1"/>
  <c r="M753" i="1" s="1"/>
  <c r="L754" i="1"/>
  <c r="M754" i="1" s="1" a="1"/>
  <c r="M754" i="1" s="1"/>
  <c r="L755" i="1"/>
  <c r="M755" i="1" s="1" a="1"/>
  <c r="M755" i="1" s="1"/>
  <c r="L756" i="1"/>
  <c r="M756" i="1" s="1" a="1"/>
  <c r="M756" i="1" s="1"/>
  <c r="L757" i="1"/>
  <c r="M757" i="1" s="1" a="1"/>
  <c r="M757" i="1" s="1"/>
  <c r="L758" i="1"/>
  <c r="M758" i="1" s="1" a="1"/>
  <c r="M758" i="1" s="1"/>
  <c r="L759" i="1"/>
  <c r="M759" i="1" s="1" a="1"/>
  <c r="M759" i="1" s="1"/>
  <c r="L760" i="1"/>
  <c r="M760" i="1" s="1" a="1"/>
  <c r="M760" i="1" s="1"/>
  <c r="L761" i="1"/>
  <c r="M761" i="1" s="1" a="1"/>
  <c r="M761" i="1" s="1"/>
  <c r="L762" i="1"/>
  <c r="M762" i="1" s="1" a="1"/>
  <c r="M762" i="1" s="1"/>
  <c r="L763" i="1"/>
  <c r="M763" i="1" s="1" a="1"/>
  <c r="M763" i="1" s="1"/>
  <c r="L764" i="1"/>
  <c r="M764" i="1" s="1" a="1"/>
  <c r="M764" i="1" s="1"/>
  <c r="L765" i="1"/>
  <c r="M765" i="1" s="1" a="1"/>
  <c r="M765" i="1" s="1"/>
  <c r="L766" i="1"/>
  <c r="M766" i="1" s="1" a="1"/>
  <c r="M766" i="1" s="1"/>
  <c r="L767" i="1"/>
  <c r="M767" i="1" s="1" a="1"/>
  <c r="M767" i="1" s="1"/>
  <c r="L768" i="1"/>
  <c r="M768" i="1" s="1" a="1"/>
  <c r="M768" i="1" s="1"/>
  <c r="L769" i="1"/>
  <c r="M769" i="1" s="1" a="1"/>
  <c r="M769" i="1" s="1"/>
  <c r="L770" i="1"/>
  <c r="M770" i="1" s="1" a="1"/>
  <c r="M770" i="1" s="1"/>
  <c r="L771" i="1"/>
  <c r="M771" i="1" s="1" a="1"/>
  <c r="M771" i="1" s="1"/>
  <c r="L772" i="1"/>
  <c r="L773" i="1"/>
  <c r="M773" i="1" s="1" a="1"/>
  <c r="M773" i="1" s="1"/>
  <c r="L774" i="1"/>
  <c r="M774" i="1" s="1" a="1"/>
  <c r="M774" i="1" s="1"/>
  <c r="L775" i="1"/>
  <c r="M775" i="1" s="1" a="1"/>
  <c r="M775" i="1" s="1"/>
  <c r="L776" i="1"/>
  <c r="M776" i="1" s="1" a="1"/>
  <c r="M776" i="1" s="1"/>
  <c r="L777" i="1"/>
  <c r="M777" i="1" s="1" a="1"/>
  <c r="M777" i="1" s="1"/>
  <c r="L778" i="1"/>
  <c r="M778" i="1" s="1" a="1"/>
  <c r="M778" i="1" s="1"/>
  <c r="L779" i="1"/>
  <c r="M779" i="1" s="1" a="1"/>
  <c r="M779" i="1" s="1"/>
  <c r="L780" i="1"/>
  <c r="M780" i="1" s="1" a="1"/>
  <c r="M780" i="1" s="1"/>
  <c r="L781" i="1"/>
  <c r="M781" i="1" s="1" a="1"/>
  <c r="M781" i="1" s="1"/>
  <c r="L782" i="1"/>
  <c r="M782" i="1" s="1" a="1"/>
  <c r="M782" i="1" s="1"/>
  <c r="L783" i="1"/>
  <c r="M783" i="1" s="1" a="1"/>
  <c r="M783" i="1" s="1"/>
  <c r="L784" i="1"/>
  <c r="M784" i="1" s="1" a="1"/>
  <c r="M784" i="1" s="1"/>
  <c r="L785" i="1"/>
  <c r="M785" i="1" s="1" a="1"/>
  <c r="M785" i="1" s="1"/>
  <c r="L786" i="1"/>
  <c r="M786" i="1" s="1" a="1"/>
  <c r="M786" i="1" s="1"/>
  <c r="L787" i="1"/>
  <c r="M787" i="1" s="1" a="1"/>
  <c r="M787" i="1" s="1"/>
  <c r="L788" i="1"/>
  <c r="M788" i="1" s="1" a="1"/>
  <c r="M788" i="1" s="1"/>
  <c r="L789" i="1"/>
  <c r="M789" i="1" s="1" a="1"/>
  <c r="M789" i="1" s="1"/>
  <c r="L790" i="1"/>
  <c r="M790" i="1" s="1" a="1"/>
  <c r="M790" i="1" s="1"/>
  <c r="L791" i="1"/>
  <c r="M791" i="1" s="1" a="1"/>
  <c r="M791" i="1" s="1"/>
  <c r="L792" i="1"/>
  <c r="M792" i="1" s="1" a="1"/>
  <c r="M792" i="1" s="1"/>
  <c r="L793" i="1"/>
  <c r="M793" i="1" s="1" a="1"/>
  <c r="M793" i="1" s="1"/>
  <c r="L794" i="1"/>
  <c r="M794" i="1" s="1" a="1"/>
  <c r="M794" i="1" s="1"/>
  <c r="L795" i="1"/>
  <c r="M795" i="1" s="1" a="1"/>
  <c r="M795" i="1" s="1"/>
  <c r="L796" i="1"/>
  <c r="M796" i="1" s="1" a="1"/>
  <c r="M796" i="1" s="1"/>
  <c r="L797" i="1"/>
  <c r="M797" i="1" s="1" a="1"/>
  <c r="M797" i="1" s="1"/>
  <c r="L798" i="1"/>
  <c r="M798" i="1" s="1" a="1"/>
  <c r="M798" i="1" s="1"/>
  <c r="L799" i="1"/>
  <c r="M799" i="1" s="1" a="1"/>
  <c r="M799" i="1" s="1"/>
  <c r="L800" i="1"/>
  <c r="M800" i="1" s="1" a="1"/>
  <c r="M800" i="1" s="1"/>
  <c r="L801" i="1"/>
  <c r="M801" i="1" s="1" a="1"/>
  <c r="M801" i="1" s="1"/>
  <c r="L802" i="1"/>
  <c r="M802" i="1" s="1" a="1"/>
  <c r="M802" i="1" s="1"/>
  <c r="L803" i="1"/>
  <c r="M803" i="1" s="1" a="1"/>
  <c r="M803" i="1" s="1"/>
  <c r="L804" i="1"/>
  <c r="M804" i="1" s="1" a="1"/>
  <c r="M804" i="1" s="1"/>
  <c r="L805" i="1"/>
  <c r="M805" i="1" s="1" a="1"/>
  <c r="M805" i="1" s="1"/>
  <c r="L806" i="1"/>
  <c r="M806" i="1" s="1" a="1"/>
  <c r="M806" i="1" s="1"/>
  <c r="L807" i="1"/>
  <c r="M807" i="1" s="1" a="1"/>
  <c r="M807" i="1" s="1"/>
  <c r="L808" i="1"/>
  <c r="M808" i="1" s="1" a="1"/>
  <c r="M808" i="1" s="1"/>
  <c r="L809" i="1"/>
  <c r="M809" i="1" s="1" a="1"/>
  <c r="M809" i="1" s="1"/>
  <c r="L810" i="1"/>
  <c r="M810" i="1" s="1" a="1"/>
  <c r="M810" i="1" s="1"/>
  <c r="L811" i="1"/>
  <c r="M811" i="1" s="1" a="1"/>
  <c r="M811" i="1" s="1"/>
  <c r="L812" i="1"/>
  <c r="M812" i="1" s="1" a="1"/>
  <c r="M812" i="1" s="1"/>
  <c r="L813" i="1"/>
  <c r="M813" i="1" s="1" a="1"/>
  <c r="M813" i="1" s="1"/>
  <c r="L814" i="1"/>
  <c r="M814" i="1" s="1" a="1"/>
  <c r="M814" i="1" s="1"/>
  <c r="L815" i="1"/>
  <c r="L816" i="1"/>
  <c r="M816" i="1" s="1" a="1"/>
  <c r="M816" i="1" s="1"/>
  <c r="L817" i="1"/>
  <c r="M817" i="1" s="1" a="1"/>
  <c r="M817" i="1" s="1"/>
  <c r="L818" i="1"/>
  <c r="M818" i="1" s="1" a="1"/>
  <c r="M818" i="1" s="1"/>
  <c r="L819" i="1"/>
  <c r="M819" i="1" s="1" a="1"/>
  <c r="M819" i="1" s="1"/>
  <c r="L820" i="1"/>
  <c r="M820" i="1" s="1" a="1"/>
  <c r="M820" i="1" s="1"/>
  <c r="L821" i="1"/>
  <c r="M821" i="1" s="1" a="1"/>
  <c r="M821" i="1" s="1"/>
  <c r="L822" i="1"/>
  <c r="M822" i="1" s="1" a="1"/>
  <c r="M822" i="1" s="1"/>
  <c r="L823" i="1"/>
  <c r="M823" i="1" s="1" a="1"/>
  <c r="M823" i="1" s="1"/>
  <c r="L824" i="1"/>
  <c r="M824" i="1" s="1" a="1"/>
  <c r="M824" i="1" s="1"/>
  <c r="L825" i="1"/>
  <c r="M825" i="1" s="1" a="1"/>
  <c r="M825" i="1" s="1"/>
  <c r="L826" i="1"/>
  <c r="M826" i="1" s="1" a="1"/>
  <c r="M826" i="1" s="1"/>
  <c r="L827" i="1"/>
  <c r="M827" i="1" s="1" a="1"/>
  <c r="M827" i="1" s="1"/>
  <c r="L828" i="1"/>
  <c r="M828" i="1" s="1" a="1"/>
  <c r="M828" i="1" s="1"/>
  <c r="L829" i="1"/>
  <c r="M829" i="1" s="1" a="1"/>
  <c r="M829" i="1" s="1"/>
  <c r="L830" i="1"/>
  <c r="M830" i="1" s="1" a="1"/>
  <c r="M830" i="1" s="1"/>
  <c r="L831" i="1"/>
  <c r="M831" i="1" s="1" a="1"/>
  <c r="M831" i="1" s="1"/>
  <c r="L832" i="1"/>
  <c r="M832" i="1" s="1" a="1"/>
  <c r="M832" i="1" s="1"/>
  <c r="L833" i="1"/>
  <c r="M833" i="1" s="1" a="1"/>
  <c r="M833" i="1" s="1"/>
  <c r="L834" i="1"/>
  <c r="M834" i="1" s="1" a="1"/>
  <c r="M834" i="1" s="1"/>
  <c r="L835" i="1"/>
  <c r="M835" i="1" s="1" a="1"/>
  <c r="M835" i="1" s="1"/>
  <c r="L836" i="1"/>
  <c r="M836" i="1" s="1" a="1"/>
  <c r="M836" i="1" s="1"/>
  <c r="L837" i="1"/>
  <c r="M837" i="1" s="1" a="1"/>
  <c r="M837" i="1" s="1"/>
  <c r="L838" i="1"/>
  <c r="M838" i="1" s="1" a="1"/>
  <c r="M838" i="1" s="1"/>
  <c r="L839" i="1"/>
  <c r="L840" i="1"/>
  <c r="M840" i="1" s="1" a="1"/>
  <c r="M840" i="1" s="1"/>
  <c r="L841" i="1"/>
  <c r="M841" i="1" s="1" a="1"/>
  <c r="M841" i="1" s="1"/>
  <c r="L842" i="1"/>
  <c r="M842" i="1" s="1" a="1"/>
  <c r="M842" i="1" s="1"/>
  <c r="L843" i="1"/>
  <c r="M843" i="1" s="1" a="1"/>
  <c r="M843" i="1" s="1"/>
  <c r="L844" i="1"/>
  <c r="M844" i="1" s="1" a="1"/>
  <c r="M844" i="1" s="1"/>
  <c r="L845" i="1"/>
  <c r="M845" i="1" s="1" a="1"/>
  <c r="M845" i="1" s="1"/>
  <c r="L846" i="1"/>
  <c r="M846" i="1" s="1" a="1"/>
  <c r="M846" i="1" s="1"/>
  <c r="L847" i="1"/>
  <c r="M847" i="1" s="1" a="1"/>
  <c r="M847" i="1" s="1"/>
  <c r="L848" i="1"/>
  <c r="M848" i="1" s="1" a="1"/>
  <c r="M848" i="1" s="1"/>
  <c r="L849" i="1"/>
  <c r="M849" i="1" s="1" a="1"/>
  <c r="M849" i="1" s="1"/>
  <c r="L850" i="1"/>
  <c r="M850" i="1" s="1" a="1"/>
  <c r="M850" i="1" s="1"/>
  <c r="L851" i="1"/>
  <c r="M851" i="1" s="1" a="1"/>
  <c r="M851" i="1" s="1"/>
  <c r="L852" i="1"/>
  <c r="M852" i="1" s="1" a="1"/>
  <c r="M852" i="1" s="1"/>
  <c r="L853" i="1"/>
  <c r="M853" i="1" s="1" a="1"/>
  <c r="M853" i="1" s="1"/>
  <c r="L854" i="1"/>
  <c r="M854" i="1" s="1" a="1"/>
  <c r="M854" i="1" s="1"/>
  <c r="L855" i="1"/>
  <c r="M855" i="1" s="1" a="1"/>
  <c r="M855" i="1" s="1"/>
  <c r="L856" i="1"/>
  <c r="M856" i="1" s="1" a="1"/>
  <c r="M856" i="1" s="1"/>
  <c r="L857" i="1"/>
  <c r="M857" i="1" s="1" a="1"/>
  <c r="M857" i="1" s="1"/>
  <c r="L858" i="1"/>
  <c r="M858" i="1" s="1" a="1"/>
  <c r="M858" i="1" s="1"/>
  <c r="L859" i="1"/>
  <c r="M859" i="1" s="1" a="1"/>
  <c r="M859" i="1" s="1"/>
  <c r="L860" i="1"/>
  <c r="M860" i="1" s="1" a="1"/>
  <c r="M860" i="1" s="1"/>
  <c r="L861" i="1"/>
  <c r="M861" i="1" s="1" a="1"/>
  <c r="M861" i="1" s="1"/>
  <c r="L862" i="1"/>
  <c r="M862" i="1" s="1" a="1"/>
  <c r="M862" i="1" s="1"/>
  <c r="L863" i="1"/>
  <c r="M863" i="1" s="1" a="1"/>
  <c r="M863" i="1" s="1"/>
  <c r="L864" i="1"/>
  <c r="M864" i="1" s="1" a="1"/>
  <c r="M864" i="1" s="1"/>
  <c r="L865" i="1"/>
  <c r="M865" i="1" s="1" a="1"/>
  <c r="M865" i="1" s="1"/>
  <c r="L866" i="1"/>
  <c r="M866" i="1" s="1" a="1"/>
  <c r="M866" i="1" s="1"/>
  <c r="L867" i="1"/>
  <c r="M867" i="1" s="1" a="1"/>
  <c r="M867" i="1" s="1"/>
  <c r="L868" i="1"/>
  <c r="M868" i="1" s="1" a="1"/>
  <c r="M868" i="1" s="1"/>
  <c r="L869" i="1"/>
  <c r="M869" i="1" s="1" a="1"/>
  <c r="M869" i="1" s="1"/>
  <c r="L870" i="1"/>
  <c r="M870" i="1" s="1" a="1"/>
  <c r="M870" i="1" s="1"/>
  <c r="L871" i="1"/>
  <c r="M871" i="1" s="1" a="1"/>
  <c r="M871" i="1" s="1"/>
  <c r="L872" i="1"/>
  <c r="M872" i="1" s="1" a="1"/>
  <c r="M872" i="1" s="1"/>
  <c r="L873" i="1"/>
  <c r="M873" i="1" s="1" a="1"/>
  <c r="M873" i="1" s="1"/>
  <c r="L874" i="1"/>
  <c r="M874" i="1" s="1" a="1"/>
  <c r="M874" i="1" s="1"/>
  <c r="L875" i="1"/>
  <c r="M875" i="1" s="1" a="1"/>
  <c r="M875" i="1" s="1"/>
  <c r="L876" i="1"/>
  <c r="M876" i="1" s="1" a="1"/>
  <c r="M876" i="1" s="1"/>
  <c r="L877" i="1"/>
  <c r="M877" i="1" s="1" a="1"/>
  <c r="M877" i="1" s="1"/>
  <c r="L878" i="1"/>
  <c r="M878" i="1" s="1" a="1"/>
  <c r="M878" i="1" s="1"/>
  <c r="L879" i="1"/>
  <c r="M879" i="1" s="1" a="1"/>
  <c r="M879" i="1" s="1"/>
  <c r="L880" i="1"/>
  <c r="M880" i="1" s="1" a="1"/>
  <c r="M880" i="1" s="1"/>
  <c r="L881" i="1"/>
  <c r="M881" i="1" s="1" a="1"/>
  <c r="M881" i="1" s="1"/>
  <c r="L882" i="1"/>
  <c r="M882" i="1" s="1" a="1"/>
  <c r="M882" i="1" s="1"/>
  <c r="L883" i="1"/>
  <c r="M883" i="1" s="1" a="1"/>
  <c r="M883" i="1" s="1"/>
  <c r="L884" i="1"/>
  <c r="M884" i="1" s="1" a="1"/>
  <c r="M884" i="1" s="1"/>
  <c r="L885" i="1"/>
  <c r="M885" i="1" s="1" a="1"/>
  <c r="M885" i="1" s="1"/>
  <c r="L886" i="1"/>
  <c r="M886" i="1" s="1" a="1"/>
  <c r="M886" i="1" s="1"/>
  <c r="L887" i="1"/>
  <c r="M887" i="1" s="1" a="1"/>
  <c r="M887" i="1" s="1"/>
  <c r="L888" i="1"/>
  <c r="M888" i="1" s="1" a="1"/>
  <c r="M888" i="1" s="1"/>
  <c r="L889" i="1"/>
  <c r="M889" i="1" s="1" a="1"/>
  <c r="M889" i="1" s="1"/>
  <c r="L890" i="1"/>
  <c r="M890" i="1" s="1" a="1"/>
  <c r="M890" i="1" s="1"/>
  <c r="L891" i="1"/>
  <c r="M891" i="1" s="1" a="1"/>
  <c r="M891" i="1" s="1"/>
  <c r="L892" i="1"/>
  <c r="M892" i="1" s="1" a="1"/>
  <c r="M892" i="1" s="1"/>
  <c r="L893" i="1"/>
  <c r="M893" i="1" s="1" a="1"/>
  <c r="M893" i="1" s="1"/>
  <c r="L894" i="1"/>
  <c r="M894" i="1" s="1" a="1"/>
  <c r="M894" i="1" s="1"/>
  <c r="L895" i="1"/>
  <c r="M895" i="1" s="1" a="1"/>
  <c r="M895" i="1" s="1"/>
  <c r="L896" i="1"/>
  <c r="M896" i="1" s="1" a="1"/>
  <c r="M896" i="1" s="1"/>
  <c r="L897" i="1"/>
  <c r="M897" i="1" s="1" a="1"/>
  <c r="M897" i="1" s="1"/>
  <c r="L898" i="1"/>
  <c r="M898" i="1" s="1" a="1"/>
  <c r="M898" i="1" s="1"/>
  <c r="L899" i="1"/>
  <c r="M899" i="1" s="1" a="1"/>
  <c r="M899" i="1" s="1"/>
  <c r="L900" i="1"/>
  <c r="L901" i="1"/>
  <c r="M901" i="1" s="1" a="1"/>
  <c r="M901" i="1" s="1"/>
  <c r="L902" i="1"/>
  <c r="M902" i="1" s="1" a="1"/>
  <c r="M902" i="1" s="1"/>
  <c r="L903" i="1"/>
  <c r="M903" i="1" s="1" a="1"/>
  <c r="M903" i="1" s="1"/>
  <c r="L904" i="1"/>
  <c r="M904" i="1" s="1" a="1"/>
  <c r="M904" i="1" s="1"/>
  <c r="L905" i="1"/>
  <c r="M905" i="1" s="1" a="1"/>
  <c r="M905" i="1" s="1"/>
  <c r="L906" i="1"/>
  <c r="M906" i="1" s="1" a="1"/>
  <c r="M906" i="1" s="1"/>
  <c r="L907" i="1"/>
  <c r="M907" i="1" s="1" a="1"/>
  <c r="M907" i="1" s="1"/>
  <c r="L908" i="1"/>
  <c r="M908" i="1" s="1" a="1"/>
  <c r="M908" i="1" s="1"/>
  <c r="L909" i="1"/>
  <c r="M909" i="1" s="1" a="1"/>
  <c r="M909" i="1" s="1"/>
  <c r="L910" i="1"/>
  <c r="M910" i="1" s="1" a="1"/>
  <c r="M910" i="1" s="1"/>
  <c r="L911" i="1"/>
  <c r="M911" i="1" s="1" a="1"/>
  <c r="M911" i="1" s="1"/>
  <c r="L912" i="1"/>
  <c r="M912" i="1" s="1" a="1"/>
  <c r="M912" i="1" s="1"/>
  <c r="L913" i="1"/>
  <c r="M913" i="1" s="1" a="1"/>
  <c r="M913" i="1" s="1"/>
  <c r="L914" i="1"/>
  <c r="M914" i="1" s="1" a="1"/>
  <c r="M914" i="1" s="1"/>
  <c r="L915" i="1"/>
  <c r="M915" i="1" s="1" a="1"/>
  <c r="M915" i="1" s="1"/>
  <c r="L916" i="1"/>
  <c r="M916" i="1" s="1" a="1"/>
  <c r="M916" i="1" s="1"/>
  <c r="L917" i="1"/>
  <c r="M917" i="1" s="1" a="1"/>
  <c r="M917" i="1" s="1"/>
  <c r="L918" i="1"/>
  <c r="M918" i="1" s="1" a="1"/>
  <c r="M918" i="1" s="1"/>
  <c r="L919" i="1"/>
  <c r="M919" i="1" s="1" a="1"/>
  <c r="M919" i="1" s="1"/>
  <c r="L2" i="1"/>
  <c r="M2" i="1" s="1" a="1"/>
  <c r="M2" i="1" s="1"/>
  <c r="S29" i="11" l="1" a="1"/>
  <c r="S29" i="11" s="1"/>
  <c r="S27" i="11"/>
  <c r="S16"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<sst xmlns="http://schemas.openxmlformats.org/spreadsheetml/2006/main" count="6583" uniqueCount="68">
  <si>
    <t>Age</t>
  </si>
  <si>
    <t>Sex</t>
  </si>
  <si>
    <t>ChestPainType</t>
  </si>
  <si>
    <t>RestingBP</t>
  </si>
  <si>
    <t>Cholesterol</t>
  </si>
  <si>
    <t>FastingBS</t>
  </si>
  <si>
    <t>RestingECG</t>
  </si>
  <si>
    <t>MaxHR</t>
  </si>
  <si>
    <t>Oldpeak</t>
  </si>
  <si>
    <t>ST_Slope</t>
  </si>
  <si>
    <t>HeartDisease</t>
  </si>
  <si>
    <t>M</t>
  </si>
  <si>
    <t>Normal</t>
  </si>
  <si>
    <t>Up</t>
  </si>
  <si>
    <t>F</t>
  </si>
  <si>
    <t>Flat</t>
  </si>
  <si>
    <t>ST</t>
  </si>
  <si>
    <t>LVH</t>
  </si>
  <si>
    <t>Down</t>
  </si>
  <si>
    <t>MaxHR % Value</t>
  </si>
  <si>
    <t>MaxHR Range</t>
  </si>
  <si>
    <t>ExerciseANogiNoa</t>
  </si>
  <si>
    <t>No</t>
  </si>
  <si>
    <t>Yes</t>
  </si>
  <si>
    <t>Oldpeak Range</t>
  </si>
  <si>
    <t>Cholesterol Range</t>
  </si>
  <si>
    <t>RestingBP Range</t>
  </si>
  <si>
    <t>Row Labels</t>
  </si>
  <si>
    <t>High BP</t>
  </si>
  <si>
    <t>High-Normal BP</t>
  </si>
  <si>
    <t>Normal BP</t>
  </si>
  <si>
    <t>Grand Total</t>
  </si>
  <si>
    <t>Count of HeartDisease</t>
  </si>
  <si>
    <t>Column Labels</t>
  </si>
  <si>
    <t>RestingBP Vs Heart Disease</t>
  </si>
  <si>
    <t>Count of Age</t>
  </si>
  <si>
    <t>Chest Pain Types</t>
  </si>
  <si>
    <t>Heart Disease(Yes/No)</t>
  </si>
  <si>
    <t xml:space="preserve"> Heart Disease(Yes/No)</t>
  </si>
  <si>
    <t>Chest Pain Types VS Heart Disease</t>
  </si>
  <si>
    <t>High Risk</t>
  </si>
  <si>
    <t>Medium Risk</t>
  </si>
  <si>
    <t>No Reading</t>
  </si>
  <si>
    <t>Resting ECG</t>
  </si>
  <si>
    <t>Cholesterol Range VS Heart Disease</t>
  </si>
  <si>
    <t>Resting ECG VS Heart Disease</t>
  </si>
  <si>
    <t>High-(Abnormal)</t>
  </si>
  <si>
    <t>Low-(Abnormal)</t>
  </si>
  <si>
    <t>MaxHRRange</t>
  </si>
  <si>
    <t>Low Risk</t>
  </si>
  <si>
    <t>SEX</t>
  </si>
  <si>
    <t>ST_Slop</t>
  </si>
  <si>
    <t>Normal BS</t>
  </si>
  <si>
    <t>Abnormal BS</t>
  </si>
  <si>
    <t>Exercise Angina</t>
  </si>
  <si>
    <t>Age Range</t>
  </si>
  <si>
    <t xml:space="preserve"> </t>
  </si>
  <si>
    <t>Count</t>
  </si>
  <si>
    <t>Heart Disease?</t>
  </si>
  <si>
    <t>% Count</t>
  </si>
  <si>
    <t>GrandTotal</t>
  </si>
  <si>
    <t>ASY</t>
  </si>
  <si>
    <t>ATA</t>
  </si>
  <si>
    <t>TA</t>
  </si>
  <si>
    <t>NAP</t>
  </si>
  <si>
    <t>At which stage do you start getting familiar with your Data ?</t>
  </si>
  <si>
    <t>Which is not a part of data analytics life cycle ?</t>
  </si>
  <si>
    <t>Below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</si>
</sst>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4"/>
      <color theme="1"/>
      <name val="Calibri"/>
      <family val="2"/>
      <scheme val="minor"/>
    </font>
    <font>
      <b/>
      <sz val="14"/>
      <color theme="1"/>
      <name val="Calibri"/>
      <family val="2"/>
      <scheme val="minor"/>
    </font>
    <font>
      <sz val="8"/>
      <color rgb="FF000000"/>
      <name val="Segoe U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9" fontId="0" fillId="0" borderId="0" xfId="1" applyFont="1"/>
    <xf numFmtId="0" fontId="0" fillId="0" borderId="0" xfId="0" pivotButton="1"/>
    <xf numFmtId="0" fontId="0" fillId="0" borderId="0" xfId="0" applyAlignment="1">
      <alignment horizontal="left"/>
    </xf>
    <xf numFmtId="0" fontId="0" fillId="33" borderId="0" xfId="0" applyFill="1"/>
    <xf numFmtId="0" fontId="0" fillId="34" borderId="0" xfId="0" applyFill="1"/>
    <xf numFmtId="0" fontId="0" fillId="35" borderId="0" xfId="0" applyFill="1"/>
    <xf numFmtId="0" fontId="16" fillId="0" borderId="0" xfId="0" applyFont="1" applyAlignment="1">
      <alignment horizontal="center"/>
    </xf>
    <xf numFmtId="0" fontId="0" fillId="0" borderId="0" xfId="0" applyAlignment="1">
      <alignment horizontal="center"/>
    </xf>
    <xf numFmtId="0" fontId="19" fillId="36" borderId="0" xfId="0" applyFont="1" applyFill="1" applyAlignment="1">
      <alignment horizontal="center"/>
    </xf>
    <xf numFmtId="0" fontId="20" fillId="36" borderId="0" xfId="0" applyFont="1" applyFill="1" applyAlignment="1">
      <alignment horizontal="center"/>
    </xf>
    <xf numFmtId="0" fontId="0" fillId="0" borderId="0" xfId="0"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2.xml"/><Relationship Id="rId26" Type="http://schemas.microsoft.com/office/2007/relationships/slicerCache" Target="slicerCaches/slicerCache10.xml"/><Relationship Id="rId3" Type="http://schemas.openxmlformats.org/officeDocument/2006/relationships/worksheet" Target="worksheets/sheet3.xml"/><Relationship Id="rId21" Type="http://schemas.microsoft.com/office/2007/relationships/slicerCache" Target="slicerCaches/slicerCache5.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microsoft.com/office/2007/relationships/slicerCache" Target="slicerCaches/slicerCache9.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8.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7.xml"/><Relationship Id="rId28"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3.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6.xml"/><Relationship Id="rId27" Type="http://schemas.microsoft.com/office/2007/relationships/slicerCache" Target="slicerCaches/slicerCache11.xml"/><Relationship Id="rId30" Type="http://schemas.openxmlformats.org/officeDocument/2006/relationships/sharedStrings" Target="sharedStrings.xml"/><Relationship Id="rId35" Type="http://schemas.openxmlformats.org/officeDocument/2006/relationships/customXml" Target="../customXml/item3.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[Predicting Heart failure class.xlsx]restingBP_VS_HeartDisease!RestingBp_VS_HeartDisease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RestingBP Vs Heart Disease</a:t>
            </a:r>
            <a:endParaRPr lang="en-N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restingBP_VS_HeartDisease!$B$3:$B$4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restingBP_VS_HeartDisease!$A$5:$A$8</c:f>
              <c:strCache>
                <c:ptCount val="3"/>
                <c:pt idx="0">
                  <c:v>High BP</c:v>
                </c:pt>
                <c:pt idx="1">
                  <c:v>High-Normal BP</c:v>
                </c:pt>
                <c:pt idx="2">
                  <c:v>Normal BP</c:v>
                </c:pt>
              </c:strCache>
            </c:strRef>
          </c:cat>
          <c:val>
            <c:numRef>
              <c:f>restingBP_VS_HeartDisease!$B$5:$B$8</c:f>
              <c:numCache>
                <c:formatCode>General</c:formatCode>
                <c:ptCount val="3"/>
                <c:pt idx="0">
                  <c:v>11</c:v>
                </c:pt>
                <c:pt idx="1">
                  <c:v>31</c:v>
                </c:pt>
                <c:pt idx="2">
                  <c:v>12</c:v>
                </c:pt>
              </c:numCache>
            </c:numRef>
          </c:val>
          <c:extLst>
            <c:ext xmlns:c16="http://schemas.microsoft.com/office/drawing/2014/chart" uri="{C3380CC4-5D6E-409C-BE32-E72D297353CC}">
              <c16:uniqueId val="{00000000-F947-42C6-BCE5-B78AB103398E}"/>
            </c:ext>
          </c:extLst>
        </c:ser>
        <c:ser>
          <c:idx val="1"/>
          <c:order val="1"/>
          <c:tx>
            <c:strRef>
              <c:f>restingBP_VS_HeartDisease!$C$3:$C$4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restingBP_VS_HeartDisease!$A$5:$A$8</c:f>
              <c:strCache>
                <c:ptCount val="3"/>
                <c:pt idx="0">
                  <c:v>High BP</c:v>
                </c:pt>
                <c:pt idx="1">
                  <c:v>High-Normal BP</c:v>
                </c:pt>
                <c:pt idx="2">
                  <c:v>Normal BP</c:v>
                </c:pt>
              </c:strCache>
            </c:strRef>
          </c:cat>
          <c:val>
            <c:numRef>
              <c:f>restingBP_VS_HeartDisease!$C$5:$C$8</c:f>
              <c:numCache>
                <c:formatCode>General</c:formatCode>
                <c:ptCount val="3"/>
                <c:pt idx="0">
                  <c:v>3</c:v>
                </c:pt>
                <c:pt idx="1">
                  <c:v>8</c:v>
                </c:pt>
                <c:pt idx="2">
                  <c:v>15</c:v>
                </c:pt>
              </c:numCache>
            </c:numRef>
          </c:val>
          <c:extLst>
            <c:ext xmlns:c16="http://schemas.microsoft.com/office/drawing/2014/chart" uri="{C3380CC4-5D6E-409C-BE32-E72D297353CC}">
              <c16:uniqueId val="{00000001-F947-42C6-BCE5-B78AB103398E}"/>
            </c:ext>
          </c:extLst>
        </c:ser>
        <c:dLbls>
          <c:dLblPos val="outEnd"/>
          <c:showLegendKey val="0"/>
          <c:showVal val="1"/>
          <c:showCatName val="0"/>
          <c:showSerName val="0"/>
          <c:showPercent val="0"/>
          <c:showBubbleSize val="0"/>
        </c:dLbls>
        <c:gapWidth val="219"/>
        <c:overlap val="-27"/>
        <c:axId val="404646736"/>
        <c:axId val="404650096"/>
      </c:barChart>
      <c:catAx>
        <c:axId val="404646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650096"/>
        <c:crosses val="autoZero"/>
        <c:auto val="1"/>
        <c:lblAlgn val="ctr"/>
        <c:lblOffset val="100"/>
        <c:noMultiLvlLbl val="0"/>
      </c:catAx>
      <c:valAx>
        <c:axId val="4046500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64673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[Predicting Heart failure class.xlsx]Age_VS_Heartdisease!PivotTable2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Have</a:t>
            </a:r>
            <a:r>
              <a:rPr lang="en-US" baseline="0"/>
              <a:t> Heart Disease Or Not</a:t>
            </a:r>
            <a:endParaRPr lang="en-N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Age_VS_Heartdisease!$B$3:$B$4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Age_VS_Heartdisease!$A$5:$A$17</c:f>
              <c:strCache>
                <c:ptCount val="12"/>
                <c:pt idx="0">
                  <c:v>28</c:v>
                </c:pt>
                <c:pt idx="1">
                  <c:v>29</c:v>
                </c:pt>
                <c:pt idx="2">
                  <c:v>30</c:v>
                </c:pt>
                <c:pt idx="3">
                  <c:v>31</c:v>
                </c:pt>
                <c:pt idx="4">
                  <c:v>32</c:v>
                </c:pt>
                <c:pt idx="5">
                  <c:v>33</c:v>
                </c:pt>
                <c:pt idx="6">
                  <c:v>34</c:v>
                </c:pt>
                <c:pt idx="7">
                  <c:v>35</c:v>
                </c:pt>
                <c:pt idx="8">
                  <c:v>36</c:v>
                </c:pt>
                <c:pt idx="9">
                  <c:v>37</c:v>
                </c:pt>
                <c:pt idx="10">
                  <c:v>38</c:v>
                </c:pt>
                <c:pt idx="11">
                  <c:v>39</c:v>
                </c:pt>
              </c:strCache>
            </c:strRef>
          </c:cat>
          <c:val>
            <c:numRef>
              <c:f>Age_VS_Heartdisease!$B$5:$B$17</c:f>
              <c:numCache>
                <c:formatCode>General</c:formatCode>
                <c:ptCount val="12"/>
                <c:pt idx="0">
                  <c:v>1</c:v>
                </c:pt>
                <c:pt idx="1">
                  <c:v>3</c:v>
                </c:pt>
                <c:pt idx="2">
                  <c:v>1</c:v>
                </c:pt>
                <c:pt idx="3">
                  <c:v>1</c:v>
                </c:pt>
                <c:pt idx="4">
                  <c:v>3</c:v>
                </c:pt>
                <c:pt idx="5">
                  <c:v>1</c:v>
                </c:pt>
                <c:pt idx="6">
                  <c:v>5</c:v>
                </c:pt>
                <c:pt idx="7">
                  <c:v>7</c:v>
                </c:pt>
                <c:pt idx="8">
                  <c:v>4</c:v>
                </c:pt>
                <c:pt idx="9">
                  <c:v>10</c:v>
                </c:pt>
                <c:pt idx="10">
                  <c:v>5</c:v>
                </c:pt>
                <c:pt idx="11">
                  <c:v>13</c:v>
                </c:pt>
              </c:numCache>
            </c:numRef>
          </c:val>
          <c:extLst>
            <c:ext xmlns:c16="http://schemas.microsoft.com/office/drawing/2014/chart" uri="{C3380CC4-5D6E-409C-BE32-E72D297353CC}">
              <c16:uniqueId val="{00000000-6484-4B4C-AFD1-9201E6A7F90B}"/>
            </c:ext>
          </c:extLst>
        </c:ser>
        <c:ser>
          <c:idx val="1"/>
          <c:order val="1"/>
          <c:tx>
            <c:strRef>
              <c:f>Age_VS_Heartdisease!$C$3:$C$4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Age_VS_Heartdisease!$A$5:$A$17</c:f>
              <c:strCache>
                <c:ptCount val="12"/>
                <c:pt idx="0">
                  <c:v>28</c:v>
                </c:pt>
                <c:pt idx="1">
                  <c:v>29</c:v>
                </c:pt>
                <c:pt idx="2">
                  <c:v>30</c:v>
                </c:pt>
                <c:pt idx="3">
                  <c:v>31</c:v>
                </c:pt>
                <c:pt idx="4">
                  <c:v>32</c:v>
                </c:pt>
                <c:pt idx="5">
                  <c:v>33</c:v>
                </c:pt>
                <c:pt idx="6">
                  <c:v>34</c:v>
                </c:pt>
                <c:pt idx="7">
                  <c:v>35</c:v>
                </c:pt>
                <c:pt idx="8">
                  <c:v>36</c:v>
                </c:pt>
                <c:pt idx="9">
                  <c:v>37</c:v>
                </c:pt>
                <c:pt idx="10">
                  <c:v>38</c:v>
                </c:pt>
                <c:pt idx="11">
                  <c:v>39</c:v>
                </c:pt>
              </c:strCache>
            </c:strRef>
          </c:cat>
          <c:val>
            <c:numRef>
              <c:f>Age_VS_Heartdisease!$C$5:$C$17</c:f>
              <c:numCache>
                <c:formatCode>General</c:formatCode>
                <c:ptCount val="12"/>
                <c:pt idx="3">
                  <c:v>1</c:v>
                </c:pt>
                <c:pt idx="4">
                  <c:v>2</c:v>
                </c:pt>
                <c:pt idx="5">
                  <c:v>1</c:v>
                </c:pt>
                <c:pt idx="6">
                  <c:v>2</c:v>
                </c:pt>
                <c:pt idx="7">
                  <c:v>4</c:v>
                </c:pt>
                <c:pt idx="8">
                  <c:v>2</c:v>
                </c:pt>
                <c:pt idx="9">
                  <c:v>1</c:v>
                </c:pt>
                <c:pt idx="10">
                  <c:v>11</c:v>
                </c:pt>
                <c:pt idx="11">
                  <c:v>2</c:v>
                </c:pt>
              </c:numCache>
            </c:numRef>
          </c:val>
          <c:extLst>
            <c:ext xmlns:c16="http://schemas.microsoft.com/office/drawing/2014/chart" uri="{C3380CC4-5D6E-409C-BE32-E72D297353CC}">
              <c16:uniqueId val="{00000001-6484-4B4C-AFD1-9201E6A7F90B}"/>
            </c:ext>
          </c:extLst>
        </c:ser>
        <c:dLbls>
          <c:dLblPos val="outEnd"/>
          <c:showLegendKey val="0"/>
          <c:showVal val="1"/>
          <c:showCatName val="0"/>
          <c:showSerName val="0"/>
          <c:showPercent val="0"/>
          <c:showBubbleSize val="0"/>
        </c:dLbls>
        <c:gapWidth val="219"/>
        <c:overlap val="-27"/>
        <c:axId val="558423615"/>
        <c:axId val="559060047"/>
      </c:barChart>
      <c:catAx>
        <c:axId val="558423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060047"/>
        <c:crosses val="autoZero"/>
        <c:auto val="1"/>
        <c:lblAlgn val="ctr"/>
        <c:lblOffset val="100"/>
        <c:noMultiLvlLbl val="0"/>
      </c:catAx>
      <c:valAx>
        <c:axId val="559060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423615"/>
        <c:crosses val="autoZero"/>
        <c:crossBetween val="between"/>
      </c:valAx>
      <c:spPr>
        <a:noFill/>
        <a:ln>
          <a:noFill/>
        </a:ln>
        <a:effectLst/>
      </c:spPr>
    </c:plotArea>
    <c:legend>
      <c:legendPos val="r"/>
      <c:layout>
        <c:manualLayout>
          <c:xMode val="edge"/>
          <c:yMode val="edge"/>
          <c:x val="0.44600434945631795"/>
          <c:y val="8.4113793080650812E-2"/>
          <c:w val="0.10193215848018998"/>
          <c:h val="2.93878630410493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[Predicting Heart failure class.xlsx]Age_VS_Heartdisease!PivotTable3</c:name>
    <c:fmtId val="0"/>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Age Range Vs Heart Disease</a:t>
            </a:r>
            <a:endParaRPr lang="en-NG"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Age_VS_Heartdisease!$W$4:$W$5</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Age_VS_Heartdisease!$V$6:$V$7</c:f>
              <c:strCache>
                <c:ptCount val="1"/>
                <c:pt idx="0">
                  <c:v>Below 40</c:v>
                </c:pt>
              </c:strCache>
            </c:strRef>
          </c:cat>
          <c:val>
            <c:numRef>
              <c:f>Age_VS_Heartdisease!$W$6:$W$7</c:f>
              <c:numCache>
                <c:formatCode>General</c:formatCode>
                <c:ptCount val="1"/>
                <c:pt idx="0">
                  <c:v>54</c:v>
                </c:pt>
              </c:numCache>
            </c:numRef>
          </c:val>
          <c:extLst>
            <c:ext xmlns:c16="http://schemas.microsoft.com/office/drawing/2014/chart" uri="{C3380CC4-5D6E-409C-BE32-E72D297353CC}">
              <c16:uniqueId val="{00000000-5B5B-4A13-B487-F042C7D6A431}"/>
            </c:ext>
          </c:extLst>
        </c:ser>
        <c:ser>
          <c:idx val="1"/>
          <c:order val="1"/>
          <c:tx>
            <c:strRef>
              <c:f>Age_VS_Heartdisease!$X$4:$X$5</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Age_VS_Heartdisease!$V$6:$V$7</c:f>
              <c:strCache>
                <c:ptCount val="1"/>
                <c:pt idx="0">
                  <c:v>Below 40</c:v>
                </c:pt>
              </c:strCache>
            </c:strRef>
          </c:cat>
          <c:val>
            <c:numRef>
              <c:f>Age_VS_Heartdisease!$X$6:$X$7</c:f>
              <c:numCache>
                <c:formatCode>General</c:formatCode>
                <c:ptCount val="1"/>
                <c:pt idx="0">
                  <c:v>26</c:v>
                </c:pt>
              </c:numCache>
            </c:numRef>
          </c:val>
          <c:extLst>
            <c:ext xmlns:c16="http://schemas.microsoft.com/office/drawing/2014/chart" uri="{C3380CC4-5D6E-409C-BE32-E72D297353CC}">
              <c16:uniqueId val="{00000000-3D1B-47DD-8A4C-61A9C5234AB0}"/>
            </c:ext>
          </c:extLst>
        </c:ser>
        <c:dLbls>
          <c:dLblPos val="outEnd"/>
          <c:showLegendKey val="0"/>
          <c:showVal val="1"/>
          <c:showCatName val="0"/>
          <c:showSerName val="0"/>
          <c:showPercent val="0"/>
          <c:showBubbleSize val="0"/>
        </c:dLbls>
        <c:gapWidth val="219"/>
        <c:overlap val="-27"/>
        <c:axId val="25073440"/>
        <c:axId val="25072960"/>
      </c:barChart>
      <c:catAx>
        <c:axId val="25073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72960"/>
        <c:crosses val="autoZero"/>
        <c:auto val="1"/>
        <c:lblAlgn val="ctr"/>
        <c:lblOffset val="100"/>
        <c:noMultiLvlLbl val="0"/>
      </c:catAx>
      <c:valAx>
        <c:axId val="25072960"/>
        <c:scaling>
          <c:orientation val="minMax"/>
        </c:scaling>
        <c:delete val="1"/>
        <c:axPos val="l"/>
        <c:numFmt formatCode="General" sourceLinked="1"/>
        <c:majorTickMark val="none"/>
        <c:minorTickMark val="none"/>
        <c:tickLblPos val="nextTo"/>
        <c:crossAx val="2507344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Age_VS_Heartdisease!$J$52</c:f>
          <c:strCache>
            <c:ptCount val="1"/>
            <c:pt idx="0">
              <c:v>Sex</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9059337209017098E-2"/>
          <c:y val="0.15319444444444447"/>
          <c:w val="0.96414197757990527"/>
          <c:h val="0.63350284339457574"/>
        </c:manualLayout>
      </c:layout>
      <c:barChart>
        <c:barDir val="col"/>
        <c:grouping val="clustered"/>
        <c:varyColors val="0"/>
        <c:ser>
          <c:idx val="0"/>
          <c:order val="0"/>
          <c:tx>
            <c:strRef>
              <c:f>Age_VS_Heartdisease!$I$54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Age_VS_Heartdisease!$H$55:$H$56</c:f>
              <c:strCache>
                <c:ptCount val="2"/>
                <c:pt idx="0">
                  <c:v>F</c:v>
                </c:pt>
                <c:pt idx="1">
                  <c:v>M</c:v>
                </c:pt>
              </c:strCache>
            </c:strRef>
          </c:cat>
          <c:val>
            <c:numRef>
              <c:f>Age_VS_Heartdisease!$I$55:$I$56</c:f>
              <c:numCache>
                <c:formatCode>General</c:formatCode>
                <c:ptCount val="2"/>
                <c:pt idx="0">
                  <c:v>16</c:v>
                </c:pt>
                <c:pt idx="1">
                  <c:v>38</c:v>
                </c:pt>
              </c:numCache>
            </c:numRef>
          </c:val>
          <c:extLst>
            <c:ext xmlns:c16="http://schemas.microsoft.com/office/drawing/2014/chart" uri="{C3380CC4-5D6E-409C-BE32-E72D297353CC}">
              <c16:uniqueId val="{00000000-B3C2-48B2-88A6-DDCFB2F70576}"/>
            </c:ext>
          </c:extLst>
        </c:ser>
        <c:ser>
          <c:idx val="1"/>
          <c:order val="1"/>
          <c:tx>
            <c:strRef>
              <c:f>Age_VS_Heartdisease!$J$54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Age_VS_Heartdisease!$H$55:$H$56</c:f>
              <c:strCache>
                <c:ptCount val="2"/>
                <c:pt idx="0">
                  <c:v>F</c:v>
                </c:pt>
                <c:pt idx="1">
                  <c:v>M</c:v>
                </c:pt>
              </c:strCache>
            </c:strRef>
          </c:cat>
          <c:val>
            <c:numRef>
              <c:f>Age_VS_Heartdisease!$J$55:$J$56</c:f>
              <c:numCache>
                <c:formatCode>General</c:formatCode>
                <c:ptCount val="2"/>
                <c:pt idx="0">
                  <c:v>3</c:v>
                </c:pt>
                <c:pt idx="1">
                  <c:v>23</c:v>
                </c:pt>
              </c:numCache>
            </c:numRef>
          </c:val>
          <c:extLst>
            <c:ext xmlns:c16="http://schemas.microsoft.com/office/drawing/2014/chart" uri="{C3380CC4-5D6E-409C-BE32-E72D297353CC}">
              <c16:uniqueId val="{00000001-B3C2-48B2-88A6-DDCFB2F70576}"/>
            </c:ext>
          </c:extLst>
        </c:ser>
        <c:dLbls>
          <c:dLblPos val="outEnd"/>
          <c:showLegendKey val="0"/>
          <c:showVal val="1"/>
          <c:showCatName val="0"/>
          <c:showSerName val="0"/>
          <c:showPercent val="0"/>
          <c:showBubbleSize val="0"/>
        </c:dLbls>
        <c:gapWidth val="219"/>
        <c:overlap val="-27"/>
        <c:axId val="739728943"/>
        <c:axId val="739733743"/>
      </c:barChart>
      <c:catAx>
        <c:axId val="739728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739733743"/>
        <c:crosses val="autoZero"/>
        <c:auto val="1"/>
        <c:lblAlgn val="ctr"/>
        <c:lblOffset val="100"/>
        <c:noMultiLvlLbl val="0"/>
      </c:catAx>
      <c:valAx>
        <c:axId val="739733743"/>
        <c:scaling>
          <c:orientation val="minMax"/>
        </c:scaling>
        <c:delete val="1"/>
        <c:axPos val="l"/>
        <c:numFmt formatCode="General" sourceLinked="1"/>
        <c:majorTickMark val="none"/>
        <c:minorTickMark val="none"/>
        <c:tickLblPos val="nextTo"/>
        <c:crossAx val="7397289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[Predicting Heart failure class.xlsx]ChestPain_Types_VS_ HeartDiseas!ChestPainTypes_VS_HeartDisease</c:name>
    <c:fmtId val="0"/>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Chest Pain Vs heart Disease</a:t>
            </a:r>
            <a:endParaRPr lang="en-NG"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'ChestPain_Types_VS_ HeartDiseas'!$B$3:$B$4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'ChestPain_Types_VS_ HeartDiseas'!$A$5:$A$9</c:f>
              <c:strCache>
                <c:ptCount val="4"/>
                <c:pt idx="0">
                  <c:v>ATA</c:v>
                </c:pt>
                <c:pt idx="1">
                  <c:v>NAP</c:v>
                </c:pt>
                <c:pt idx="2">
                  <c:v>ASY</c:v>
                </c:pt>
                <c:pt idx="3">
                  <c:v>TA</c:v>
                </c:pt>
              </c:strCache>
            </c:strRef>
          </c:cat>
          <c:val>
            <c:numRef>
              <c:f>'ChestPain_Types_VS_ HeartDiseas'!$B$5:$B$9</c:f>
              <c:numCache>
                <c:formatCode>General</c:formatCode>
                <c:ptCount val="4"/>
                <c:pt idx="0">
                  <c:v>25</c:v>
                </c:pt>
                <c:pt idx="1">
                  <c:v>19</c:v>
                </c:pt>
                <c:pt idx="2">
                  <c:v>7</c:v>
                </c:pt>
                <c:pt idx="3">
                  <c:v>3</c:v>
                </c:pt>
              </c:numCache>
            </c:numRef>
          </c:val>
          <c:extLst>
            <c:ext xmlns:c16="http://schemas.microsoft.com/office/drawing/2014/chart" uri="{C3380CC4-5D6E-409C-BE32-E72D297353CC}">
              <c16:uniqueId val="{00000000-4F6E-495E-977F-3CE3E0B45196}"/>
            </c:ext>
          </c:extLst>
        </c:ser>
        <c:ser>
          <c:idx val="1"/>
          <c:order val="1"/>
          <c:tx>
            <c:strRef>
              <c:f>'ChestPain_Types_VS_ HeartDiseas'!$C$3:$C$4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'ChestPain_Types_VS_ HeartDiseas'!$A$5:$A$9</c:f>
              <c:strCache>
                <c:ptCount val="4"/>
                <c:pt idx="0">
                  <c:v>ATA</c:v>
                </c:pt>
                <c:pt idx="1">
                  <c:v>NAP</c:v>
                </c:pt>
                <c:pt idx="2">
                  <c:v>ASY</c:v>
                </c:pt>
                <c:pt idx="3">
                  <c:v>TA</c:v>
                </c:pt>
              </c:strCache>
            </c:strRef>
          </c:cat>
          <c:val>
            <c:numRef>
              <c:f>'ChestPain_Types_VS_ HeartDiseas'!$C$5:$C$9</c:f>
              <c:numCache>
                <c:formatCode>General</c:formatCode>
                <c:ptCount val="4"/>
                <c:pt idx="0">
                  <c:v>2</c:v>
                </c:pt>
                <c:pt idx="1">
                  <c:v>1</c:v>
                </c:pt>
                <c:pt idx="2">
                  <c:v>20</c:v>
                </c:pt>
                <c:pt idx="3">
                  <c:v>3</c:v>
                </c:pt>
              </c:numCache>
            </c:numRef>
          </c:val>
          <c:extLst>
            <c:ext xmlns:c16="http://schemas.microsoft.com/office/drawing/2014/chart" uri="{C3380CC4-5D6E-409C-BE32-E72D297353CC}">
              <c16:uniqueId val="{00000003-4F6E-495E-977F-3CE3E0B45196}"/>
            </c:ext>
          </c:extLst>
        </c:ser>
        <c:dLbls>
          <c:dLblPos val="outEnd"/>
          <c:showLegendKey val="0"/>
          <c:showVal val="1"/>
          <c:showCatName val="0"/>
          <c:showSerName val="0"/>
          <c:showPercent val="0"/>
          <c:showBubbleSize val="0"/>
        </c:dLbls>
        <c:gapWidth val="219"/>
        <c:overlap val="-27"/>
        <c:axId val="492658064"/>
        <c:axId val="492657584"/>
      </c:barChart>
      <c:catAx>
        <c:axId val="492658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657584"/>
        <c:crosses val="autoZero"/>
        <c:auto val="1"/>
        <c:lblAlgn val="ctr"/>
        <c:lblOffset val="100"/>
        <c:noMultiLvlLbl val="0"/>
      </c:catAx>
      <c:valAx>
        <c:axId val="4926575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65806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[Predicting Heart failure class.xlsx]CholesterolRange_VS_HeartDiseas!Cholesterol Range_VS_HeartDisease</c:name>
    <c:fmtId val="0"/>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Cholesterol Range Vs Heart Disease</a:t>
            </a:r>
            <a:endParaRPr lang="en-NG" sz="1100"/>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CholesterolRange_VS_HeartDiseas!$B$3:$B$4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CholesterolRange_VS_HeartDiseas!$A$5:$A$9</c:f>
              <c:strCache>
                <c:ptCount val="4"/>
                <c:pt idx="0">
                  <c:v>High Risk</c:v>
                </c:pt>
                <c:pt idx="1">
                  <c:v>Medium Risk</c:v>
                </c:pt>
                <c:pt idx="2">
                  <c:v>No Reading</c:v>
                </c:pt>
                <c:pt idx="3">
                  <c:v>Normal</c:v>
                </c:pt>
              </c:strCache>
            </c:strRef>
          </c:cat>
          <c:val>
            <c:numRef>
              <c:f>CholesterolRange_VS_HeartDiseas!$B$5:$B$9</c:f>
              <c:numCache>
                <c:formatCode>General</c:formatCode>
                <c:ptCount val="4"/>
                <c:pt idx="0">
                  <c:v>21</c:v>
                </c:pt>
                <c:pt idx="1">
                  <c:v>15</c:v>
                </c:pt>
                <c:pt idx="2">
                  <c:v>1</c:v>
                </c:pt>
                <c:pt idx="3">
                  <c:v>17</c:v>
                </c:pt>
              </c:numCache>
            </c:numRef>
          </c:val>
          <c:extLst>
            <c:ext xmlns:c16="http://schemas.microsoft.com/office/drawing/2014/chart" uri="{C3380CC4-5D6E-409C-BE32-E72D297353CC}">
              <c16:uniqueId val="{00000000-6408-48B0-AFEF-F367D160218B}"/>
            </c:ext>
          </c:extLst>
        </c:ser>
        <c:ser>
          <c:idx val="1"/>
          <c:order val="1"/>
          <c:tx>
            <c:strRef>
              <c:f>CholesterolRange_VS_HeartDiseas!$C$3:$C$4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CholesterolRange_VS_HeartDiseas!$A$5:$A$9</c:f>
              <c:strCache>
                <c:ptCount val="4"/>
                <c:pt idx="0">
                  <c:v>High Risk</c:v>
                </c:pt>
                <c:pt idx="1">
                  <c:v>Medium Risk</c:v>
                </c:pt>
                <c:pt idx="2">
                  <c:v>No Reading</c:v>
                </c:pt>
                <c:pt idx="3">
                  <c:v>Normal</c:v>
                </c:pt>
              </c:strCache>
            </c:strRef>
          </c:cat>
          <c:val>
            <c:numRef>
              <c:f>CholesterolRange_VS_HeartDiseas!$C$5:$C$9</c:f>
              <c:numCache>
                <c:formatCode>General</c:formatCode>
                <c:ptCount val="4"/>
                <c:pt idx="0">
                  <c:v>9</c:v>
                </c:pt>
                <c:pt idx="1">
                  <c:v>3</c:v>
                </c:pt>
                <c:pt idx="2">
                  <c:v>9</c:v>
                </c:pt>
                <c:pt idx="3">
                  <c:v>5</c:v>
                </c:pt>
              </c:numCache>
            </c:numRef>
          </c:val>
          <c:extLst>
            <c:ext xmlns:c16="http://schemas.microsoft.com/office/drawing/2014/chart" uri="{C3380CC4-5D6E-409C-BE32-E72D297353CC}">
              <c16:uniqueId val="{00000001-6408-48B0-AFEF-F367D160218B}"/>
            </c:ext>
          </c:extLst>
        </c:ser>
        <c:dLbls>
          <c:dLblPos val="outEnd"/>
          <c:showLegendKey val="0"/>
          <c:showVal val="1"/>
          <c:showCatName val="0"/>
          <c:showSerName val="0"/>
          <c:showPercent val="0"/>
          <c:showBubbleSize val="0"/>
        </c:dLbls>
        <c:gapWidth val="219"/>
        <c:overlap val="-27"/>
        <c:axId val="823673695"/>
        <c:axId val="823671775"/>
      </c:barChart>
      <c:catAx>
        <c:axId val="823673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671775"/>
        <c:crosses val="autoZero"/>
        <c:auto val="1"/>
        <c:lblAlgn val="ctr"/>
        <c:lblOffset val="100"/>
        <c:noMultiLvlLbl val="0"/>
      </c:catAx>
      <c:valAx>
        <c:axId val="8236717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67369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[Predicting Heart failure class.xlsx]RestingECG_VS_HeartDisease!RestECG_VS_HeartDisease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RestingECG</a:t>
            </a:r>
            <a:r>
              <a:rPr lang="en-US" baseline="0"/>
              <a:t> Vs Heart Disease</a:t>
            </a:r>
            <a:endParaRPr lang="en-N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RestingECG_VS_HeartDisease!$B$3:$B$4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RestingECG_VS_HeartDisease!$A$5:$A$8</c:f>
              <c:strCache>
                <c:ptCount val="3"/>
                <c:pt idx="0">
                  <c:v>LVH</c:v>
                </c:pt>
                <c:pt idx="1">
                  <c:v>Normal</c:v>
                </c:pt>
                <c:pt idx="2">
                  <c:v>ST</c:v>
                </c:pt>
              </c:strCache>
            </c:strRef>
          </c:cat>
          <c:val>
            <c:numRef>
              <c:f>RestingECG_VS_HeartDisease!$B$5:$B$8</c:f>
              <c:numCache>
                <c:formatCode>General</c:formatCode>
                <c:ptCount val="3"/>
                <c:pt idx="0">
                  <c:v>6</c:v>
                </c:pt>
                <c:pt idx="1">
                  <c:v>39</c:v>
                </c:pt>
                <c:pt idx="2">
                  <c:v>9</c:v>
                </c:pt>
              </c:numCache>
            </c:numRef>
          </c:val>
          <c:extLst>
            <c:ext xmlns:c16="http://schemas.microsoft.com/office/drawing/2014/chart" uri="{C3380CC4-5D6E-409C-BE32-E72D297353CC}">
              <c16:uniqueId val="{00000000-B548-41D4-9B07-890B3EE66BCA}"/>
            </c:ext>
          </c:extLst>
        </c:ser>
        <c:ser>
          <c:idx val="1"/>
          <c:order val="1"/>
          <c:tx>
            <c:strRef>
              <c:f>RestingECG_VS_HeartDisease!$C$3:$C$4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RestingECG_VS_HeartDisease!$A$5:$A$8</c:f>
              <c:strCache>
                <c:ptCount val="3"/>
                <c:pt idx="0">
                  <c:v>LVH</c:v>
                </c:pt>
                <c:pt idx="1">
                  <c:v>Normal</c:v>
                </c:pt>
                <c:pt idx="2">
                  <c:v>ST</c:v>
                </c:pt>
              </c:strCache>
            </c:strRef>
          </c:cat>
          <c:val>
            <c:numRef>
              <c:f>RestingECG_VS_HeartDisease!$C$5:$C$8</c:f>
              <c:numCache>
                <c:formatCode>General</c:formatCode>
                <c:ptCount val="3"/>
                <c:pt idx="0">
                  <c:v>1</c:v>
                </c:pt>
                <c:pt idx="1">
                  <c:v>25</c:v>
                </c:pt>
              </c:numCache>
            </c:numRef>
          </c:val>
          <c:extLst>
            <c:ext xmlns:c16="http://schemas.microsoft.com/office/drawing/2014/chart" uri="{C3380CC4-5D6E-409C-BE32-E72D297353CC}">
              <c16:uniqueId val="{00000001-B548-41D4-9B07-890B3EE66BCA}"/>
            </c:ext>
          </c:extLst>
        </c:ser>
        <c:dLbls>
          <c:dLblPos val="outEnd"/>
          <c:showLegendKey val="0"/>
          <c:showVal val="1"/>
          <c:showCatName val="0"/>
          <c:showSerName val="0"/>
          <c:showPercent val="0"/>
          <c:showBubbleSize val="0"/>
        </c:dLbls>
        <c:gapWidth val="219"/>
        <c:overlap val="-27"/>
        <c:axId val="412601248"/>
        <c:axId val="412601728"/>
      </c:barChart>
      <c:catAx>
        <c:axId val="412601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601728"/>
        <c:crosses val="autoZero"/>
        <c:auto val="1"/>
        <c:lblAlgn val="ctr"/>
        <c:lblOffset val="100"/>
        <c:noMultiLvlLbl val="0"/>
      </c:catAx>
      <c:valAx>
        <c:axId val="412601728"/>
        <c:scaling>
          <c:orientation val="minMax"/>
        </c:scaling>
        <c:delete val="1"/>
        <c:axPos val="l"/>
        <c:numFmt formatCode="General" sourceLinked="1"/>
        <c:majorTickMark val="none"/>
        <c:minorTickMark val="none"/>
        <c:tickLblPos val="nextTo"/>
        <c:crossAx val="41260124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[Predicting Heart failure class.xlsx]Sex_VS_HeartDisease!Sex_VS_HeartDisease_PivotTable</c:name>
    <c:fmtId val="0"/>
  </c:pivotSource>
  <c:chart>
    <c:title>
      <c:tx>
        <c:rich>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r>
              <a:rPr lang="en-US" sz="1050"/>
              <a:t>Distribution By Sex</a:t>
            </a:r>
          </a:p>
        </c:rich>
      </c:tx>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Sex_VS_HeartDisease!$B$3:$B$4</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E933-4CD8-9793-760E245DF01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E933-4CD8-9793-760E245DF016}"/>
              </c:ext>
            </c:extLst>
          </c:dPt>
          <c:dLbls>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Sex_VS_HeartDisease!$A$5:$A$7</c:f>
              <c:strCache>
                <c:ptCount val="2"/>
                <c:pt idx="0">
                  <c:v>F</c:v>
                </c:pt>
                <c:pt idx="1">
                  <c:v>M</c:v>
                </c:pt>
              </c:strCache>
            </c:strRef>
          </c:cat>
          <c:val>
            <c:numRef>
              <c:f>Sex_VS_HeartDisease!$B$5:$B$7</c:f>
              <c:numCache>
                <c:formatCode>General</c:formatCode>
                <c:ptCount val="2"/>
                <c:pt idx="0">
                  <c:v>16</c:v>
                </c:pt>
                <c:pt idx="1">
                  <c:v>38</c:v>
                </c:pt>
              </c:numCache>
            </c:numRef>
          </c:val>
          <c:extLst>
            <c:ext xmlns:c16="http://schemas.microsoft.com/office/drawing/2014/chart" uri="{C3380CC4-5D6E-409C-BE32-E72D297353CC}">
              <c16:uniqueId val="{00000000-E933-4CD8-9793-760E245DF016}"/>
            </c:ext>
          </c:extLst>
        </c:ser>
        <c:ser>
          <c:idx val="1"/>
          <c:order val="1"/>
          <c:tx>
            <c:strRef>
              <c:f>Sex_VS_HeartDisease!$C$3:$C$4</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F406-47BF-972C-B3A84636F3C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7-F406-47BF-972C-B3A84636F3C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Sex_VS_HeartDisease!$A$5:$A$7</c:f>
              <c:strCache>
                <c:ptCount val="2"/>
                <c:pt idx="0">
                  <c:v>F</c:v>
                </c:pt>
                <c:pt idx="1">
                  <c:v>M</c:v>
                </c:pt>
              </c:strCache>
            </c:strRef>
          </c:cat>
          <c:val>
            <c:numRef>
              <c:f>Sex_VS_HeartDisease!$C$5:$C$7</c:f>
              <c:numCache>
                <c:formatCode>General</c:formatCode>
                <c:ptCount val="2"/>
                <c:pt idx="0">
                  <c:v>3</c:v>
                </c:pt>
                <c:pt idx="1">
                  <c:v>23</c:v>
                </c:pt>
              </c:numCache>
            </c:numRef>
          </c:val>
          <c:extLst>
            <c:ext xmlns:c16="http://schemas.microsoft.com/office/drawing/2014/chart" uri="{C3380CC4-5D6E-409C-BE32-E72D297353CC}">
              <c16:uniqueId val="{00000001-E933-4CD8-9793-760E245DF016}"/>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[Predicting Heart failure class.xlsx]Sex_VS_HeartDisease!Sex_VS_HeartDisease_PivotTable</c:name>
    <c:fmtId val="1"/>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Sex Vs</a:t>
            </a:r>
            <a:r>
              <a:rPr lang="en-US" sz="1100" baseline="0"/>
              <a:t> Heart Disease</a:t>
            </a:r>
            <a:endParaRPr lang="en-NG" sz="1100"/>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Sex_VS_HeartDisease!$B$3:$B$4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Sex_VS_HeartDisease!$A$5:$A$7</c:f>
              <c:strCache>
                <c:ptCount val="2"/>
                <c:pt idx="0">
                  <c:v>F</c:v>
                </c:pt>
                <c:pt idx="1">
                  <c:v>M</c:v>
                </c:pt>
              </c:strCache>
            </c:strRef>
          </c:cat>
          <c:val>
            <c:numRef>
              <c:f>Sex_VS_HeartDisease!$B$5:$B$7</c:f>
              <c:numCache>
                <c:formatCode>General</c:formatCode>
                <c:ptCount val="2"/>
                <c:pt idx="0">
                  <c:v>16</c:v>
                </c:pt>
                <c:pt idx="1">
                  <c:v>38</c:v>
                </c:pt>
              </c:numCache>
            </c:numRef>
          </c:val>
          <c:extLst>
            <c:ext xmlns:c16="http://schemas.microsoft.com/office/drawing/2014/chart" uri="{C3380CC4-5D6E-409C-BE32-E72D297353CC}">
              <c16:uniqueId val="{00000000-5971-4155-AC7F-671C7C689033}"/>
            </c:ext>
          </c:extLst>
        </c:ser>
        <c:ser>
          <c:idx val="1"/>
          <c:order val="1"/>
          <c:tx>
            <c:strRef>
              <c:f>Sex_VS_HeartDisease!$C$3:$C$4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Sex_VS_HeartDisease!$A$5:$A$7</c:f>
              <c:strCache>
                <c:ptCount val="2"/>
                <c:pt idx="0">
                  <c:v>F</c:v>
                </c:pt>
                <c:pt idx="1">
                  <c:v>M</c:v>
                </c:pt>
              </c:strCache>
            </c:strRef>
          </c:cat>
          <c:val>
            <c:numRef>
              <c:f>Sex_VS_HeartDisease!$C$5:$C$7</c:f>
              <c:numCache>
                <c:formatCode>General</c:formatCode>
                <c:ptCount val="2"/>
                <c:pt idx="0">
                  <c:v>3</c:v>
                </c:pt>
                <c:pt idx="1">
                  <c:v>23</c:v>
                </c:pt>
              </c:numCache>
            </c:numRef>
          </c:val>
          <c:extLst>
            <c:ext xmlns:c16="http://schemas.microsoft.com/office/drawing/2014/chart" uri="{C3380CC4-5D6E-409C-BE32-E72D297353CC}">
              <c16:uniqueId val="{00000001-5971-4155-AC7F-671C7C689033}"/>
            </c:ext>
          </c:extLst>
        </c:ser>
        <c:dLbls>
          <c:dLblPos val="outEnd"/>
          <c:showLegendKey val="0"/>
          <c:showVal val="1"/>
          <c:showCatName val="0"/>
          <c:showSerName val="0"/>
          <c:showPercent val="0"/>
          <c:showBubbleSize val="0"/>
        </c:dLbls>
        <c:gapWidth val="182"/>
        <c:axId val="70697584"/>
        <c:axId val="70698064"/>
      </c:barChart>
      <c:catAx>
        <c:axId val="706975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98064"/>
        <c:crosses val="autoZero"/>
        <c:auto val="1"/>
        <c:lblAlgn val="ctr"/>
        <c:lblOffset val="100"/>
        <c:noMultiLvlLbl val="0"/>
      </c:catAx>
      <c:valAx>
        <c:axId val="70698064"/>
        <c:scaling>
          <c:orientation val="minMax"/>
        </c:scaling>
        <c:delete val="1"/>
        <c:axPos val="b"/>
        <c:numFmt formatCode="General" sourceLinked="1"/>
        <c:majorTickMark val="none"/>
        <c:minorTickMark val="none"/>
        <c:tickLblPos val="nextTo"/>
        <c:crossAx val="7069758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[Predicting Heart failure class.xlsx]FastingBS_VS_HeartDisease!FastingBS_VS_HeartDisease_PivotTable</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FastingBS</a:t>
            </a:r>
            <a:r>
              <a:rPr lang="en-US" baseline="0"/>
              <a:t> Vs Heart Disease</a:t>
            </a:r>
            <a:endParaRPr lang="en-N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FastingBS_VS_HeartDisease!$B$3:$B$4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FastingBS_VS_HeartDisease!$A$5:$A$7</c:f>
              <c:strCache>
                <c:ptCount val="2"/>
                <c:pt idx="0">
                  <c:v>Normal BS</c:v>
                </c:pt>
                <c:pt idx="1">
                  <c:v>Abnormal BS</c:v>
                </c:pt>
              </c:strCache>
            </c:strRef>
          </c:cat>
          <c:val>
            <c:numRef>
              <c:f>FastingBS_VS_HeartDisease!$B$5:$B$7</c:f>
              <c:numCache>
                <c:formatCode>General</c:formatCode>
                <c:ptCount val="2"/>
                <c:pt idx="0">
                  <c:v>53</c:v>
                </c:pt>
                <c:pt idx="1">
                  <c:v>1</c:v>
                </c:pt>
              </c:numCache>
            </c:numRef>
          </c:val>
          <c:extLst>
            <c:ext xmlns:c16="http://schemas.microsoft.com/office/drawing/2014/chart" uri="{C3380CC4-5D6E-409C-BE32-E72D297353CC}">
              <c16:uniqueId val="{00000000-B4BA-4FB0-B1E7-76C20B43EE59}"/>
            </c:ext>
          </c:extLst>
        </c:ser>
        <c:ser>
          <c:idx val="1"/>
          <c:order val="1"/>
          <c:tx>
            <c:strRef>
              <c:f>FastingBS_VS_HeartDisease!$C$3:$C$4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FastingBS_VS_HeartDisease!$A$5:$A$7</c:f>
              <c:strCache>
                <c:ptCount val="2"/>
                <c:pt idx="0">
                  <c:v>Normal BS</c:v>
                </c:pt>
                <c:pt idx="1">
                  <c:v>Abnormal BS</c:v>
                </c:pt>
              </c:strCache>
            </c:strRef>
          </c:cat>
          <c:val>
            <c:numRef>
              <c:f>FastingBS_VS_HeartDisease!$C$5:$C$7</c:f>
              <c:numCache>
                <c:formatCode>General</c:formatCode>
                <c:ptCount val="2"/>
                <c:pt idx="0">
                  <c:v>19</c:v>
                </c:pt>
                <c:pt idx="1">
                  <c:v>7</c:v>
                </c:pt>
              </c:numCache>
            </c:numRef>
          </c:val>
          <c:extLst>
            <c:ext xmlns:c16="http://schemas.microsoft.com/office/drawing/2014/chart" uri="{C3380CC4-5D6E-409C-BE32-E72D297353CC}">
              <c16:uniqueId val="{00000001-B4BA-4FB0-B1E7-76C20B43EE59}"/>
            </c:ext>
          </c:extLst>
        </c:ser>
        <c:dLbls>
          <c:dLblPos val="outEnd"/>
          <c:showLegendKey val="0"/>
          <c:showVal val="1"/>
          <c:showCatName val="0"/>
          <c:showSerName val="0"/>
          <c:showPercent val="0"/>
          <c:showBubbleSize val="0"/>
        </c:dLbls>
        <c:gapWidth val="182"/>
        <c:axId val="558640336"/>
        <c:axId val="558639376"/>
      </c:barChart>
      <c:catAx>
        <c:axId val="55864033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639376"/>
        <c:crosses val="autoZero"/>
        <c:auto val="1"/>
        <c:lblAlgn val="ctr"/>
        <c:lblOffset val="100"/>
        <c:noMultiLvlLbl val="0"/>
      </c:catAx>
      <c:valAx>
        <c:axId val="558639376"/>
        <c:scaling>
          <c:orientation val="minMax"/>
        </c:scaling>
        <c:delete val="1"/>
        <c:axPos val="b"/>
        <c:numFmt formatCode="General" sourceLinked="1"/>
        <c:majorTickMark val="out"/>
        <c:minorTickMark val="none"/>
        <c:tickLblPos val="nextTo"/>
        <c:crossAx val="55864033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a:t>
            </a:r>
            <a:r>
              <a:rPr lang="en-US" baseline="0"/>
              <a:t> By Normal Vs Abnormal</a:t>
            </a:r>
            <a:endParaRPr lang="en-N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FastingBS_VS_HeartDisease!$H$4</c:f>
              <c:strCache>
                <c:ptCount val="1"/>
                <c:pt idx="0">
                  <c:v>GrandTotal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E54-48B8-A56C-5FB5F81E16E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1E54-48B8-A56C-5FB5F81E16E6}"/>
              </c:ext>
            </c:extLst>
          </c:dPt>
          <c:dLbls>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E54-48B8-A56C-5FB5F81E16E6}"/>
                </c:ext>
              </c:extLst>
            </c:dLbl>
            <c:dLbl>
              <c:idx val="1"/>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1E54-48B8-A56C-5FB5F81E16E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FastingBS_VS_HeartDisease!$G$5:$G$6</c:f>
              <c:strCache>
                <c:ptCount val="2"/>
                <c:pt idx="0">
                  <c:v>Normal BS</c:v>
                </c:pt>
                <c:pt idx="1">
                  <c:v>Abnormal BS</c:v>
                </c:pt>
              </c:strCache>
            </c:strRef>
          </c:cat>
          <c:val>
            <c:numRef>
              <c:f>FastingBS_VS_HeartDisease!$H$5:$H$6</c:f>
              <c:numCache>
                <c:formatCode>General</c:formatCode>
                <c:ptCount val="2"/>
                <c:pt idx="0">
                  <c:v>72</c:v>
                </c:pt>
                <c:pt idx="1">
                  <c:v>8</c:v>
                </c:pt>
              </c:numCache>
            </c:numRef>
          </c:val>
          <c:extLst>
            <c:ext xmlns:c16="http://schemas.microsoft.com/office/drawing/2014/chart" uri="{C3380CC4-5D6E-409C-BE32-E72D297353CC}">
              <c16:uniqueId val="{00000000-1E54-48B8-A56C-5FB5F81E16E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FastingBS_VS_HeartDisease!$S$16</c:f>
          <c:strCache>
            <c:ptCount val="1"/>
            <c:pt idx="0">
              <c:v>Sex Vs Heart Disease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FastingBS_VS_HeartDisease!$T$17</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FastingBS_VS_HeartDisease!$S$18:$S$19</c:f>
              <c:strCache>
                <c:ptCount val="2"/>
                <c:pt idx="0">
                  <c:v>M</c:v>
                </c:pt>
                <c:pt idx="1">
                  <c:v>F</c:v>
                </c:pt>
              </c:strCache>
            </c:strRef>
          </c:cat>
          <c:val>
            <c:numRef>
              <c:f>FastingBS_VS_HeartDisease!$T$18:$T$19</c:f>
              <c:numCache>
                <c:formatCode>General</c:formatCode>
                <c:ptCount val="2"/>
                <c:pt idx="0">
                  <c:v>38</c:v>
                </c:pt>
                <c:pt idx="1">
                  <c:v>16</c:v>
                </c:pt>
              </c:numCache>
            </c:numRef>
          </c:val>
          <c:extLst>
            <c:ext xmlns:c16="http://schemas.microsoft.com/office/drawing/2014/chart" uri="{C3380CC4-5D6E-409C-BE32-E72D297353CC}">
              <c16:uniqueId val="{00000000-2FEF-4EDA-9CF5-F852C0074DFB}"/>
            </c:ext>
          </c:extLst>
        </c:ser>
        <c:ser>
          <c:idx val="1"/>
          <c:order val="1"/>
          <c:tx>
            <c:strRef>
              <c:f>FastingBS_VS_HeartDisease!$U$17</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FastingBS_VS_HeartDisease!$S$18:$S$19</c:f>
              <c:strCache>
                <c:ptCount val="2"/>
                <c:pt idx="0">
                  <c:v>M</c:v>
                </c:pt>
                <c:pt idx="1">
                  <c:v>F</c:v>
                </c:pt>
              </c:strCache>
            </c:strRef>
          </c:cat>
          <c:val>
            <c:numRef>
              <c:f>FastingBS_VS_HeartDisease!$U$18:$U$19</c:f>
              <c:numCache>
                <c:formatCode>General</c:formatCode>
                <c:ptCount val="2"/>
                <c:pt idx="0">
                  <c:v>23</c:v>
                </c:pt>
                <c:pt idx="1">
                  <c:v>3</c:v>
                </c:pt>
              </c:numCache>
            </c:numRef>
          </c:val>
          <c:extLst>
            <c:ext xmlns:c16="http://schemas.microsoft.com/office/drawing/2014/chart" uri="{C3380CC4-5D6E-409C-BE32-E72D297353CC}">
              <c16:uniqueId val="{00000001-2FEF-4EDA-9CF5-F852C0074DFB}"/>
            </c:ext>
          </c:extLst>
        </c:ser>
        <c:dLbls>
          <c:dLblPos val="outEnd"/>
          <c:showLegendKey val="0"/>
          <c:showVal val="1"/>
          <c:showCatName val="0"/>
          <c:showSerName val="0"/>
          <c:showPercent val="0"/>
          <c:showBubbleSize val="0"/>
        </c:dLbls>
        <c:gapWidth val="182"/>
        <c:axId val="340168367"/>
        <c:axId val="340166927"/>
      </c:barChart>
      <c:catAx>
        <c:axId val="3401683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166927"/>
        <c:crosses val="autoZero"/>
        <c:auto val="1"/>
        <c:lblAlgn val="ctr"/>
        <c:lblOffset val="100"/>
        <c:noMultiLvlLbl val="0"/>
      </c:catAx>
      <c:valAx>
        <c:axId val="3401669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168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FastingBS_VS_HeartDisease!$S$27</c:f>
          <c:strCache>
            <c:ptCount val="1"/>
            <c:pt idx="0">
              <c:v> Distribution By FastingBs Ratio</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FastingBS_VS_HeartDisease!$T$27:$T$28</c:f>
              <c:strCache>
                <c:ptCount val="2"/>
                <c:pt idx="0">
                  <c:v> Distribution By FastingBs Ratio</c:v>
                </c:pt>
                <c:pt idx="1">
                  <c:v>GrandTotal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4DA-40F9-9D0C-040F5435D07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4DA-40F9-9D0C-040F5435D07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FastingBS_VS_HeartDisease!$S$29:$S$30</c:f>
              <c:strCache>
                <c:ptCount val="2"/>
                <c:pt idx="0">
                  <c:v>Normal BS</c:v>
                </c:pt>
                <c:pt idx="1">
                  <c:v>Abnormal BS</c:v>
                </c:pt>
              </c:strCache>
            </c:strRef>
          </c:cat>
          <c:val>
            <c:numRef>
              <c:f>FastingBS_VS_HeartDisease!$T$29:$T$30</c:f>
              <c:numCache>
                <c:formatCode>General</c:formatCode>
                <c:ptCount val="2"/>
                <c:pt idx="0">
                  <c:v>72</c:v>
                </c:pt>
                <c:pt idx="1">
                  <c:v>8</c:v>
                </c:pt>
              </c:numCache>
            </c:numRef>
          </c:val>
          <c:extLst>
            <c:ext xmlns:c16="http://schemas.microsoft.com/office/drawing/2014/chart" uri="{C3380CC4-5D6E-409C-BE32-E72D297353CC}">
              <c16:uniqueId val="{00000000-3DE9-4D2B-BA75-BEF941B03B3D}"/>
            </c:ext>
          </c:extLst>
        </c:ser>
        <c:dLbls>
          <c:dLblPos val="bestFit"/>
          <c:showLegendKey val="0"/>
          <c:showVal val="1"/>
          <c:showCatName val="0"/>
          <c:showSerName val="0"/>
          <c:showPercent val="0"/>
          <c:showBubbleSize val="0"/>
          <c:showLeaderLines val="1"/>
        </c:dLbls>
        <c:firstSliceAng val="0"/>
        <c:extLst>
          <c:ext xmlns:c15="http://schemas.microsoft.com/office/drawing/2012/chart" uri="{02D57815-91ED-43cb-92C2-25804820EDAC}">
            <c15:filteredPieSeries>
              <c15:ser>
                <c:idx val="1"/>
                <c:order val="1"/>
                <c:tx>
                  <c:strRef>
                    <c:extLst>
                      <c:ext uri="{02D57815-91ED-43cb-92C2-25804820EDAC}">
                        <c15:formulaRef>
                          <c15:sqref>FastingBS_VS_HeartDisease!$U$27:$U$28</c15:sqref>
                        </c15:formulaRef>
                      </c:ext>
                    </c:extLst>
                    <c:strCache>
                      <c:ptCount val="2"/>
                      <c:pt idx="0">
                        <c:v> Distribution By FastingBs Ratio</c:v>
                      </c:pt>
                      <c:pt idx="1">
                        <c:v>GrandTotal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D4DA-40F9-9D0C-040F5435D07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7-D4DA-40F9-9D0C-040F5435D07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uri="{CE6537A1-D6FC-4f65-9D91-7224C49458BB}"/>
                  </c:extLst>
                </c:dLbls>
                <c:cat>
                  <c:strRef>
                    <c:extLst>
                      <c:ext uri="{02D57815-91ED-43cb-92C2-25804820EDAC}">
                        <c15:formulaRef>
                          <c15:sqref>FastingBS_VS_HeartDisease!$S$29:$S$30</c15:sqref>
                        </c15:formulaRef>
                      </c:ext>
                    </c:extLst>
                    <c:strCache>
                      <c:ptCount val="2"/>
                      <c:pt idx="0">
                        <c:v>Normal BS</c:v>
                      </c:pt>
                      <c:pt idx="1">
                        <c:v>Abnormal BS</c:v>
                      </c:pt>
                    </c:strCache>
                  </c:strRef>
                </c:cat>
                <c:val>
                  <c:numRef>
                    <c:extLst>
                      <c:ext uri="{02D57815-91ED-43cb-92C2-25804820EDAC}">
                        <c15:formulaRef>
                          <c15:sqref>FastingBS_VS_HeartDisease!$U$29:$U$30</c15:sqref>
                        </c15:formulaRef>
                      </c:ext>
                    </c:extLst>
                    <c:numCache>
                      <c:formatCode>General</c:formatCode>
                      <c:ptCount val="2"/>
                    </c:numCache>
                  </c:numRef>
                </c:val>
                <c:extLst>
                  <c:ext xmlns:c16="http://schemas.microsoft.com/office/drawing/2014/chart" uri="{C3380CC4-5D6E-409C-BE32-E72D297353CC}">
                    <c16:uniqueId val="{00000001-3DE9-4D2B-BA75-BEF941B03B3D}"/>
                  </c:ext>
                </c:extLst>
              </c15:ser>
            </c15:filteredPieSeries>
          </c:ext>
        </c:extLst>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[Predicting Heart failure class.xlsx]MaxHRange_VS_Disease!MaxHRRange_VS_HeartDisease</c:name>
    <c:fmtId val="0"/>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MaxHR Range Vs Heart Disease</a:t>
            </a:r>
            <a:endParaRPr lang="en-NG" sz="1100"/>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MaxHRange_VS_Disease!$B$3:$B$4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MaxHRange_VS_Disease!$A$5:$A$8</c:f>
              <c:strCache>
                <c:ptCount val="3"/>
                <c:pt idx="0">
                  <c:v>High-(Abnormal)</c:v>
                </c:pt>
                <c:pt idx="1">
                  <c:v>Low-(Abnormal)</c:v>
                </c:pt>
                <c:pt idx="2">
                  <c:v>Normal</c:v>
                </c:pt>
              </c:strCache>
            </c:strRef>
          </c:cat>
          <c:val>
            <c:numRef>
              <c:f>MaxHRange_VS_Disease!$B$5:$B$8</c:f>
              <c:numCache>
                <c:formatCode>General</c:formatCode>
                <c:ptCount val="3"/>
                <c:pt idx="0">
                  <c:v>34</c:v>
                </c:pt>
                <c:pt idx="1">
                  <c:v>2</c:v>
                </c:pt>
                <c:pt idx="2">
                  <c:v>18</c:v>
                </c:pt>
              </c:numCache>
            </c:numRef>
          </c:val>
          <c:extLst>
            <c:ext xmlns:c16="http://schemas.microsoft.com/office/drawing/2014/chart" uri="{C3380CC4-5D6E-409C-BE32-E72D297353CC}">
              <c16:uniqueId val="{00000000-84C8-466D-885C-014519686EBD}"/>
            </c:ext>
          </c:extLst>
        </c:ser>
        <c:ser>
          <c:idx val="1"/>
          <c:order val="1"/>
          <c:tx>
            <c:strRef>
              <c:f>MaxHRange_VS_Disease!$C$3:$C$4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MaxHRange_VS_Disease!$A$5:$A$8</c:f>
              <c:strCache>
                <c:ptCount val="3"/>
                <c:pt idx="0">
                  <c:v>High-(Abnormal)</c:v>
                </c:pt>
                <c:pt idx="1">
                  <c:v>Low-(Abnormal)</c:v>
                </c:pt>
                <c:pt idx="2">
                  <c:v>Normal</c:v>
                </c:pt>
              </c:strCache>
            </c:strRef>
          </c:cat>
          <c:val>
            <c:numRef>
              <c:f>MaxHRange_VS_Disease!$C$5:$C$8</c:f>
              <c:numCache>
                <c:formatCode>General</c:formatCode>
                <c:ptCount val="3"/>
                <c:pt idx="0">
                  <c:v>6</c:v>
                </c:pt>
                <c:pt idx="1">
                  <c:v>1</c:v>
                </c:pt>
                <c:pt idx="2">
                  <c:v>19</c:v>
                </c:pt>
              </c:numCache>
            </c:numRef>
          </c:val>
          <c:extLst>
            <c:ext xmlns:c16="http://schemas.microsoft.com/office/drawing/2014/chart" uri="{C3380CC4-5D6E-409C-BE32-E72D297353CC}">
              <c16:uniqueId val="{00000001-84C8-466D-885C-014519686EBD}"/>
            </c:ext>
          </c:extLst>
        </c:ser>
        <c:dLbls>
          <c:dLblPos val="outEnd"/>
          <c:showLegendKey val="0"/>
          <c:showVal val="1"/>
          <c:showCatName val="0"/>
          <c:showSerName val="0"/>
          <c:showPercent val="0"/>
          <c:showBubbleSize val="0"/>
        </c:dLbls>
        <c:gapWidth val="219"/>
        <c:overlap val="-27"/>
        <c:axId val="558634096"/>
        <c:axId val="558638416"/>
      </c:barChart>
      <c:catAx>
        <c:axId val="558634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638416"/>
        <c:crosses val="autoZero"/>
        <c:auto val="1"/>
        <c:lblAlgn val="ctr"/>
        <c:lblOffset val="100"/>
        <c:noMultiLvlLbl val="0"/>
      </c:catAx>
      <c:valAx>
        <c:axId val="5586384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63409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MaxHRange_VS_Disease!$M$15</c:f>
          <c:strCache>
            <c:ptCount val="1"/>
            <c:pt idx="0">
              <c:v> Cholesterol Range Vs Heart Disease</c:v>
            </c:pt>
          </c:strCache>
        </c:strRef>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stacked"/>
        <c:varyColors val="0"/>
        <c:ser>
          <c:idx val="0"/>
          <c:order val="0"/>
          <c:tx>
            <c:strRef>
              <c:f>MaxHRange_VS_Disease!$N$16</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MaxHRange_VS_Disease!$M$17:$M$20</c:f>
              <c:strCache>
                <c:ptCount val="4"/>
                <c:pt idx="0">
                  <c:v>High Risk</c:v>
                </c:pt>
                <c:pt idx="1">
                  <c:v>Medium Risk</c:v>
                </c:pt>
                <c:pt idx="2">
                  <c:v>No Reading</c:v>
                </c:pt>
                <c:pt idx="3">
                  <c:v>Normal</c:v>
                </c:pt>
              </c:strCache>
            </c:strRef>
          </c:cat>
          <c:val>
            <c:numRef>
              <c:f>MaxHRange_VS_Disease!$N$17:$N$20</c:f>
              <c:numCache>
                <c:formatCode>General</c:formatCode>
                <c:ptCount val="4"/>
                <c:pt idx="0">
                  <c:v>21</c:v>
                </c:pt>
                <c:pt idx="1">
                  <c:v>15</c:v>
                </c:pt>
                <c:pt idx="2">
                  <c:v>1</c:v>
                </c:pt>
                <c:pt idx="3">
                  <c:v>17</c:v>
                </c:pt>
              </c:numCache>
            </c:numRef>
          </c:val>
          <c:extLst>
            <c:ext xmlns:c16="http://schemas.microsoft.com/office/drawing/2014/chart" uri="{C3380CC4-5D6E-409C-BE32-E72D297353CC}">
              <c16:uniqueId val="{00000001-1D27-44F7-A9F6-78C4CD740434}"/>
            </c:ext>
          </c:extLst>
        </c:ser>
        <c:ser>
          <c:idx val="1"/>
          <c:order val="1"/>
          <c:tx>
            <c:strRef>
              <c:f>MaxHRange_VS_Disease!$O$16</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MaxHRange_VS_Disease!$M$17:$M$20</c:f>
              <c:strCache>
                <c:ptCount val="4"/>
                <c:pt idx="0">
                  <c:v>High Risk</c:v>
                </c:pt>
                <c:pt idx="1">
                  <c:v>Medium Risk</c:v>
                </c:pt>
                <c:pt idx="2">
                  <c:v>No Reading</c:v>
                </c:pt>
                <c:pt idx="3">
                  <c:v>Normal</c:v>
                </c:pt>
              </c:strCache>
            </c:strRef>
          </c:cat>
          <c:val>
            <c:numRef>
              <c:f>MaxHRange_VS_Disease!$O$17:$O$20</c:f>
              <c:numCache>
                <c:formatCode>General</c:formatCode>
                <c:ptCount val="4"/>
                <c:pt idx="0">
                  <c:v>9</c:v>
                </c:pt>
                <c:pt idx="1">
                  <c:v>3</c:v>
                </c:pt>
                <c:pt idx="2">
                  <c:v>9</c:v>
                </c:pt>
                <c:pt idx="3">
                  <c:v>5</c:v>
                </c:pt>
              </c:numCache>
            </c:numRef>
          </c:val>
          <c:extLst>
            <c:ext xmlns:c16="http://schemas.microsoft.com/office/drawing/2014/chart" uri="{C3380CC4-5D6E-409C-BE32-E72D297353CC}">
              <c16:uniqueId val="{00000000-1D27-44F7-A9F6-78C4CD740434}"/>
            </c:ext>
          </c:extLst>
        </c:ser>
        <c:dLbls>
          <c:showLegendKey val="0"/>
          <c:showVal val="1"/>
          <c:showCatName val="0"/>
          <c:showSerName val="0"/>
          <c:showPercent val="0"/>
          <c:showBubbleSize val="0"/>
        </c:dLbls>
        <c:gapWidth val="150"/>
        <c:overlap val="100"/>
        <c:axId val="1542096463"/>
        <c:axId val="1506430239"/>
      </c:barChart>
      <c:catAx>
        <c:axId val="154209646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6430239"/>
        <c:crosses val="autoZero"/>
        <c:auto val="1"/>
        <c:lblAlgn val="ctr"/>
        <c:lblOffset val="100"/>
        <c:noMultiLvlLbl val="0"/>
      </c:catAx>
      <c:valAx>
        <c:axId val="1506430239"/>
        <c:scaling>
          <c:orientation val="minMax"/>
        </c:scaling>
        <c:delete val="1"/>
        <c:axPos val="l"/>
        <c:numFmt formatCode="General" sourceLinked="1"/>
        <c:majorTickMark val="none"/>
        <c:minorTickMark val="none"/>
        <c:tickLblPos val="nextTo"/>
        <c:crossAx val="15420964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[Predicting Heart failure class.xlsx]ExerciseAngina_VS_Disease!ExerciseAngina_VS_DiseasePivot</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Exercise</a:t>
            </a:r>
            <a:r>
              <a:rPr lang="en-US" baseline="0"/>
              <a:t> Angina Vs Heart Disease</a:t>
            </a:r>
            <a:endParaRPr lang="en-N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ExerciseAngina_VS_Disease!$B$3:$B$4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ExerciseAngina_VS_Disease!$A$5:$A$7</c:f>
              <c:strCache>
                <c:ptCount val="2"/>
                <c:pt idx="0">
                  <c:v>No</c:v>
                </c:pt>
                <c:pt idx="1">
                  <c:v>Yes</c:v>
                </c:pt>
              </c:strCache>
            </c:strRef>
          </c:cat>
          <c:val>
            <c:numRef>
              <c:f>ExerciseAngina_VS_Disease!$B$5:$B$7</c:f>
              <c:numCache>
                <c:formatCode>General</c:formatCode>
                <c:ptCount val="2"/>
                <c:pt idx="0">
                  <c:v>53</c:v>
                </c:pt>
                <c:pt idx="1">
                  <c:v>1</c:v>
                </c:pt>
              </c:numCache>
            </c:numRef>
          </c:val>
          <c:extLst>
            <c:ext xmlns:c16="http://schemas.microsoft.com/office/drawing/2014/chart" uri="{C3380CC4-5D6E-409C-BE32-E72D297353CC}">
              <c16:uniqueId val="{00000000-762E-4BB8-A9EB-ECC0071B6575}"/>
            </c:ext>
          </c:extLst>
        </c:ser>
        <c:ser>
          <c:idx val="1"/>
          <c:order val="1"/>
          <c:tx>
            <c:strRef>
              <c:f>ExerciseAngina_VS_Disease!$C$3:$C$4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ExerciseAngina_VS_Disease!$A$5:$A$7</c:f>
              <c:strCache>
                <c:ptCount val="2"/>
                <c:pt idx="0">
                  <c:v>No</c:v>
                </c:pt>
                <c:pt idx="1">
                  <c:v>Yes</c:v>
                </c:pt>
              </c:strCache>
            </c:strRef>
          </c:cat>
          <c:val>
            <c:numRef>
              <c:f>ExerciseAngina_VS_Disease!$C$5:$C$7</c:f>
              <c:numCache>
                <c:formatCode>General</c:formatCode>
                <c:ptCount val="2"/>
                <c:pt idx="0">
                  <c:v>13</c:v>
                </c:pt>
                <c:pt idx="1">
                  <c:v>13</c:v>
                </c:pt>
              </c:numCache>
            </c:numRef>
          </c:val>
          <c:extLst>
            <c:ext xmlns:c16="http://schemas.microsoft.com/office/drawing/2014/chart" uri="{C3380CC4-5D6E-409C-BE32-E72D297353CC}">
              <c16:uniqueId val="{00000001-762E-4BB8-A9EB-ECC0071B6575}"/>
            </c:ext>
          </c:extLst>
        </c:ser>
        <c:dLbls>
          <c:dLblPos val="outEnd"/>
          <c:showLegendKey val="0"/>
          <c:showVal val="1"/>
          <c:showCatName val="0"/>
          <c:showSerName val="0"/>
          <c:showPercent val="0"/>
          <c:showBubbleSize val="0"/>
        </c:dLbls>
        <c:gapWidth val="182"/>
        <c:axId val="20346736"/>
        <c:axId val="20347216"/>
      </c:barChart>
      <c:catAx>
        <c:axId val="203467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Exercise Angina</a:t>
                </a:r>
                <a:endParaRPr lang="en-NG"/>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47216"/>
        <c:crosses val="autoZero"/>
        <c:auto val="1"/>
        <c:lblAlgn val="ctr"/>
        <c:lblOffset val="100"/>
        <c:noMultiLvlLbl val="0"/>
      </c:catAx>
      <c:valAx>
        <c:axId val="20347216"/>
        <c:scaling>
          <c:orientation val="minMax"/>
        </c:scaling>
        <c:delete val="1"/>
        <c:axPos val="b"/>
        <c:numFmt formatCode="General" sourceLinked="1"/>
        <c:majorTickMark val="none"/>
        <c:minorTickMark val="none"/>
        <c:tickLblPos val="nextTo"/>
        <c:crossAx val="2034673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a:t>
            </a:r>
            <a:r>
              <a:rPr lang="en-US" baseline="0"/>
              <a:t> By Exercise</a:t>
            </a:r>
            <a:endParaRPr lang="en-N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ExerciseAngina_VS_Disease!$I$3</c:f>
              <c:strCache>
                <c:ptCount val="1"/>
                <c:pt idx="0">
                  <c:v>Grand 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380-4E86-BB06-A70A82738A9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380-4E86-BB06-A70A82738A9D}"/>
              </c:ext>
            </c:extLst>
          </c:dPt>
          <c:dLbls>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ExerciseAngina_VS_Disease!$H$4:$H$5</c:f>
              <c:strCache>
                <c:ptCount val="2"/>
                <c:pt idx="0">
                  <c:v>No</c:v>
                </c:pt>
                <c:pt idx="1">
                  <c:v>Yes</c:v>
                </c:pt>
              </c:strCache>
            </c:strRef>
          </c:cat>
          <c:val>
            <c:numRef>
              <c:f>ExerciseAngina_VS_Disease!$I$4:$I$5</c:f>
              <c:numCache>
                <c:formatCode>General</c:formatCode>
                <c:ptCount val="2"/>
                <c:pt idx="0">
                  <c:v>66</c:v>
                </c:pt>
                <c:pt idx="1">
                  <c:v>14</c:v>
                </c:pt>
              </c:numCache>
            </c:numRef>
          </c:val>
          <c:extLst>
            <c:ext xmlns:c16="http://schemas.microsoft.com/office/drawing/2014/chart" uri="{C3380CC4-5D6E-409C-BE32-E72D297353CC}">
              <c16:uniqueId val="{00000000-A100-44D7-B393-0B6DF887181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[Predicting Heart failure class.xlsx]OldPeakRange_VS_HeartDisease!OldPeask_VS_HearDiseas</c:name>
    <c:fmtId val="0"/>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Old Peak Range Vs Heart Disease</a:t>
            </a:r>
            <a:endParaRPr lang="en-NG"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OldPeakRange_VS_HeartDisease!$B$3:$B$4</c:f>
              <c:strCache>
                <c:ptCount val="1"/>
                <c:pt idx="0">
                  <c:v>No</c:v>
                </c:pt>
              </c:strCache>
            </c:strRef>
          </c:tx>
          <c:spPr>
            <a:solidFill>
              <a:schemeClr val="accent1"/>
            </a:solidFill>
            <a:ln>
              <a:noFill/>
            </a:ln>
            <a:effectLst/>
          </c:spPr>
          <c:invertIfNegative val="0"/>
          <c:cat>
            <c:strRef>
              <c:f>OldPeakRange_VS_HeartDisease!$A$5:$A$8</c:f>
              <c:strCache>
                <c:ptCount val="3"/>
                <c:pt idx="0">
                  <c:v>High Risk</c:v>
                </c:pt>
                <c:pt idx="1">
                  <c:v>Low Risk</c:v>
                </c:pt>
                <c:pt idx="2">
                  <c:v>Medium Risk</c:v>
                </c:pt>
              </c:strCache>
            </c:strRef>
          </c:cat>
          <c:val>
            <c:numRef>
              <c:f>OldPeakRange_VS_HeartDisease!$B$5:$B$8</c:f>
              <c:numCache>
                <c:formatCode>General</c:formatCode>
                <c:ptCount val="3"/>
                <c:pt idx="0">
                  <c:v>2</c:v>
                </c:pt>
                <c:pt idx="1">
                  <c:v>48</c:v>
                </c:pt>
                <c:pt idx="2">
                  <c:v>4</c:v>
                </c:pt>
              </c:numCache>
            </c:numRef>
          </c:val>
          <c:extLst>
            <c:ext xmlns:c16="http://schemas.microsoft.com/office/drawing/2014/chart" uri="{C3380CC4-5D6E-409C-BE32-E72D297353CC}">
              <c16:uniqueId val="{00000000-F55B-4080-8C9E-0CB1231F7021}"/>
            </c:ext>
          </c:extLst>
        </c:ser>
        <c:ser>
          <c:idx val="1"/>
          <c:order val="1"/>
          <c:tx>
            <c:strRef>
              <c:f>OldPeakRange_VS_HeartDisease!$C$3:$C$4</c:f>
              <c:strCache>
                <c:ptCount val="1"/>
                <c:pt idx="0">
                  <c:v>Yes</c:v>
                </c:pt>
              </c:strCache>
            </c:strRef>
          </c:tx>
          <c:spPr>
            <a:solidFill>
              <a:schemeClr val="accent2"/>
            </a:solidFill>
            <a:ln>
              <a:noFill/>
            </a:ln>
            <a:effectLst/>
          </c:spPr>
          <c:invertIfNegative val="0"/>
          <c:cat>
            <c:strRef>
              <c:f>OldPeakRange_VS_HeartDisease!$A$5:$A$8</c:f>
              <c:strCache>
                <c:ptCount val="3"/>
                <c:pt idx="0">
                  <c:v>High Risk</c:v>
                </c:pt>
                <c:pt idx="1">
                  <c:v>Low Risk</c:v>
                </c:pt>
                <c:pt idx="2">
                  <c:v>Medium Risk</c:v>
                </c:pt>
              </c:strCache>
            </c:strRef>
          </c:cat>
          <c:val>
            <c:numRef>
              <c:f>OldPeakRange_VS_HeartDisease!$C$5:$C$8</c:f>
              <c:numCache>
                <c:formatCode>General</c:formatCode>
                <c:ptCount val="3"/>
                <c:pt idx="0">
                  <c:v>8</c:v>
                </c:pt>
                <c:pt idx="1">
                  <c:v>13</c:v>
                </c:pt>
                <c:pt idx="2">
                  <c:v>5</c:v>
                </c:pt>
              </c:numCache>
            </c:numRef>
          </c:val>
          <c:extLst>
            <c:ext xmlns:c16="http://schemas.microsoft.com/office/drawing/2014/chart" uri="{C3380CC4-5D6E-409C-BE32-E72D297353CC}">
              <c16:uniqueId val="{00000001-F55B-4080-8C9E-0CB1231F7021}"/>
            </c:ext>
          </c:extLst>
        </c:ser>
        <c:dLbls>
          <c:showLegendKey val="0"/>
          <c:showVal val="0"/>
          <c:showCatName val="0"/>
          <c:showSerName val="0"/>
          <c:showPercent val="0"/>
          <c:showBubbleSize val="0"/>
        </c:dLbls>
        <c:gapWidth val="219"/>
        <c:overlap val="-27"/>
        <c:axId val="2015244720"/>
        <c:axId val="734247472"/>
      </c:barChart>
      <c:catAx>
        <c:axId val="20152447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Old Peak Ranges</a:t>
                </a:r>
                <a:endParaRPr lang="en-NG"/>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4247472"/>
        <c:crosses val="autoZero"/>
        <c:auto val="1"/>
        <c:lblAlgn val="ctr"/>
        <c:lblOffset val="100"/>
        <c:noMultiLvlLbl val="0"/>
      </c:catAx>
      <c:valAx>
        <c:axId val="734247472"/>
        <c:scaling>
          <c:orientation val="minMax"/>
        </c:scaling>
        <c:delete val="1"/>
        <c:axPos val="l"/>
        <c:numFmt formatCode="General" sourceLinked="1"/>
        <c:majorTickMark val="none"/>
        <c:minorTickMark val="none"/>
        <c:tickLblPos val="nextTo"/>
        <c:crossAx val="20152447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[Predicting Heart failure class.xlsx]ST_Slop_VS_HeartDisease!ST_Slop_VS_ HeartDiseasePivotTable</c:name>
    <c:fmtId val="0"/>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ST_</a:t>
            </a:r>
            <a:r>
              <a:rPr lang="en-US" sz="1200" baseline="0"/>
              <a:t> Slop </a:t>
            </a:r>
            <a:r>
              <a:rPr lang="en-US" sz="1200"/>
              <a:t>Vs Heart Disease</a:t>
            </a:r>
            <a:endParaRPr lang="en-NG"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ST_Slop_VS_HeartDisease!$B$3:$B$4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ST_Slop_VS_HeartDisease!$A$5:$A$8</c:f>
              <c:strCache>
                <c:ptCount val="3"/>
                <c:pt idx="0">
                  <c:v>Down</c:v>
                </c:pt>
                <c:pt idx="1">
                  <c:v>Flat</c:v>
                </c:pt>
                <c:pt idx="2">
                  <c:v>Up</c:v>
                </c:pt>
              </c:strCache>
            </c:strRef>
          </c:cat>
          <c:val>
            <c:numRef>
              <c:f>ST_Slop_VS_HeartDisease!$B$5:$B$8</c:f>
              <c:numCache>
                <c:formatCode>General</c:formatCode>
                <c:ptCount val="3"/>
                <c:pt idx="0">
                  <c:v>1</c:v>
                </c:pt>
                <c:pt idx="1">
                  <c:v>4</c:v>
                </c:pt>
                <c:pt idx="2">
                  <c:v>49</c:v>
                </c:pt>
              </c:numCache>
            </c:numRef>
          </c:val>
          <c:extLst>
            <c:ext xmlns:c16="http://schemas.microsoft.com/office/drawing/2014/chart" uri="{C3380CC4-5D6E-409C-BE32-E72D297353CC}">
              <c16:uniqueId val="{00000000-DDFD-4ECC-92A1-184ED88F82ED}"/>
            </c:ext>
          </c:extLst>
        </c:ser>
        <c:ser>
          <c:idx val="1"/>
          <c:order val="1"/>
          <c:tx>
            <c:strRef>
              <c:f>ST_Slop_VS_HeartDisease!$C$3:$C$4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ST_Slop_VS_HeartDisease!$A$5:$A$8</c:f>
              <c:strCache>
                <c:ptCount val="3"/>
                <c:pt idx="0">
                  <c:v>Down</c:v>
                </c:pt>
                <c:pt idx="1">
                  <c:v>Flat</c:v>
                </c:pt>
                <c:pt idx="2">
                  <c:v>Up</c:v>
                </c:pt>
              </c:strCache>
            </c:strRef>
          </c:cat>
          <c:val>
            <c:numRef>
              <c:f>ST_Slop_VS_HeartDisease!$C$5:$C$8</c:f>
              <c:numCache>
                <c:formatCode>General</c:formatCode>
                <c:ptCount val="3"/>
                <c:pt idx="0">
                  <c:v>1</c:v>
                </c:pt>
                <c:pt idx="1">
                  <c:v>21</c:v>
                </c:pt>
                <c:pt idx="2">
                  <c:v>4</c:v>
                </c:pt>
              </c:numCache>
            </c:numRef>
          </c:val>
          <c:extLst>
            <c:ext xmlns:c16="http://schemas.microsoft.com/office/drawing/2014/chart" uri="{C3380CC4-5D6E-409C-BE32-E72D297353CC}">
              <c16:uniqueId val="{00000001-DDFD-4ECC-92A1-184ED88F82ED}"/>
            </c:ext>
          </c:extLst>
        </c:ser>
        <c:dLbls>
          <c:dLblPos val="outEnd"/>
          <c:showLegendKey val="0"/>
          <c:showVal val="1"/>
          <c:showCatName val="0"/>
          <c:showSerName val="0"/>
          <c:showPercent val="0"/>
          <c:showBubbleSize val="0"/>
        </c:dLbls>
        <c:gapWidth val="219"/>
        <c:overlap val="-27"/>
        <c:axId val="2054604336"/>
        <c:axId val="2054599536"/>
      </c:barChart>
      <c:catAx>
        <c:axId val="2054604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a:t>
                </a:r>
                <a:r>
                  <a:rPr lang="en-US" baseline="0"/>
                  <a:t> Slope Variables</a:t>
                </a:r>
                <a:endParaRPr lang="en-NG"/>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599536"/>
        <c:crosses val="autoZero"/>
        <c:auto val="1"/>
        <c:lblAlgn val="ctr"/>
        <c:lblOffset val="100"/>
        <c:noMultiLvlLbl val="0"/>
      </c:catAx>
      <c:valAx>
        <c:axId val="2054599536"/>
        <c:scaling>
          <c:orientation val="minMax"/>
        </c:scaling>
        <c:delete val="1"/>
        <c:axPos val="l"/>
        <c:numFmt formatCode="General" sourceLinked="1"/>
        <c:majorTickMark val="none"/>
        <c:minorTickMark val="none"/>
        <c:tickLblPos val="nextTo"/>
        <c:crossAx val="205460433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[Predicting Heart failure class.xlsx]HeartDisease_YesOrNo!HeartDisease_YesOrNo_Pivot</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Has</a:t>
            </a:r>
            <a:r>
              <a:rPr lang="en-US" baseline="0"/>
              <a:t> Heart Disease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HeartDisease_YesOrNo!$B$3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259-43C2-B308-9442FD37E74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259-43C2-B308-9442FD37E74B}"/>
              </c:ext>
            </c:extLst>
          </c:dPt>
          <c:dLbls>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HeartDisease_YesOrNo!$A$4:$A$6</c:f>
              <c:strCache>
                <c:ptCount val="2"/>
                <c:pt idx="0">
                  <c:v>No</c:v>
                </c:pt>
                <c:pt idx="1">
                  <c:v>Yes</c:v>
                </c:pt>
              </c:strCache>
            </c:strRef>
          </c:cat>
          <c:val>
            <c:numRef>
              <c:f>HeartDisease_YesOrNo!$B$4:$B$6</c:f>
              <c:numCache>
                <c:formatCode>General</c:formatCode>
                <c:ptCount val="2"/>
                <c:pt idx="0">
                  <c:v>54</c:v>
                </c:pt>
                <c:pt idx="1">
                  <c:v>26</c:v>
                </c:pt>
              </c:numCache>
            </c:numRef>
          </c:val>
          <c:extLst>
            <c:ext xmlns:c16="http://schemas.microsoft.com/office/drawing/2014/chart" uri="{C3380CC4-5D6E-409C-BE32-E72D297353CC}">
              <c16:uniqueId val="{00000000-18F7-4BB9-B035-A8EF25B511F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[Predicting Heart failure class.xlsx]ChestPain_Types_VS_ HeartDiseas!ChestPainTypes_VS_HeartDisease</c:name>
    <c:fmtId val="7"/>
  </c:pivotSource>
  <c:chart>
    <c:title>
      <c:tx>
        <c:rich>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900"/>
              <a:t>Chest Pain Vs heart Disease</a:t>
            </a:r>
            <a:endParaRPr lang="en-NG" sz="900"/>
          </a:p>
        </c:rich>
      </c:tx>
      <c:overlay val="0"/>
      <c:spPr>
        <a:noFill/>
        <a:ln>
          <a:noFill/>
        </a:ln>
        <a:effectLst/>
      </c:spPr>
      <c:txPr>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37947930283224401"/>
          <c:w val="0.89699356891845461"/>
          <c:h val="0.46697058823529414"/>
        </c:manualLayout>
      </c:layout>
      <c:barChart>
        <c:barDir val="col"/>
        <c:grouping val="clustered"/>
        <c:varyColors val="0"/>
        <c:ser>
          <c:idx val="0"/>
          <c:order val="0"/>
          <c:tx>
            <c:strRef>
              <c:f>'ChestPain_Types_VS_ HeartDiseas'!$B$3:$B$4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'ChestPain_Types_VS_ HeartDiseas'!$A$5:$A$9</c:f>
              <c:strCache>
                <c:ptCount val="4"/>
                <c:pt idx="0">
                  <c:v>ATA</c:v>
                </c:pt>
                <c:pt idx="1">
                  <c:v>NAP</c:v>
                </c:pt>
                <c:pt idx="2">
                  <c:v>ASY</c:v>
                </c:pt>
                <c:pt idx="3">
                  <c:v>TA</c:v>
                </c:pt>
              </c:strCache>
            </c:strRef>
          </c:cat>
          <c:val>
            <c:numRef>
              <c:f>'ChestPain_Types_VS_ HeartDiseas'!$B$5:$B$9</c:f>
              <c:numCache>
                <c:formatCode>General</c:formatCode>
                <c:ptCount val="4"/>
                <c:pt idx="0">
                  <c:v>25</c:v>
                </c:pt>
                <c:pt idx="1">
                  <c:v>19</c:v>
                </c:pt>
                <c:pt idx="2">
                  <c:v>7</c:v>
                </c:pt>
                <c:pt idx="3">
                  <c:v>3</c:v>
                </c:pt>
              </c:numCache>
            </c:numRef>
          </c:val>
          <c:extLst>
            <c:ext xmlns:c16="http://schemas.microsoft.com/office/drawing/2014/chart" uri="{C3380CC4-5D6E-409C-BE32-E72D297353CC}">
              <c16:uniqueId val="{00000000-E64B-494C-BFED-62E4BE39A13C}"/>
            </c:ext>
          </c:extLst>
        </c:ser>
        <c:ser>
          <c:idx val="1"/>
          <c:order val="1"/>
          <c:tx>
            <c:strRef>
              <c:f>'ChestPain_Types_VS_ HeartDiseas'!$C$3:$C$4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'ChestPain_Types_VS_ HeartDiseas'!$A$5:$A$9</c:f>
              <c:strCache>
                <c:ptCount val="4"/>
                <c:pt idx="0">
                  <c:v>ATA</c:v>
                </c:pt>
                <c:pt idx="1">
                  <c:v>NAP</c:v>
                </c:pt>
                <c:pt idx="2">
                  <c:v>ASY</c:v>
                </c:pt>
                <c:pt idx="3">
                  <c:v>TA</c:v>
                </c:pt>
              </c:strCache>
            </c:strRef>
          </c:cat>
          <c:val>
            <c:numRef>
              <c:f>'ChestPain_Types_VS_ HeartDiseas'!$C$5:$C$9</c:f>
              <c:numCache>
                <c:formatCode>General</c:formatCode>
                <c:ptCount val="4"/>
                <c:pt idx="0">
                  <c:v>2</c:v>
                </c:pt>
                <c:pt idx="1">
                  <c:v>1</c:v>
                </c:pt>
                <c:pt idx="2">
                  <c:v>20</c:v>
                </c:pt>
                <c:pt idx="3">
                  <c:v>3</c:v>
                </c:pt>
              </c:numCache>
            </c:numRef>
          </c:val>
          <c:extLst>
            <c:ext xmlns:c16="http://schemas.microsoft.com/office/drawing/2014/chart" uri="{C3380CC4-5D6E-409C-BE32-E72D297353CC}">
              <c16:uniqueId val="{00000001-E64B-494C-BFED-62E4BE39A13C}"/>
            </c:ext>
          </c:extLst>
        </c:ser>
        <c:dLbls>
          <c:dLblPos val="outEnd"/>
          <c:showLegendKey val="0"/>
          <c:showVal val="1"/>
          <c:showCatName val="0"/>
          <c:showSerName val="0"/>
          <c:showPercent val="0"/>
          <c:showBubbleSize val="0"/>
        </c:dLbls>
        <c:gapWidth val="100"/>
        <c:overlap val="-24"/>
        <c:axId val="492658064"/>
        <c:axId val="492657584"/>
      </c:barChart>
      <c:catAx>
        <c:axId val="4926580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2657584"/>
        <c:crosses val="autoZero"/>
        <c:auto val="1"/>
        <c:lblAlgn val="ctr"/>
        <c:lblOffset val="100"/>
        <c:noMultiLvlLbl val="0"/>
      </c:catAx>
      <c:valAx>
        <c:axId val="492657584"/>
        <c:scaling>
          <c:orientation val="minMax"/>
        </c:scaling>
        <c:delete val="1"/>
        <c:axPos val="l"/>
        <c:numFmt formatCode="General" sourceLinked="1"/>
        <c:majorTickMark val="none"/>
        <c:minorTickMark val="none"/>
        <c:tickLblPos val="nextTo"/>
        <c:crossAx val="49265806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[Predicting Heart failure class.xlsx]ST_Slop_VS_HeartDisease!ST_Slop_VS_ HeartDiseasePivotTable</c:name>
    <c:fmtId val="6"/>
  </c:pivotSource>
  <c:chart>
    <c:title>
      <c:tx>
        <c:rich>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900"/>
              <a:t>ST_ Slop Vs Heart Disease</a:t>
            </a:r>
            <a:endParaRPr lang="en-NG" sz="900"/>
          </a:p>
        </c:rich>
      </c:tx>
      <c:overlay val="0"/>
      <c:spPr>
        <a:noFill/>
        <a:ln>
          <a:noFill/>
        </a:ln>
        <a:effectLst/>
      </c:spPr>
      <c:txPr>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ST_Slop_VS_HeartDisease!$B$3:$B$4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ST_Slop_VS_HeartDisease!$A$5:$A$8</c:f>
              <c:strCache>
                <c:ptCount val="3"/>
                <c:pt idx="0">
                  <c:v>Down</c:v>
                </c:pt>
                <c:pt idx="1">
                  <c:v>Flat</c:v>
                </c:pt>
                <c:pt idx="2">
                  <c:v>Up</c:v>
                </c:pt>
              </c:strCache>
            </c:strRef>
          </c:cat>
          <c:val>
            <c:numRef>
              <c:f>ST_Slop_VS_HeartDisease!$B$5:$B$8</c:f>
              <c:numCache>
                <c:formatCode>General</c:formatCode>
                <c:ptCount val="3"/>
                <c:pt idx="0">
                  <c:v>1</c:v>
                </c:pt>
                <c:pt idx="1">
                  <c:v>4</c:v>
                </c:pt>
                <c:pt idx="2">
                  <c:v>49</c:v>
                </c:pt>
              </c:numCache>
            </c:numRef>
          </c:val>
          <c:extLst>
            <c:ext xmlns:c16="http://schemas.microsoft.com/office/drawing/2014/chart" uri="{C3380CC4-5D6E-409C-BE32-E72D297353CC}">
              <c16:uniqueId val="{00000000-06CC-4AFF-BD02-C97911478186}"/>
            </c:ext>
          </c:extLst>
        </c:ser>
        <c:ser>
          <c:idx val="1"/>
          <c:order val="1"/>
          <c:tx>
            <c:strRef>
              <c:f>ST_Slop_VS_HeartDisease!$C$3:$C$4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ST_Slop_VS_HeartDisease!$A$5:$A$8</c:f>
              <c:strCache>
                <c:ptCount val="3"/>
                <c:pt idx="0">
                  <c:v>Down</c:v>
                </c:pt>
                <c:pt idx="1">
                  <c:v>Flat</c:v>
                </c:pt>
                <c:pt idx="2">
                  <c:v>Up</c:v>
                </c:pt>
              </c:strCache>
            </c:strRef>
          </c:cat>
          <c:val>
            <c:numRef>
              <c:f>ST_Slop_VS_HeartDisease!$C$5:$C$8</c:f>
              <c:numCache>
                <c:formatCode>General</c:formatCode>
                <c:ptCount val="3"/>
                <c:pt idx="0">
                  <c:v>1</c:v>
                </c:pt>
                <c:pt idx="1">
                  <c:v>21</c:v>
                </c:pt>
                <c:pt idx="2">
                  <c:v>4</c:v>
                </c:pt>
              </c:numCache>
            </c:numRef>
          </c:val>
          <c:extLst>
            <c:ext xmlns:c16="http://schemas.microsoft.com/office/drawing/2014/chart" uri="{C3380CC4-5D6E-409C-BE32-E72D297353CC}">
              <c16:uniqueId val="{00000001-06CC-4AFF-BD02-C97911478186}"/>
            </c:ext>
          </c:extLst>
        </c:ser>
        <c:dLbls>
          <c:dLblPos val="outEnd"/>
          <c:showLegendKey val="0"/>
          <c:showVal val="1"/>
          <c:showCatName val="0"/>
          <c:showSerName val="0"/>
          <c:showPercent val="0"/>
          <c:showBubbleSize val="0"/>
        </c:dLbls>
        <c:gapWidth val="100"/>
        <c:overlap val="-24"/>
        <c:axId val="2054604336"/>
        <c:axId val="2054599536"/>
      </c:barChart>
      <c:catAx>
        <c:axId val="205460433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ST Slope Variables</a:t>
                </a:r>
                <a:endParaRPr lang="en-NG"/>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54599536"/>
        <c:crosses val="autoZero"/>
        <c:auto val="1"/>
        <c:lblAlgn val="ctr"/>
        <c:lblOffset val="100"/>
        <c:noMultiLvlLbl val="0"/>
      </c:catAx>
      <c:valAx>
        <c:axId val="2054599536"/>
        <c:scaling>
          <c:orientation val="minMax"/>
        </c:scaling>
        <c:delete val="1"/>
        <c:axPos val="l"/>
        <c:numFmt formatCode="General" sourceLinked="1"/>
        <c:majorTickMark val="none"/>
        <c:minorTickMark val="none"/>
        <c:tickLblPos val="nextTo"/>
        <c:crossAx val="205460433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[Predicting Heart failure class.xlsx]restingBP_VS_HeartDisease!RestingBp_VS_HeartDisease</c:name>
    <c:fmtId val="5"/>
  </c:pivotSource>
  <c:chart>
    <c:title>
      <c:tx>
        <c:rich>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900"/>
              <a:t>RestingBP Vs Heart Disease</a:t>
            </a:r>
            <a:endParaRPr lang="en-NG" sz="900"/>
          </a:p>
        </c:rich>
      </c:tx>
      <c:overlay val="0"/>
      <c:spPr>
        <a:noFill/>
        <a:ln>
          <a:noFill/>
        </a:ln>
        <a:effectLst/>
      </c:spPr>
      <c:txPr>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restingBP_VS_HeartDisease!$B$3:$B$4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restingBP_VS_HeartDisease!$A$5:$A$8</c:f>
              <c:strCache>
                <c:ptCount val="3"/>
                <c:pt idx="0">
                  <c:v>High BP</c:v>
                </c:pt>
                <c:pt idx="1">
                  <c:v>High-Normal BP</c:v>
                </c:pt>
                <c:pt idx="2">
                  <c:v>Normal BP</c:v>
                </c:pt>
              </c:strCache>
            </c:strRef>
          </c:cat>
          <c:val>
            <c:numRef>
              <c:f>restingBP_VS_HeartDisease!$B$5:$B$8</c:f>
              <c:numCache>
                <c:formatCode>General</c:formatCode>
                <c:ptCount val="3"/>
                <c:pt idx="0">
                  <c:v>11</c:v>
                </c:pt>
                <c:pt idx="1">
                  <c:v>31</c:v>
                </c:pt>
                <c:pt idx="2">
                  <c:v>12</c:v>
                </c:pt>
              </c:numCache>
            </c:numRef>
          </c:val>
          <c:extLst>
            <c:ext xmlns:c16="http://schemas.microsoft.com/office/drawing/2014/chart" uri="{C3380CC4-5D6E-409C-BE32-E72D297353CC}">
              <c16:uniqueId val="{00000000-E5D3-46D0-87D1-B32079AD05D4}"/>
            </c:ext>
          </c:extLst>
        </c:ser>
        <c:ser>
          <c:idx val="1"/>
          <c:order val="1"/>
          <c:tx>
            <c:strRef>
              <c:f>restingBP_VS_HeartDisease!$C$3:$C$4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restingBP_VS_HeartDisease!$A$5:$A$8</c:f>
              <c:strCache>
                <c:ptCount val="3"/>
                <c:pt idx="0">
                  <c:v>High BP</c:v>
                </c:pt>
                <c:pt idx="1">
                  <c:v>High-Normal BP</c:v>
                </c:pt>
                <c:pt idx="2">
                  <c:v>Normal BP</c:v>
                </c:pt>
              </c:strCache>
            </c:strRef>
          </c:cat>
          <c:val>
            <c:numRef>
              <c:f>restingBP_VS_HeartDisease!$C$5:$C$8</c:f>
              <c:numCache>
                <c:formatCode>General</c:formatCode>
                <c:ptCount val="3"/>
                <c:pt idx="0">
                  <c:v>3</c:v>
                </c:pt>
                <c:pt idx="1">
                  <c:v>8</c:v>
                </c:pt>
                <c:pt idx="2">
                  <c:v>15</c:v>
                </c:pt>
              </c:numCache>
            </c:numRef>
          </c:val>
          <c:extLst>
            <c:ext xmlns:c16="http://schemas.microsoft.com/office/drawing/2014/chart" uri="{C3380CC4-5D6E-409C-BE32-E72D297353CC}">
              <c16:uniqueId val="{00000001-E5D3-46D0-87D1-B32079AD05D4}"/>
            </c:ext>
          </c:extLst>
        </c:ser>
        <c:dLbls>
          <c:dLblPos val="outEnd"/>
          <c:showLegendKey val="0"/>
          <c:showVal val="1"/>
          <c:showCatName val="0"/>
          <c:showSerName val="0"/>
          <c:showPercent val="0"/>
          <c:showBubbleSize val="0"/>
        </c:dLbls>
        <c:gapWidth val="100"/>
        <c:overlap val="-24"/>
        <c:axId val="404646736"/>
        <c:axId val="404650096"/>
      </c:barChart>
      <c:catAx>
        <c:axId val="4046467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800" b="0" i="0" u="none" strike="noStrike" kern="1200" baseline="0">
                <a:solidFill>
                  <a:schemeClr val="lt1">
                    <a:lumMod val="85000"/>
                  </a:schemeClr>
                </a:solidFill>
                <a:latin typeface="+mn-lt"/>
                <a:ea typeface="+mn-ea"/>
                <a:cs typeface="+mn-cs"/>
              </a:defRPr>
            </a:pPr>
            <a:endParaRPr lang="en-US"/>
          </a:p>
        </c:txPr>
        <c:crossAx val="404650096"/>
        <c:crosses val="autoZero"/>
        <c:auto val="1"/>
        <c:lblAlgn val="ctr"/>
        <c:lblOffset val="100"/>
        <c:noMultiLvlLbl val="0"/>
      </c:catAx>
      <c:valAx>
        <c:axId val="404650096"/>
        <c:scaling>
          <c:orientation val="minMax"/>
        </c:scaling>
        <c:delete val="1"/>
        <c:axPos val="l"/>
        <c:numFmt formatCode="General" sourceLinked="1"/>
        <c:majorTickMark val="none"/>
        <c:minorTickMark val="none"/>
        <c:tickLblPos val="nextTo"/>
        <c:crossAx val="40464673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Age_VS_Heartdisease!$I$53</c:f>
          <c:strCache>
            <c:ptCount val="1"/>
            <c:pt idx="0">
              <c:v>Sex Vs Heart Disease</c:v>
            </c:pt>
          </c:strCache>
        </c:strRef>
      </c:tx>
      <c:layout>
        <c:manualLayout>
          <c:xMode val="edge"/>
          <c:yMode val="edge"/>
          <c:x val="0.30677165660661082"/>
          <c:y val="0.12166663059364019"/>
        </c:manualLayout>
      </c:layout>
      <c:overlay val="0"/>
      <c:spPr>
        <a:noFill/>
        <a:ln>
          <a:noFill/>
        </a:ln>
        <a:effectLst/>
      </c:spPr>
      <c:txPr>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3.1537593984962406E-2"/>
          <c:y val="0.25622162132050696"/>
          <c:w val="0.93692481203007516"/>
          <c:h val="0.65276152027582024"/>
        </c:manualLayout>
      </c:layout>
      <c:barChart>
        <c:barDir val="col"/>
        <c:grouping val="clustered"/>
        <c:varyColors val="0"/>
        <c:ser>
          <c:idx val="0"/>
          <c:order val="0"/>
          <c:tx>
            <c:strRef>
              <c:f>Age_VS_Heartdisease!$I$54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Age_VS_Heartdisease!$H$55:$H$56</c:f>
              <c:strCache>
                <c:ptCount val="2"/>
                <c:pt idx="0">
                  <c:v>F</c:v>
                </c:pt>
                <c:pt idx="1">
                  <c:v>M</c:v>
                </c:pt>
              </c:strCache>
            </c:strRef>
          </c:cat>
          <c:val>
            <c:numRef>
              <c:f>Age_VS_Heartdisease!$I$55:$I$56</c:f>
              <c:numCache>
                <c:formatCode>General</c:formatCode>
                <c:ptCount val="2"/>
                <c:pt idx="0">
                  <c:v>16</c:v>
                </c:pt>
                <c:pt idx="1">
                  <c:v>38</c:v>
                </c:pt>
              </c:numCache>
            </c:numRef>
          </c:val>
          <c:extLst>
            <c:ext xmlns:c16="http://schemas.microsoft.com/office/drawing/2014/chart" uri="{C3380CC4-5D6E-409C-BE32-E72D297353CC}">
              <c16:uniqueId val="{00000000-CDF1-4608-BFD8-72B474C7AD69}"/>
            </c:ext>
          </c:extLst>
        </c:ser>
        <c:ser>
          <c:idx val="1"/>
          <c:order val="1"/>
          <c:tx>
            <c:strRef>
              <c:f>Age_VS_Heartdisease!$J$54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Age_VS_Heartdisease!$H$55:$H$56</c:f>
              <c:strCache>
                <c:ptCount val="2"/>
                <c:pt idx="0">
                  <c:v>F</c:v>
                </c:pt>
                <c:pt idx="1">
                  <c:v>M</c:v>
                </c:pt>
              </c:strCache>
            </c:strRef>
          </c:cat>
          <c:val>
            <c:numRef>
              <c:f>Age_VS_Heartdisease!$J$55:$J$56</c:f>
              <c:numCache>
                <c:formatCode>General</c:formatCode>
                <c:ptCount val="2"/>
                <c:pt idx="0">
                  <c:v>3</c:v>
                </c:pt>
                <c:pt idx="1">
                  <c:v>23</c:v>
                </c:pt>
              </c:numCache>
            </c:numRef>
          </c:val>
          <c:extLst>
            <c:ext xmlns:c16="http://schemas.microsoft.com/office/drawing/2014/chart" uri="{C3380CC4-5D6E-409C-BE32-E72D297353CC}">
              <c16:uniqueId val="{00000001-CDF1-4608-BFD8-72B474C7AD69}"/>
            </c:ext>
          </c:extLst>
        </c:ser>
        <c:dLbls>
          <c:dLblPos val="outEnd"/>
          <c:showLegendKey val="0"/>
          <c:showVal val="1"/>
          <c:showCatName val="0"/>
          <c:showSerName val="0"/>
          <c:showPercent val="0"/>
          <c:showBubbleSize val="0"/>
        </c:dLbls>
        <c:gapWidth val="100"/>
        <c:overlap val="-24"/>
        <c:axId val="739728943"/>
        <c:axId val="739733743"/>
      </c:barChart>
      <c:catAx>
        <c:axId val="73972894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9733743"/>
        <c:crosses val="autoZero"/>
        <c:auto val="1"/>
        <c:lblAlgn val="ctr"/>
        <c:lblOffset val="100"/>
        <c:noMultiLvlLbl val="0"/>
      </c:catAx>
      <c:valAx>
        <c:axId val="739733743"/>
        <c:scaling>
          <c:orientation val="minMax"/>
        </c:scaling>
        <c:delete val="1"/>
        <c:axPos val="l"/>
        <c:numFmt formatCode="General" sourceLinked="1"/>
        <c:majorTickMark val="none"/>
        <c:minorTickMark val="none"/>
        <c:tickLblPos val="nextTo"/>
        <c:crossAx val="739728943"/>
        <c:crosses val="autoZero"/>
        <c:crossBetween val="between"/>
      </c:valAx>
      <c:spPr>
        <a:noFill/>
        <a:ln>
          <a:noFill/>
        </a:ln>
        <a:effectLst/>
      </c:spPr>
    </c:plotArea>
    <c:legend>
      <c:legendPos val="t"/>
      <c:layout>
        <c:manualLayout>
          <c:xMode val="edge"/>
          <c:yMode val="edge"/>
          <c:x val="0.42044260300354375"/>
          <c:y val="0.16666093046409661"/>
          <c:w val="8.0722718253968248E-2"/>
          <c:h val="7.604217634600585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FastingBS_VS_HeartDisease!$S$16</c:f>
          <c:strCache>
            <c:ptCount val="1"/>
            <c:pt idx="0">
              <c:v>Sex Vs Heart Disease</c:v>
            </c:pt>
          </c:strCache>
        </c:strRef>
      </c:tx>
      <c:layout>
        <c:manualLayout>
          <c:xMode val="edge"/>
          <c:yMode val="edge"/>
          <c:x val="0.31380231635863426"/>
          <c:y val="0.14148185304795688"/>
        </c:manualLayout>
      </c:layout>
      <c:overlay val="0"/>
      <c:spPr>
        <a:noFill/>
        <a:ln>
          <a:noFill/>
        </a:ln>
        <a:effectLst/>
      </c:spPr>
      <c:txPr>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11703827170037498"/>
          <c:y val="0.29820183459720578"/>
          <c:w val="0.83497665533231602"/>
          <c:h val="0.52562119234968274"/>
        </c:manualLayout>
      </c:layout>
      <c:barChart>
        <c:barDir val="bar"/>
        <c:grouping val="clustered"/>
        <c:varyColors val="0"/>
        <c:ser>
          <c:idx val="0"/>
          <c:order val="0"/>
          <c:tx>
            <c:strRef>
              <c:f>FastingBS_VS_HeartDisease!$T$17</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FastingBS_VS_HeartDisease!$S$18:$S$19</c:f>
              <c:strCache>
                <c:ptCount val="2"/>
                <c:pt idx="0">
                  <c:v>M</c:v>
                </c:pt>
                <c:pt idx="1">
                  <c:v>F</c:v>
                </c:pt>
              </c:strCache>
            </c:strRef>
          </c:cat>
          <c:val>
            <c:numRef>
              <c:f>FastingBS_VS_HeartDisease!$T$18:$T$19</c:f>
              <c:numCache>
                <c:formatCode>General</c:formatCode>
                <c:ptCount val="2"/>
                <c:pt idx="0">
                  <c:v>38</c:v>
                </c:pt>
                <c:pt idx="1">
                  <c:v>16</c:v>
                </c:pt>
              </c:numCache>
            </c:numRef>
          </c:val>
          <c:extLst>
            <c:ext xmlns:c16="http://schemas.microsoft.com/office/drawing/2014/chart" uri="{C3380CC4-5D6E-409C-BE32-E72D297353CC}">
              <c16:uniqueId val="{00000000-A46F-49B6-9610-42FF22009ED2}"/>
            </c:ext>
          </c:extLst>
        </c:ser>
        <c:ser>
          <c:idx val="1"/>
          <c:order val="1"/>
          <c:tx>
            <c:strRef>
              <c:f>FastingBS_VS_HeartDisease!$U$17</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FastingBS_VS_HeartDisease!$S$18:$S$19</c:f>
              <c:strCache>
                <c:ptCount val="2"/>
                <c:pt idx="0">
                  <c:v>M</c:v>
                </c:pt>
                <c:pt idx="1">
                  <c:v>F</c:v>
                </c:pt>
              </c:strCache>
            </c:strRef>
          </c:cat>
          <c:val>
            <c:numRef>
              <c:f>FastingBS_VS_HeartDisease!$U$18:$U$19</c:f>
              <c:numCache>
                <c:formatCode>General</c:formatCode>
                <c:ptCount val="2"/>
                <c:pt idx="0">
                  <c:v>23</c:v>
                </c:pt>
                <c:pt idx="1">
                  <c:v>3</c:v>
                </c:pt>
              </c:numCache>
            </c:numRef>
          </c:val>
          <c:extLst>
            <c:ext xmlns:c16="http://schemas.microsoft.com/office/drawing/2014/chart" uri="{C3380CC4-5D6E-409C-BE32-E72D297353CC}">
              <c16:uniqueId val="{00000001-A46F-49B6-9610-42FF22009ED2}"/>
            </c:ext>
          </c:extLst>
        </c:ser>
        <c:dLbls>
          <c:dLblPos val="outEnd"/>
          <c:showLegendKey val="0"/>
          <c:showVal val="1"/>
          <c:showCatName val="0"/>
          <c:showSerName val="0"/>
          <c:showPercent val="0"/>
          <c:showBubbleSize val="0"/>
        </c:dLbls>
        <c:gapWidth val="115"/>
        <c:overlap val="-20"/>
        <c:axId val="340168367"/>
        <c:axId val="340166927"/>
      </c:barChart>
      <c:catAx>
        <c:axId val="34016836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600" b="0" i="0" u="none" strike="noStrike" kern="1200" baseline="0">
                <a:solidFill>
                  <a:schemeClr val="lt1">
                    <a:lumMod val="85000"/>
                  </a:schemeClr>
                </a:solidFill>
                <a:latin typeface="+mn-lt"/>
                <a:ea typeface="+mn-ea"/>
                <a:cs typeface="+mn-cs"/>
              </a:defRPr>
            </a:pPr>
            <a:endParaRPr lang="en-US"/>
          </a:p>
        </c:txPr>
        <c:crossAx val="340166927"/>
        <c:crosses val="autoZero"/>
        <c:auto val="1"/>
        <c:lblAlgn val="ctr"/>
        <c:lblOffset val="100"/>
        <c:noMultiLvlLbl val="0"/>
      </c:catAx>
      <c:valAx>
        <c:axId val="3401669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40168367"/>
        <c:crosses val="autoZero"/>
        <c:crossBetween val="between"/>
      </c:valAx>
      <c:spPr>
        <a:noFill/>
        <a:ln>
          <a:noFill/>
        </a:ln>
        <a:effectLst/>
      </c:spPr>
    </c:plotArea>
    <c:legend>
      <c:legendPos val="t"/>
      <c:layout>
        <c:manualLayout>
          <c:xMode val="edge"/>
          <c:yMode val="edge"/>
          <c:x val="0.42030843129551521"/>
          <c:y val="0.2102536556755028"/>
          <c:w val="0.14593419440511601"/>
          <c:h val="5.687998039306603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FastingBS_VS_HeartDisease!$S$27</c:f>
          <c:strCache>
            <c:ptCount val="1"/>
            <c:pt idx="0">
              <c:v> Distribution By FastingBs Ratio</c:v>
            </c:pt>
          </c:strCache>
        </c:strRef>
      </c:tx>
      <c:layout>
        <c:manualLayout>
          <c:xMode val="edge"/>
          <c:yMode val="edge"/>
          <c:x val="0.2938865836791148"/>
          <c:y val="0.10648148148148148"/>
        </c:manualLayout>
      </c:layout>
      <c:overlay val="0"/>
      <c:spPr>
        <a:noFill/>
        <a:ln>
          <a:noFill/>
        </a:ln>
        <a:effectLst/>
      </c:spPr>
      <c:txPr>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tx>
            <c:strRef>
              <c:f>FastingBS_VS_HeartDisease!$T$27:$T$28</c:f>
              <c:strCache>
                <c:ptCount val="2"/>
                <c:pt idx="0">
                  <c:v> Distribution By FastingBs Ratio</c:v>
                </c:pt>
                <c:pt idx="1">
                  <c:v>GrandTotal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772-4CAE-A426-0F4C577F869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772-4CAE-A426-0F4C577F869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FastingBS_VS_HeartDisease!$S$29:$S$30</c:f>
              <c:strCache>
                <c:ptCount val="2"/>
                <c:pt idx="0">
                  <c:v>Normal BS</c:v>
                </c:pt>
                <c:pt idx="1">
                  <c:v>Abnormal BS</c:v>
                </c:pt>
              </c:strCache>
            </c:strRef>
          </c:cat>
          <c:val>
            <c:numRef>
              <c:f>FastingBS_VS_HeartDisease!$T$29:$T$30</c:f>
              <c:numCache>
                <c:formatCode>General</c:formatCode>
                <c:ptCount val="2"/>
                <c:pt idx="0">
                  <c:v>72</c:v>
                </c:pt>
                <c:pt idx="1">
                  <c:v>8</c:v>
                </c:pt>
              </c:numCache>
            </c:numRef>
          </c:val>
          <c:extLst>
            <c:ext xmlns:c16="http://schemas.microsoft.com/office/drawing/2014/chart" uri="{C3380CC4-5D6E-409C-BE32-E72D297353CC}">
              <c16:uniqueId val="{00000004-F772-4CAE-A426-0F4C577F8699}"/>
            </c:ext>
          </c:extLst>
        </c:ser>
        <c:dLbls>
          <c:dLblPos val="bestFit"/>
          <c:showLegendKey val="0"/>
          <c:showVal val="1"/>
          <c:showCatName val="0"/>
          <c:showSerName val="0"/>
          <c:showPercent val="0"/>
          <c:showBubbleSize val="0"/>
          <c:showLeaderLines val="1"/>
        </c:dLbls>
        <c:firstSliceAng val="0"/>
        <c:extLst>
          <c:ext xmlns:c15="http://schemas.microsoft.com/office/drawing/2012/chart" uri="{02D57815-91ED-43cb-92C2-25804820EDAC}">
            <c15:filteredPieSeries>
              <c15:ser>
                <c:idx val="1"/>
                <c:order val="1"/>
                <c:tx>
                  <c:strRef>
                    <c:extLst>
                      <c:ext uri="{02D57815-91ED-43cb-92C2-25804820EDAC}">
                        <c15:formulaRef>
                          <c15:sqref>FastingBS_VS_HeartDisease!$U$27:$U$28</c15:sqref>
                        </c15:formulaRef>
                      </c:ext>
                    </c:extLst>
                    <c:strCache>
                      <c:ptCount val="2"/>
                      <c:pt idx="0">
                        <c:v> Distribution By FastingBs Ratio</c:v>
                      </c:pt>
                      <c:pt idx="1">
                        <c:v>GrandTotal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F772-4CAE-A426-0F4C577F869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F772-4CAE-A426-0F4C577F869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uri="{CE6537A1-D6FC-4f65-9D91-7224C49458BB}"/>
                  </c:extLst>
                </c:dLbls>
                <c:cat>
                  <c:strRef>
                    <c:extLst>
                      <c:ext uri="{02D57815-91ED-43cb-92C2-25804820EDAC}">
                        <c15:formulaRef>
                          <c15:sqref>FastingBS_VS_HeartDisease!$S$29:$S$30</c15:sqref>
                        </c15:formulaRef>
                      </c:ext>
                    </c:extLst>
                    <c:strCache>
                      <c:ptCount val="2"/>
                      <c:pt idx="0">
                        <c:v>Normal BS</c:v>
                      </c:pt>
                      <c:pt idx="1">
                        <c:v>Abnormal BS</c:v>
                      </c:pt>
                    </c:strCache>
                  </c:strRef>
                </c:cat>
                <c:val>
                  <c:numRef>
                    <c:extLst>
                      <c:ext uri="{02D57815-91ED-43cb-92C2-25804820EDAC}">
                        <c15:formulaRef>
                          <c15:sqref>FastingBS_VS_HeartDisease!$U$29:$U$30</c15:sqref>
                        </c15:formulaRef>
                      </c:ext>
                    </c:extLst>
                    <c:numCache>
                      <c:formatCode>General</c:formatCode>
                      <c:ptCount val="2"/>
                    </c:numCache>
                  </c:numRef>
                </c:val>
                <c:extLst>
                  <c:ext xmlns:c16="http://schemas.microsoft.com/office/drawing/2014/chart" uri="{C3380CC4-5D6E-409C-BE32-E72D297353CC}">
                    <c16:uniqueId val="{00000009-F772-4CAE-A426-0F4C577F8699}"/>
                  </c:ext>
                </c:extLst>
              </c15:ser>
            </c15:filteredPieSeries>
          </c:ext>
        </c:extLst>
      </c:pieChart>
      <c:spPr>
        <a:noFill/>
        <a:ln>
          <a:noFill/>
        </a:ln>
        <a:effectLst/>
      </c:spPr>
    </c:plotArea>
    <c:legend>
      <c:legendPos val="t"/>
      <c:layout>
        <c:manualLayout>
          <c:xMode val="edge"/>
          <c:yMode val="edge"/>
          <c:x val="0.32525566046982718"/>
          <c:y val="0.18511592300962379"/>
          <c:w val="0.33688586545729404"/>
          <c:h val="6.449801372336584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MaxHRange_VS_Disease!$M$15</c:f>
          <c:strCache>
            <c:ptCount val="1"/>
            <c:pt idx="0">
              <c:v> Cholesterol Range Vs Heart Disease</c:v>
            </c:pt>
          </c:strCache>
        </c:strRef>
      </c:tx>
      <c:layout>
        <c:manualLayout>
          <c:xMode val="edge"/>
          <c:yMode val="edge"/>
          <c:x val="0.25079155730533681"/>
          <c:y val="0.14351851851851852"/>
        </c:manualLayout>
      </c:layout>
      <c:overlay val="0"/>
      <c:spPr>
        <a:noFill/>
        <a:ln>
          <a:noFill/>
        </a:ln>
        <a:effectLst/>
      </c:spPr>
      <c:txPr>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3.3333333333333333E-2"/>
          <c:y val="0.28891258384368623"/>
          <c:w val="0.93888888888888888"/>
          <c:h val="0.60368802857976089"/>
        </c:manualLayout>
      </c:layout>
      <c:barChart>
        <c:barDir val="col"/>
        <c:grouping val="stacked"/>
        <c:varyColors val="0"/>
        <c:ser>
          <c:idx val="0"/>
          <c:order val="0"/>
          <c:tx>
            <c:strRef>
              <c:f>MaxHRange_VS_Disease!$N$16</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MaxHRange_VS_Disease!$M$17:$M$20</c:f>
              <c:strCache>
                <c:ptCount val="4"/>
                <c:pt idx="0">
                  <c:v>High Risk</c:v>
                </c:pt>
                <c:pt idx="1">
                  <c:v>Medium Risk</c:v>
                </c:pt>
                <c:pt idx="2">
                  <c:v>No Reading</c:v>
                </c:pt>
                <c:pt idx="3">
                  <c:v>Normal</c:v>
                </c:pt>
              </c:strCache>
            </c:strRef>
          </c:cat>
          <c:val>
            <c:numRef>
              <c:f>MaxHRange_VS_Disease!$N$17:$N$20</c:f>
              <c:numCache>
                <c:formatCode>General</c:formatCode>
                <c:ptCount val="4"/>
                <c:pt idx="0">
                  <c:v>21</c:v>
                </c:pt>
                <c:pt idx="1">
                  <c:v>15</c:v>
                </c:pt>
                <c:pt idx="2">
                  <c:v>1</c:v>
                </c:pt>
                <c:pt idx="3">
                  <c:v>17</c:v>
                </c:pt>
              </c:numCache>
            </c:numRef>
          </c:val>
          <c:extLst>
            <c:ext xmlns:c16="http://schemas.microsoft.com/office/drawing/2014/chart" uri="{C3380CC4-5D6E-409C-BE32-E72D297353CC}">
              <c16:uniqueId val="{00000000-1AF3-4557-9EDF-0A202F46DBEA}"/>
            </c:ext>
          </c:extLst>
        </c:ser>
        <c:ser>
          <c:idx val="1"/>
          <c:order val="1"/>
          <c:tx>
            <c:strRef>
              <c:f>MaxHRange_VS_Disease!$O$16</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MaxHRange_VS_Disease!$M$17:$M$20</c:f>
              <c:strCache>
                <c:ptCount val="4"/>
                <c:pt idx="0">
                  <c:v>High Risk</c:v>
                </c:pt>
                <c:pt idx="1">
                  <c:v>Medium Risk</c:v>
                </c:pt>
                <c:pt idx="2">
                  <c:v>No Reading</c:v>
                </c:pt>
                <c:pt idx="3">
                  <c:v>Normal</c:v>
                </c:pt>
              </c:strCache>
            </c:strRef>
          </c:cat>
          <c:val>
            <c:numRef>
              <c:f>MaxHRange_VS_Disease!$O$17:$O$20</c:f>
              <c:numCache>
                <c:formatCode>General</c:formatCode>
                <c:ptCount val="4"/>
                <c:pt idx="0">
                  <c:v>9</c:v>
                </c:pt>
                <c:pt idx="1">
                  <c:v>3</c:v>
                </c:pt>
                <c:pt idx="2">
                  <c:v>9</c:v>
                </c:pt>
                <c:pt idx="3">
                  <c:v>5</c:v>
                </c:pt>
              </c:numCache>
            </c:numRef>
          </c:val>
          <c:extLst>
            <c:ext xmlns:c16="http://schemas.microsoft.com/office/drawing/2014/chart" uri="{C3380CC4-5D6E-409C-BE32-E72D297353CC}">
              <c16:uniqueId val="{00000001-1AF3-4557-9EDF-0A202F46DBEA}"/>
            </c:ext>
          </c:extLst>
        </c:ser>
        <c:dLbls>
          <c:showLegendKey val="0"/>
          <c:showVal val="1"/>
          <c:showCatName val="0"/>
          <c:showSerName val="0"/>
          <c:showPercent val="0"/>
          <c:showBubbleSize val="0"/>
        </c:dLbls>
        <c:gapWidth val="150"/>
        <c:overlap val="100"/>
        <c:axId val="1542096463"/>
        <c:axId val="1506430239"/>
      </c:barChart>
      <c:catAx>
        <c:axId val="154209646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6430239"/>
        <c:crosses val="autoZero"/>
        <c:auto val="1"/>
        <c:lblAlgn val="ctr"/>
        <c:lblOffset val="100"/>
        <c:noMultiLvlLbl val="0"/>
      </c:catAx>
      <c:valAx>
        <c:axId val="1506430239"/>
        <c:scaling>
          <c:orientation val="minMax"/>
        </c:scaling>
        <c:delete val="1"/>
        <c:axPos val="l"/>
        <c:numFmt formatCode="General" sourceLinked="1"/>
        <c:majorTickMark val="none"/>
        <c:minorTickMark val="none"/>
        <c:tickLblPos val="nextTo"/>
        <c:crossAx val="1542096463"/>
        <c:crosses val="autoZero"/>
        <c:crossBetween val="between"/>
      </c:valAx>
      <c:spPr>
        <a:noFill/>
        <a:ln>
          <a:noFill/>
        </a:ln>
        <a:effectLst/>
      </c:spPr>
    </c:plotArea>
    <c:legend>
      <c:legendPos val="t"/>
      <c:layout>
        <c:manualLayout>
          <c:xMode val="edge"/>
          <c:yMode val="edge"/>
          <c:x val="0.41492257217847772"/>
          <c:y val="0.25245370370370368"/>
          <c:w val="0.14237707786526685"/>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[Predicting Heart failure class.xlsx]RestingECG_VS_HeartDisease!RestECG_VS_HeartDisease</c:name>
    <c:fmtId val="3"/>
  </c:pivotSource>
  <c:chart>
    <c:title>
      <c:tx>
        <c:rich>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900"/>
              <a:t>RestingECG Vs Heart Disease</a:t>
            </a:r>
            <a:endParaRPr lang="en-NG" sz="900"/>
          </a:p>
        </c:rich>
      </c:tx>
      <c:overlay val="0"/>
      <c:spPr>
        <a:noFill/>
        <a:ln>
          <a:noFill/>
        </a:ln>
        <a:effectLst/>
      </c:spPr>
      <c:txPr>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RestingECG_VS_HeartDisease!$B$3:$B$4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RestingECG_VS_HeartDisease!$A$5:$A$8</c:f>
              <c:strCache>
                <c:ptCount val="3"/>
                <c:pt idx="0">
                  <c:v>LVH</c:v>
                </c:pt>
                <c:pt idx="1">
                  <c:v>Normal</c:v>
                </c:pt>
                <c:pt idx="2">
                  <c:v>ST</c:v>
                </c:pt>
              </c:strCache>
            </c:strRef>
          </c:cat>
          <c:val>
            <c:numRef>
              <c:f>RestingECG_VS_HeartDisease!$B$5:$B$8</c:f>
              <c:numCache>
                <c:formatCode>General</c:formatCode>
                <c:ptCount val="3"/>
                <c:pt idx="0">
                  <c:v>6</c:v>
                </c:pt>
                <c:pt idx="1">
                  <c:v>39</c:v>
                </c:pt>
                <c:pt idx="2">
                  <c:v>9</c:v>
                </c:pt>
              </c:numCache>
            </c:numRef>
          </c:val>
          <c:extLst>
            <c:ext xmlns:c16="http://schemas.microsoft.com/office/drawing/2014/chart" uri="{C3380CC4-5D6E-409C-BE32-E72D297353CC}">
              <c16:uniqueId val="{00000000-4044-44F4-B929-D591C4370ADF}"/>
            </c:ext>
          </c:extLst>
        </c:ser>
        <c:ser>
          <c:idx val="1"/>
          <c:order val="1"/>
          <c:tx>
            <c:strRef>
              <c:f>RestingECG_VS_HeartDisease!$C$3:$C$4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RestingECG_VS_HeartDisease!$A$5:$A$8</c:f>
              <c:strCache>
                <c:ptCount val="3"/>
                <c:pt idx="0">
                  <c:v>LVH</c:v>
                </c:pt>
                <c:pt idx="1">
                  <c:v>Normal</c:v>
                </c:pt>
                <c:pt idx="2">
                  <c:v>ST</c:v>
                </c:pt>
              </c:strCache>
            </c:strRef>
          </c:cat>
          <c:val>
            <c:numRef>
              <c:f>RestingECG_VS_HeartDisease!$C$5:$C$8</c:f>
              <c:numCache>
                <c:formatCode>General</c:formatCode>
                <c:ptCount val="3"/>
                <c:pt idx="0">
                  <c:v>1</c:v>
                </c:pt>
                <c:pt idx="1">
                  <c:v>25</c:v>
                </c:pt>
              </c:numCache>
            </c:numRef>
          </c:val>
          <c:extLst>
            <c:ext xmlns:c16="http://schemas.microsoft.com/office/drawing/2014/chart" uri="{C3380CC4-5D6E-409C-BE32-E72D297353CC}">
              <c16:uniqueId val="{00000001-4044-44F4-B929-D591C4370ADF}"/>
            </c:ext>
          </c:extLst>
        </c:ser>
        <c:dLbls>
          <c:dLblPos val="outEnd"/>
          <c:showLegendKey val="0"/>
          <c:showVal val="1"/>
          <c:showCatName val="0"/>
          <c:showSerName val="0"/>
          <c:showPercent val="0"/>
          <c:showBubbleSize val="0"/>
        </c:dLbls>
        <c:gapWidth val="100"/>
        <c:overlap val="-24"/>
        <c:axId val="412601248"/>
        <c:axId val="412601728"/>
      </c:barChart>
      <c:catAx>
        <c:axId val="4126012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2601728"/>
        <c:crosses val="autoZero"/>
        <c:auto val="1"/>
        <c:lblAlgn val="ctr"/>
        <c:lblOffset val="100"/>
        <c:noMultiLvlLbl val="0"/>
      </c:catAx>
      <c:valAx>
        <c:axId val="412601728"/>
        <c:scaling>
          <c:orientation val="minMax"/>
        </c:scaling>
        <c:delete val="1"/>
        <c:axPos val="l"/>
        <c:numFmt formatCode="General" sourceLinked="1"/>
        <c:majorTickMark val="none"/>
        <c:minorTickMark val="none"/>
        <c:tickLblPos val="nextTo"/>
        <c:crossAx val="41260124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7.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trlProps/ctrlProp1.xml><?xml version="1.0" encoding="utf-8"?>
<formControlPr xmlns="http://schemas.microsoft.com/office/spreadsheetml/2009/9/main" objectType="Radio" firstButton="1" fmlaLink="FastingBS_VS_HeartDisease!$S$14"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GBox" noThreeD="1"/>
</file>

<file path=xl/ctrlProps/ctrlProp4.xml><?xml version="1.0" encoding="utf-8"?>
<formControlPr xmlns="http://schemas.microsoft.com/office/spreadsheetml/2009/9/main" objectType="Radio" checked="Checked" firstButton="1" fmlaLink="FastingBS_VS_HeartDisease!$S$26" lockText="1" noThreeD="1"/>
</file>

<file path=xl/ctrlProps/ctrlProp5.xml><?xml version="1.0" encoding="utf-8"?>
<formControlPr xmlns="http://schemas.microsoft.com/office/spreadsheetml/2009/9/main" objectType="Radio" lockText="1" noThreeD="1"/>
</file>

<file path=xl/ctrlProps/ctrlProp6.xml><?xml version="1.0" encoding="utf-8"?>
<formControlPr xmlns="http://schemas.microsoft.com/office/spreadsheetml/2009/9/main" objectType="GBox" noThreeD="1"/>
</file>

<file path=xl/ctrlProps/ctrlProp7.xml><?xml version="1.0" encoding="utf-8"?>
<formControlPr xmlns="http://schemas.microsoft.com/office/spreadsheetml/2009/9/main" objectType="Radio" firstButton="1" fmlaLink="Age_VS_Heartdisease!$I$52" lockText="1"/>
</file>

<file path=xl/ctrlProps/ctrlProp8.xml><?xml version="1.0" encoding="utf-8"?>
<formControlPr xmlns="http://schemas.microsoft.com/office/spreadsheetml/2009/9/main" objectType="Radio" lockText="1"/>
</file>

<file path=xl/ctrlProps/ctrlProp9.xml><?xml version="1.0" encoding="utf-8"?>
<formControlPr xmlns="http://schemas.microsoft.com/office/spreadsheetml/2009/9/main" objectType="Radio" checked="Checked" lockText="1"/>
</file>

<file path=xl/ctrlProps/ctrlProp10.xml><?xml version="1.0" encoding="utf-8"?>
<formControlPr xmlns="http://schemas.microsoft.com/office/spreadsheetml/2009/9/main" objectType="GBox" noThreeD="1"/>
</file>

<file path=xl/ctrlProps/ctrlProp11.xml><?xml version="1.0" encoding="utf-8"?>
<formControlPr xmlns="http://schemas.microsoft.com/office/spreadsheetml/2009/9/main" objectType="Radio" lockText="1" noThreeD="1"/>
</file>

<file path=xl/ctrlProps/ctrlProp12.xml><?xml version="1.0" encoding="utf-8"?>
<formControlPr xmlns="http://schemas.microsoft.com/office/spreadsheetml/2009/9/main" objectType="Radio" checked="Checked" lockText="1" noThreeD="1"/>
</file>

<file path=xl/ctrlProps/ctrlProp13.xml><?xml version="1.0" encoding="utf-8"?>
<formControlPr xmlns="http://schemas.microsoft.com/office/spreadsheetml/2009/9/main" objectType="Radio" firstButton="1" fmlaLink="MaxHRange_VS_Disease!$M$14" lockText="1" noThreeD="1"/>
</file>

<file path=xl/ctrlProps/ctrlProp14.xml><?xml version="1.0" encoding="utf-8"?>
<formControlPr xmlns="http://schemas.microsoft.com/office/spreadsheetml/2009/9/main" objectType="Radio" checked="Checked" lockText="1" noThreeD="1"/>
</file>

<file path=xl/ctrlProps/ctrlProp15.xml><?xml version="1.0" encoding="utf-8"?>
<formControlPr xmlns="http://schemas.microsoft.com/office/spreadsheetml/2009/9/main" objectType="Radio" lockText="1" noThreeD="1"/>
</file>

<file path=xl/ctrlProps/ctrlProp16.xml><?xml version="1.0" encoding="utf-8"?>
<formControlPr xmlns="http://schemas.microsoft.com/office/spreadsheetml/2009/9/main" objectType="GBox" noThreeD="1"/>
</file>

<file path=xl/ctrlProps/ctrlProp17.xml><?xml version="1.0" encoding="utf-8"?>
<formControlPr xmlns="http://schemas.microsoft.com/office/spreadsheetml/2009/9/main" objectType="Radio" firstButton="1" fmlaLink="$T$12" lockText="1" noThreeD="1"/>
</file>

<file path=xl/ctrlProps/ctrlProp18.xml><?xml version="1.0" encoding="utf-8"?>
<formControlPr xmlns="http://schemas.microsoft.com/office/spreadsheetml/2009/9/main" objectType="Radio" lockText="1" noThreeD="1"/>
</file>

<file path=xl/ctrlProps/ctrlProp19.xml><?xml version="1.0" encoding="utf-8"?>
<formControlPr xmlns="http://schemas.microsoft.com/office/spreadsheetml/2009/9/main" objectType="Radio" lockText="1" noThreeD="1"/>
</file>

<file path=xl/ctrlProps/ctrlProp20.xml><?xml version="1.0" encoding="utf-8"?>
<formControlPr xmlns="http://schemas.microsoft.com/office/spreadsheetml/2009/9/main" objectType="Radio" checked="Checked" lockText="1" noThreeD="1"/>
</file>

<file path=xl/ctrlProps/ctrlProp21.xml><?xml version="1.0" encoding="utf-8"?>
<formControlPr xmlns="http://schemas.microsoft.com/office/spreadsheetml/2009/9/main" objectType="Radio" lockText="1" noThreeD="1"/>
</file>

<file path=xl/ctrlProps/ctrlProp22.xml><?xml version="1.0" encoding="utf-8"?>
<formControlPr xmlns="http://schemas.microsoft.com/office/spreadsheetml/2009/9/main" objectType="GBox" noThreeD="1"/>
</file>

<file path=xl/ctrlProps/ctrlProp23.xml><?xml version="1.0" encoding="utf-8"?>
<formControlPr xmlns="http://schemas.microsoft.com/office/spreadsheetml/2009/9/main" objectType="Radio" firstButton="1" fmlaLink="$T$3" lockText="1" noThreeD="1"/>
</file>

<file path=xl/ctrlProps/ctrlProp24.xml><?xml version="1.0" encoding="utf-8"?>
<formControlPr xmlns="http://schemas.microsoft.com/office/spreadsheetml/2009/9/main" objectType="Radio" lockText="1" noThreeD="1"/>
</file>

<file path=xl/ctrlProps/ctrlProp25.xml><?xml version="1.0" encoding="utf-8"?>
<formControlPr xmlns="http://schemas.microsoft.com/office/spreadsheetml/2009/9/main" objectType="Radio" checked="Checked" lockText="1" noThreeD="1"/>
</file>

<file path=xl/ctrlProps/ctrlProp26.xml><?xml version="1.0" encoding="utf-8"?>
<formControlPr xmlns="http://schemas.microsoft.com/office/spreadsheetml/2009/9/main" objectType="Radio" lockText="1" noThreeD="1"/>
</file>

<file path=xl/ctrlProps/ctrlProp27.xml><?xml version="1.0" encoding="utf-8"?>
<formControlPr xmlns="http://schemas.microsoft.com/office/spreadsheetml/2009/9/main" objectType="Radio" lockText="1" noThreeD="1"/>
</file>

<file path=xl/ctrlProps/ctrlProp28.xml><?xml version="1.0" encoding="utf-8"?>
<formControlPr xmlns="http://schemas.microsoft.com/office/spreadsheetml/2009/9/main" objectType="GBox"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4"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3.xml.rels><?xml version="1.0" encoding="UTF-8" standalone="yes"?>
<Relationships xmlns="http://schemas.openxmlformats.org/package/2006/relationships"><Relationship Id="rId8" Type="http://schemas.openxmlformats.org/officeDocument/2006/relationships/chart" Target="../charts/chart25.xml"/><Relationship Id="rId3" Type="http://schemas.openxmlformats.org/officeDocument/2006/relationships/image" Target="../media/image2.png"/><Relationship Id="rId7" Type="http://schemas.openxmlformats.org/officeDocument/2006/relationships/chart" Target="../charts/chart24.xml"/><Relationship Id="rId2" Type="http://schemas.microsoft.com/office/2007/relationships/hdphoto" Target="../media/hdphoto1.wdp"/><Relationship Id="rId1" Type="http://schemas.openxmlformats.org/officeDocument/2006/relationships/image" Target="../media/image1.png"/><Relationship Id="rId6" Type="http://schemas.openxmlformats.org/officeDocument/2006/relationships/chart" Target="../charts/chart23.xml"/><Relationship Id="rId11" Type="http://schemas.openxmlformats.org/officeDocument/2006/relationships/chart" Target="../charts/chart28.xml"/><Relationship Id="rId5" Type="http://schemas.openxmlformats.org/officeDocument/2006/relationships/chart" Target="../charts/chart22.xml"/><Relationship Id="rId10" Type="http://schemas.openxmlformats.org/officeDocument/2006/relationships/chart" Target="../charts/chart27.xml"/><Relationship Id="rId4" Type="http://schemas.openxmlformats.org/officeDocument/2006/relationships/chart" Target="../charts/chart21.xml"/><Relationship Id="rId9" Type="http://schemas.openxmlformats.org/officeDocument/2006/relationships/chart" Target="../charts/chart26.xml"/></Relationships>
</file>

<file path=xl/drawings/drawing1.xml><?xml version="1.0" encoding="utf-8"?>
<xdr:wsDr xmlns:xdr="http://schemas.openxmlformats.org/drawingml/2006/spreadsheetDrawing" xmlns:a="http://schemas.openxmlformats.org/drawingml/2006/main">
  <xdr:twoCellAnchor>
    <xdr:from>
      <xdr:col>5</xdr:col>
      <xdr:colOff>38100</xdr:colOff>
      <xdr:row>1</xdr:row>
      <xdr:rowOff>52387</xdr:rowOff>
    </xdr:from>
    <xdr:to>
      <xdr:col>12</xdr:col>
      <xdr:colOff>342900</xdr:colOff>
      <xdr:row>15</xdr:row>
      <xdr:rowOff>128587</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257175</xdr:colOff>
      <xdr:row>2</xdr:row>
      <xdr:rowOff>123825</xdr:rowOff>
    </xdr:from>
    <xdr:to>
      <xdr:col>19</xdr:col>
      <xdr:colOff>85725</xdr:colOff>
      <xdr:row>22</xdr:row>
      <xdr:rowOff>95250</xdr:rowOff>
    </xdr:to>
    <xdr:graphicFrame macro="">
      <xdr:nvGraphicFramePr>
        <xdr:cNvPr id="2" name="Age_VS_HeartDisease">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123825</xdr:colOff>
      <xdr:row>30</xdr:row>
      <xdr:rowOff>80962</xdr:rowOff>
    </xdr:from>
    <xdr:to>
      <xdr:col>13</xdr:col>
      <xdr:colOff>428625</xdr:colOff>
      <xdr:row>44</xdr:row>
      <xdr:rowOff>157162</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28</xdr:col>
      <xdr:colOff>190500</xdr:colOff>
      <xdr:row>11</xdr:row>
      <xdr:rowOff>66675</xdr:rowOff>
    </xdr:from>
    <xdr:to>
      <xdr:col>31</xdr:col>
      <xdr:colOff>57150</xdr:colOff>
      <xdr:row>24</xdr:row>
      <xdr:rowOff>114300</xdr:rowOff>
    </xdr:to>
    <mc:AlternateContent xmlns:mc="http://schemas.openxmlformats.org/markup-compatibility/2006" xmlns:a14="http://schemas.microsoft.com/office/drawing/2010/main">
      <mc:Choice Requires="a14">
        <xdr:graphicFrame macro="">
          <xdr:nvGraphicFramePr>
            <xdr:cNvPr id="5" name="Sex">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20097750" y="21621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142875</xdr:colOff>
      <xdr:row>11</xdr:row>
      <xdr:rowOff>57150</xdr:rowOff>
    </xdr:from>
    <xdr:to>
      <xdr:col>34</xdr:col>
      <xdr:colOff>142875</xdr:colOff>
      <xdr:row>24</xdr:row>
      <xdr:rowOff>104775</xdr:rowOff>
    </xdr:to>
    <mc:AlternateContent xmlns:mc="http://schemas.openxmlformats.org/markup-compatibility/2006" xmlns:a14="http://schemas.microsoft.com/office/drawing/2010/main">
      <mc:Choice Requires="a14">
        <xdr:graphicFrame macro="">
          <xdr:nvGraphicFramePr>
            <xdr:cNvPr id="6" name="ChestPainType">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microsoft.com/office/drawing/2010/slicer">
              <sle:slicer xmlns:sle="http://schemas.microsoft.com/office/drawing/2010/slicer" name="ChestPainType"/>
            </a:graphicData>
          </a:graphic>
        </xdr:graphicFrame>
      </mc:Choice>
      <mc:Fallback xmlns="">
        <xdr:sp macro="" textlink="">
          <xdr:nvSpPr>
            <xdr:cNvPr id="0" name=""/>
            <xdr:cNvSpPr>
              <a:spLocks noTextEdit="1"/>
            </xdr:cNvSpPr>
          </xdr:nvSpPr>
          <xdr:spPr>
            <a:xfrm>
              <a:off x="22012275" y="21526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485775</xdr:colOff>
      <xdr:row>25</xdr:row>
      <xdr:rowOff>123825</xdr:rowOff>
    </xdr:from>
    <xdr:to>
      <xdr:col>34</xdr:col>
      <xdr:colOff>485775</xdr:colOff>
      <xdr:row>38</xdr:row>
      <xdr:rowOff>171450</xdr:rowOff>
    </xdr:to>
    <mc:AlternateContent xmlns:mc="http://schemas.openxmlformats.org/markup-compatibility/2006" xmlns:a14="http://schemas.microsoft.com/office/drawing/2010/main">
      <mc:Choice Requires="a14">
        <xdr:graphicFrame macro="">
          <xdr:nvGraphicFramePr>
            <xdr:cNvPr id="7" name="RestingBP Range">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microsoft.com/office/drawing/2010/slicer">
              <sle:slicer xmlns:sle="http://schemas.microsoft.com/office/drawing/2010/slicer" name="RestingBP Range"/>
            </a:graphicData>
          </a:graphic>
        </xdr:graphicFrame>
      </mc:Choice>
      <mc:Fallback xmlns="">
        <xdr:sp macro="" textlink="">
          <xdr:nvSpPr>
            <xdr:cNvPr id="0" name=""/>
            <xdr:cNvSpPr>
              <a:spLocks noTextEdit="1"/>
            </xdr:cNvSpPr>
          </xdr:nvSpPr>
          <xdr:spPr>
            <a:xfrm>
              <a:off x="22355175" y="48863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657225</xdr:colOff>
      <xdr:row>22</xdr:row>
      <xdr:rowOff>9525</xdr:rowOff>
    </xdr:from>
    <xdr:to>
      <xdr:col>22</xdr:col>
      <xdr:colOff>1085850</xdr:colOff>
      <xdr:row>35</xdr:row>
      <xdr:rowOff>57150</xdr:rowOff>
    </xdr:to>
    <mc:AlternateContent xmlns:mc="http://schemas.openxmlformats.org/markup-compatibility/2006" xmlns:a14="http://schemas.microsoft.com/office/drawing/2010/main">
      <mc:Choice Requires="a14">
        <xdr:graphicFrame macro="">
          <xdr:nvGraphicFramePr>
            <xdr:cNvPr id="8" name="Cholesterol Range">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microsoft.com/office/drawing/2010/slicer">
              <sle:slicer xmlns:sle="http://schemas.microsoft.com/office/drawing/2010/slicer" name="Cholesterol Range"/>
            </a:graphicData>
          </a:graphic>
        </xdr:graphicFrame>
      </mc:Choice>
      <mc:Fallback xmlns="">
        <xdr:sp macro="" textlink="">
          <xdr:nvSpPr>
            <xdr:cNvPr id="0" name=""/>
            <xdr:cNvSpPr>
              <a:spLocks noTextEdit="1"/>
            </xdr:cNvSpPr>
          </xdr:nvSpPr>
          <xdr:spPr>
            <a:xfrm>
              <a:off x="14716125" y="4200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581025</xdr:colOff>
      <xdr:row>19</xdr:row>
      <xdr:rowOff>114300</xdr:rowOff>
    </xdr:from>
    <xdr:to>
      <xdr:col>21</xdr:col>
      <xdr:colOff>1190625</xdr:colOff>
      <xdr:row>32</xdr:row>
      <xdr:rowOff>161925</xdr:rowOff>
    </xdr:to>
    <mc:AlternateContent xmlns:mc="http://schemas.openxmlformats.org/markup-compatibility/2006" xmlns:a14="http://schemas.microsoft.com/office/drawing/2010/main">
      <mc:Choice Requires="a14">
        <xdr:graphicFrame macro="">
          <xdr:nvGraphicFramePr>
            <xdr:cNvPr id="9" name="FastingBS">
              <a:extLst>
                <a:ext uri="{FF2B5EF4-FFF2-40B4-BE49-F238E27FC236}">
                  <a16:creationId xmlns:a16="http://schemas.microsoft.com/office/drawing/2014/main" id="{00000000-0008-0000-0100-000009000000}"/>
                </a:ext>
              </a:extLst>
            </xdr:cNvPr>
            <xdr:cNvGraphicFramePr/>
          </xdr:nvGraphicFramePr>
          <xdr:xfrm>
            <a:off x="0" y="0"/>
            <a:ext cx="0" cy="0"/>
          </xdr:xfrm>
          <a:graphic>
            <a:graphicData uri="http://schemas.microsoft.com/office/drawing/2010/slicer">
              <sle:slicer xmlns:sle="http://schemas.microsoft.com/office/drawing/2010/slicer" name="FastingBS"/>
            </a:graphicData>
          </a:graphic>
        </xdr:graphicFrame>
      </mc:Choice>
      <mc:Fallback xmlns="">
        <xdr:sp macro="" textlink="">
          <xdr:nvSpPr>
            <xdr:cNvPr id="0" name=""/>
            <xdr:cNvSpPr>
              <a:spLocks noTextEdit="1"/>
            </xdr:cNvSpPr>
          </xdr:nvSpPr>
          <xdr:spPr>
            <a:xfrm>
              <a:off x="13420725" y="37338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1276350</xdr:colOff>
      <xdr:row>19</xdr:row>
      <xdr:rowOff>95250</xdr:rowOff>
    </xdr:from>
    <xdr:to>
      <xdr:col>23</xdr:col>
      <xdr:colOff>114300</xdr:colOff>
      <xdr:row>32</xdr:row>
      <xdr:rowOff>142875</xdr:rowOff>
    </xdr:to>
    <mc:AlternateContent xmlns:mc="http://schemas.openxmlformats.org/markup-compatibility/2006" xmlns:a14="http://schemas.microsoft.com/office/drawing/2010/main">
      <mc:Choice Requires="a14">
        <xdr:graphicFrame macro="">
          <xdr:nvGraphicFramePr>
            <xdr:cNvPr id="10" name="MaxHR Range">
              <a:extLst>
                <a:ext uri="{FF2B5EF4-FFF2-40B4-BE49-F238E27FC236}">
                  <a16:creationId xmlns:a16="http://schemas.microsoft.com/office/drawing/2014/main" id="{00000000-0008-0000-0100-00000A000000}"/>
                </a:ext>
              </a:extLst>
            </xdr:cNvPr>
            <xdr:cNvGraphicFramePr/>
          </xdr:nvGraphicFramePr>
          <xdr:xfrm>
            <a:off x="0" y="0"/>
            <a:ext cx="0" cy="0"/>
          </xdr:xfrm>
          <a:graphic>
            <a:graphicData uri="http://schemas.microsoft.com/office/drawing/2010/slicer">
              <sle:slicer xmlns:sle="http://schemas.microsoft.com/office/drawing/2010/slicer" name="MaxHR Range"/>
            </a:graphicData>
          </a:graphic>
        </xdr:graphicFrame>
      </mc:Choice>
      <mc:Fallback xmlns="">
        <xdr:sp macro="" textlink="">
          <xdr:nvSpPr>
            <xdr:cNvPr id="0" name=""/>
            <xdr:cNvSpPr>
              <a:spLocks noTextEdit="1"/>
            </xdr:cNvSpPr>
          </xdr:nvSpPr>
          <xdr:spPr>
            <a:xfrm>
              <a:off x="15335250" y="37147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95250</xdr:colOff>
      <xdr:row>18</xdr:row>
      <xdr:rowOff>19050</xdr:rowOff>
    </xdr:from>
    <xdr:to>
      <xdr:col>26</xdr:col>
      <xdr:colOff>561975</xdr:colOff>
      <xdr:row>31</xdr:row>
      <xdr:rowOff>66675</xdr:rowOff>
    </xdr:to>
    <mc:AlternateContent xmlns:mc="http://schemas.openxmlformats.org/markup-compatibility/2006" xmlns:a14="http://schemas.microsoft.com/office/drawing/2010/main">
      <mc:Choice Requires="a14">
        <xdr:graphicFrame macro="">
          <xdr:nvGraphicFramePr>
            <xdr:cNvPr id="11" name="ExerciseANogiNoa">
              <a:extLst>
                <a:ext uri="{FF2B5EF4-FFF2-40B4-BE49-F238E27FC236}">
                  <a16:creationId xmlns:a16="http://schemas.microsoft.com/office/drawing/2014/main" id="{00000000-0008-0000-0100-00000B000000}"/>
                </a:ext>
              </a:extLst>
            </xdr:cNvPr>
            <xdr:cNvGraphicFramePr/>
          </xdr:nvGraphicFramePr>
          <xdr:xfrm>
            <a:off x="0" y="0"/>
            <a:ext cx="0" cy="0"/>
          </xdr:xfrm>
          <a:graphic>
            <a:graphicData uri="http://schemas.microsoft.com/office/drawing/2010/slicer">
              <sle:slicer xmlns:sle="http://schemas.microsoft.com/office/drawing/2010/slicer" name="ExerciseANogiNoa"/>
            </a:graphicData>
          </a:graphic>
        </xdr:graphicFrame>
      </mc:Choice>
      <mc:Fallback xmlns="">
        <xdr:sp macro="" textlink="">
          <xdr:nvSpPr>
            <xdr:cNvPr id="0" name=""/>
            <xdr:cNvSpPr>
              <a:spLocks noTextEdit="1"/>
            </xdr:cNvSpPr>
          </xdr:nvSpPr>
          <xdr:spPr>
            <a:xfrm>
              <a:off x="17249775" y="3448050"/>
              <a:ext cx="1828800" cy="25241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571500</xdr:colOff>
      <xdr:row>20</xdr:row>
      <xdr:rowOff>114300</xdr:rowOff>
    </xdr:from>
    <xdr:to>
      <xdr:col>27</xdr:col>
      <xdr:colOff>428625</xdr:colOff>
      <xdr:row>33</xdr:row>
      <xdr:rowOff>161925</xdr:rowOff>
    </xdr:to>
    <mc:AlternateContent xmlns:mc="http://schemas.openxmlformats.org/markup-compatibility/2006" xmlns:a14="http://schemas.microsoft.com/office/drawing/2010/main">
      <mc:Choice Requires="a14">
        <xdr:graphicFrame macro="">
          <xdr:nvGraphicFramePr>
            <xdr:cNvPr id="12" name="Oldpeak Range">
              <a:extLst>
                <a:ext uri="{FF2B5EF4-FFF2-40B4-BE49-F238E27FC236}">
                  <a16:creationId xmlns:a16="http://schemas.microsoft.com/office/drawing/2014/main" id="{00000000-0008-0000-0100-00000C000000}"/>
                </a:ext>
              </a:extLst>
            </xdr:cNvPr>
            <xdr:cNvGraphicFramePr/>
          </xdr:nvGraphicFramePr>
          <xdr:xfrm>
            <a:off x="0" y="0"/>
            <a:ext cx="0" cy="0"/>
          </xdr:xfrm>
          <a:graphic>
            <a:graphicData uri="http://schemas.microsoft.com/office/drawing/2010/slicer">
              <sle:slicer xmlns:sle="http://schemas.microsoft.com/office/drawing/2010/slicer" name="Oldpeak Range"/>
            </a:graphicData>
          </a:graphic>
        </xdr:graphicFrame>
      </mc:Choice>
      <mc:Fallback xmlns="">
        <xdr:sp macro="" textlink="">
          <xdr:nvSpPr>
            <xdr:cNvPr id="0" name=""/>
            <xdr:cNvSpPr>
              <a:spLocks noTextEdit="1"/>
            </xdr:cNvSpPr>
          </xdr:nvSpPr>
          <xdr:spPr>
            <a:xfrm>
              <a:off x="17726025" y="3924300"/>
              <a:ext cx="1828800" cy="25241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295275</xdr:colOff>
      <xdr:row>23</xdr:row>
      <xdr:rowOff>19050</xdr:rowOff>
    </xdr:from>
    <xdr:to>
      <xdr:col>28</xdr:col>
      <xdr:colOff>295275</xdr:colOff>
      <xdr:row>36</xdr:row>
      <xdr:rowOff>66675</xdr:rowOff>
    </xdr:to>
    <mc:AlternateContent xmlns:mc="http://schemas.openxmlformats.org/markup-compatibility/2006" xmlns:a14="http://schemas.microsoft.com/office/drawing/2010/main">
      <mc:Choice Requires="a14">
        <xdr:graphicFrame macro="">
          <xdr:nvGraphicFramePr>
            <xdr:cNvPr id="13" name="ST_Slope">
              <a:extLst>
                <a:ext uri="{FF2B5EF4-FFF2-40B4-BE49-F238E27FC236}">
                  <a16:creationId xmlns:a16="http://schemas.microsoft.com/office/drawing/2014/main" id="{00000000-0008-0000-0100-00000D000000}"/>
                </a:ext>
              </a:extLst>
            </xdr:cNvPr>
            <xdr:cNvGraphicFramePr/>
          </xdr:nvGraphicFramePr>
          <xdr:xfrm>
            <a:off x="0" y="0"/>
            <a:ext cx="0" cy="0"/>
          </xdr:xfrm>
          <a:graphic>
            <a:graphicData uri="http://schemas.microsoft.com/office/drawing/2010/slicer">
              <sle:slicer xmlns:sle="http://schemas.microsoft.com/office/drawing/2010/slicer" name="ST_Slope"/>
            </a:graphicData>
          </a:graphic>
        </xdr:graphicFrame>
      </mc:Choice>
      <mc:Fallback xmlns="">
        <xdr:sp macro="" textlink="">
          <xdr:nvSpPr>
            <xdr:cNvPr id="0" name=""/>
            <xdr:cNvSpPr>
              <a:spLocks noTextEdit="1"/>
            </xdr:cNvSpPr>
          </xdr:nvSpPr>
          <xdr:spPr>
            <a:xfrm>
              <a:off x="18202275" y="4400550"/>
              <a:ext cx="1828800" cy="25241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161925</xdr:colOff>
      <xdr:row>25</xdr:row>
      <xdr:rowOff>114300</xdr:rowOff>
    </xdr:from>
    <xdr:to>
      <xdr:col>29</xdr:col>
      <xdr:colOff>28575</xdr:colOff>
      <xdr:row>38</xdr:row>
      <xdr:rowOff>161925</xdr:rowOff>
    </xdr:to>
    <mc:AlternateContent xmlns:mc="http://schemas.openxmlformats.org/markup-compatibility/2006" xmlns:a14="http://schemas.microsoft.com/office/drawing/2010/main">
      <mc:Choice Requires="a14">
        <xdr:graphicFrame macro="">
          <xdr:nvGraphicFramePr>
            <xdr:cNvPr id="14" name="HeartDisease">
              <a:extLst>
                <a:ext uri="{FF2B5EF4-FFF2-40B4-BE49-F238E27FC236}">
                  <a16:creationId xmlns:a16="http://schemas.microsoft.com/office/drawing/2014/main" id="{00000000-0008-0000-0100-00000E000000}"/>
                </a:ext>
              </a:extLst>
            </xdr:cNvPr>
            <xdr:cNvGraphicFramePr/>
          </xdr:nvGraphicFramePr>
          <xdr:xfrm>
            <a:off x="0" y="0"/>
            <a:ext cx="0" cy="0"/>
          </xdr:xfrm>
          <a:graphic>
            <a:graphicData uri="http://schemas.microsoft.com/office/drawing/2010/slicer">
              <sle:slicer xmlns:sle="http://schemas.microsoft.com/office/drawing/2010/slicer" name="HeartDisease"/>
            </a:graphicData>
          </a:graphic>
        </xdr:graphicFrame>
      </mc:Choice>
      <mc:Fallback xmlns="">
        <xdr:sp macro="" textlink="">
          <xdr:nvSpPr>
            <xdr:cNvPr id="0" name=""/>
            <xdr:cNvSpPr>
              <a:spLocks noTextEdit="1"/>
            </xdr:cNvSpPr>
          </xdr:nvSpPr>
          <xdr:spPr>
            <a:xfrm>
              <a:off x="18678525" y="4876800"/>
              <a:ext cx="1828800" cy="25241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638175</xdr:colOff>
      <xdr:row>12</xdr:row>
      <xdr:rowOff>123825</xdr:rowOff>
    </xdr:from>
    <xdr:to>
      <xdr:col>22</xdr:col>
      <xdr:colOff>1066800</xdr:colOff>
      <xdr:row>22</xdr:row>
      <xdr:rowOff>57150</xdr:rowOff>
    </xdr:to>
    <mc:AlternateContent xmlns:mc="http://schemas.openxmlformats.org/markup-compatibility/2006" xmlns:a14="http://schemas.microsoft.com/office/drawing/2010/main">
      <mc:Choice Requires="a14">
        <xdr:graphicFrame macro="">
          <xdr:nvGraphicFramePr>
            <xdr:cNvPr id="4" name="Age Range 1">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microsoft.com/office/drawing/2010/slicer">
              <sle:slicer xmlns:sle="http://schemas.microsoft.com/office/drawing/2010/slicer" name="Age Range 1"/>
            </a:graphicData>
          </a:graphic>
        </xdr:graphicFrame>
      </mc:Choice>
      <mc:Fallback xmlns="">
        <xdr:sp macro="" textlink="">
          <xdr:nvSpPr>
            <xdr:cNvPr id="0" name=""/>
            <xdr:cNvSpPr>
              <a:spLocks noTextEdit="1"/>
            </xdr:cNvSpPr>
          </xdr:nvSpPr>
          <xdr:spPr>
            <a:xfrm>
              <a:off x="14697075" y="2409825"/>
              <a:ext cx="1828800" cy="1838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304800</xdr:colOff>
      <xdr:row>59</xdr:row>
      <xdr:rowOff>14287</xdr:rowOff>
    </xdr:from>
    <xdr:to>
      <xdr:col>17</xdr:col>
      <xdr:colOff>352425</xdr:colOff>
      <xdr:row>73</xdr:row>
      <xdr:rowOff>90487</xdr:rowOff>
    </xdr:to>
    <xdr:graphicFrame macro="">
      <xdr:nvGraphicFramePr>
        <xdr:cNvPr id="16" name="Chart 15">
          <a:extLst>
            <a:ext uri="{FF2B5EF4-FFF2-40B4-BE49-F238E27FC236}">
              <a16:creationId xmlns:a16="http://schemas.microsoft.com/office/drawing/2014/main" id="{00000000-0008-0000-01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161925</xdr:colOff>
      <xdr:row>1</xdr:row>
      <xdr:rowOff>166687</xdr:rowOff>
    </xdr:from>
    <xdr:to>
      <xdr:col>12</xdr:col>
      <xdr:colOff>466725</xdr:colOff>
      <xdr:row>16</xdr:row>
      <xdr:rowOff>52387</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9525</xdr:colOff>
      <xdr:row>1</xdr:row>
      <xdr:rowOff>176212</xdr:rowOff>
    </xdr:from>
    <xdr:to>
      <xdr:col>12</xdr:col>
      <xdr:colOff>314325</xdr:colOff>
      <xdr:row>16</xdr:row>
      <xdr:rowOff>61912</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9525</xdr:colOff>
      <xdr:row>1</xdr:row>
      <xdr:rowOff>176212</xdr:rowOff>
    </xdr:from>
    <xdr:to>
      <xdr:col>12</xdr:col>
      <xdr:colOff>314325</xdr:colOff>
      <xdr:row>16</xdr:row>
      <xdr:rowOff>61912</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323850</xdr:colOff>
      <xdr:row>8</xdr:row>
      <xdr:rowOff>23812</xdr:rowOff>
    </xdr:from>
    <xdr:to>
      <xdr:col>5</xdr:col>
      <xdr:colOff>266700</xdr:colOff>
      <xdr:row>22</xdr:row>
      <xdr:rowOff>100012</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71437</xdr:colOff>
      <xdr:row>7</xdr:row>
      <xdr:rowOff>176212</xdr:rowOff>
    </xdr:from>
    <xdr:to>
      <xdr:col>13</xdr:col>
      <xdr:colOff>376237</xdr:colOff>
      <xdr:row>22</xdr:row>
      <xdr:rowOff>61912</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995362</xdr:colOff>
      <xdr:row>23</xdr:row>
      <xdr:rowOff>147637</xdr:rowOff>
    </xdr:from>
    <xdr:to>
      <xdr:col>6</xdr:col>
      <xdr:colOff>595312</xdr:colOff>
      <xdr:row>38</xdr:row>
      <xdr:rowOff>33337</xdr:rowOff>
    </xdr:to>
    <xdr:graphicFrame macro="">
      <xdr:nvGraphicFramePr>
        <xdr:cNvPr id="3" name="Chart 2">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1085850</xdr:colOff>
      <xdr:row>9</xdr:row>
      <xdr:rowOff>90487</xdr:rowOff>
    </xdr:from>
    <xdr:to>
      <xdr:col>6</xdr:col>
      <xdr:colOff>419100</xdr:colOff>
      <xdr:row>23</xdr:row>
      <xdr:rowOff>166687</xdr:rowOff>
    </xdr:to>
    <xdr:graphicFrame macro="">
      <xdr:nvGraphicFramePr>
        <xdr:cNvPr id="4" name="Chart 3">
          <a:extLst>
            <a:ext uri="{FF2B5EF4-FFF2-40B4-BE49-F238E27FC236}">
              <a16:creationId xmlns:a16="http://schemas.microsoft.com/office/drawing/2014/main" id="{00000000-0008-0000-06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323850</xdr:colOff>
      <xdr:row>14</xdr:row>
      <xdr:rowOff>90487</xdr:rowOff>
    </xdr:from>
    <xdr:to>
      <xdr:col>16</xdr:col>
      <xdr:colOff>19050</xdr:colOff>
      <xdr:row>28</xdr:row>
      <xdr:rowOff>166687</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161925</xdr:colOff>
      <xdr:row>30</xdr:row>
      <xdr:rowOff>147637</xdr:rowOff>
    </xdr:from>
    <xdr:to>
      <xdr:col>15</xdr:col>
      <xdr:colOff>466725</xdr:colOff>
      <xdr:row>45</xdr:row>
      <xdr:rowOff>33337</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290512</xdr:colOff>
      <xdr:row>9</xdr:row>
      <xdr:rowOff>100012</xdr:rowOff>
    </xdr:from>
    <xdr:to>
      <xdr:col>5</xdr:col>
      <xdr:colOff>233362</xdr:colOff>
      <xdr:row>23</xdr:row>
      <xdr:rowOff>176212</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247650</xdr:colOff>
      <xdr:row>5</xdr:row>
      <xdr:rowOff>123825</xdr:rowOff>
    </xdr:from>
    <xdr:to>
      <xdr:col>23</xdr:col>
      <xdr:colOff>552450</xdr:colOff>
      <xdr:row>20</xdr:row>
      <xdr:rowOff>9525</xdr:rowOff>
    </xdr:to>
    <xdr:graphicFrame macro="">
      <xdr:nvGraphicFramePr>
        <xdr:cNvPr id="3" name="Chart 2">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6</xdr:col>
      <xdr:colOff>423862</xdr:colOff>
      <xdr:row>7</xdr:row>
      <xdr:rowOff>100012</xdr:rowOff>
    </xdr:from>
    <xdr:to>
      <xdr:col>14</xdr:col>
      <xdr:colOff>119062</xdr:colOff>
      <xdr:row>21</xdr:row>
      <xdr:rowOff>176212</xdr:rowOff>
    </xdr:to>
    <xdr:graphicFrame macro="">
      <xdr:nvGraphicFramePr>
        <xdr:cNvPr id="4" name="Chart 3">
          <a:extLst>
            <a:ext uri="{FF2B5EF4-FFF2-40B4-BE49-F238E27FC236}">
              <a16:creationId xmlns:a16="http://schemas.microsoft.com/office/drawing/2014/main" id="{00000000-0008-0000-08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847725</xdr:colOff>
      <xdr:row>9</xdr:row>
      <xdr:rowOff>23812</xdr:rowOff>
    </xdr:from>
    <xdr:to>
      <xdr:col>5</xdr:col>
      <xdr:colOff>28575</xdr:colOff>
      <xdr:row>19</xdr:row>
      <xdr:rowOff>142875</xdr:rowOff>
    </xdr:to>
    <xdr:graphicFrame macro="">
      <xdr:nvGraphicFramePr>
        <xdr:cNvPr id="5" name="Chart 4">
          <a:extLst>
            <a:ext uri="{FF2B5EF4-FFF2-40B4-BE49-F238E27FC236}">
              <a16:creationId xmlns:a16="http://schemas.microsoft.com/office/drawing/2014/main" id="{00000000-0008-0000-08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52387</xdr:colOff>
      <xdr:row>9</xdr:row>
      <xdr:rowOff>119062</xdr:rowOff>
    </xdr:from>
    <xdr:to>
      <xdr:col>10</xdr:col>
      <xdr:colOff>214312</xdr:colOff>
      <xdr:row>24</xdr:row>
      <xdr:rowOff>4762</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719137</xdr:colOff>
      <xdr:row>9</xdr:row>
      <xdr:rowOff>42862</xdr:rowOff>
    </xdr:from>
    <xdr:to>
      <xdr:col>6</xdr:col>
      <xdr:colOff>52387</xdr:colOff>
      <xdr:row>23</xdr:row>
      <xdr:rowOff>119062</xdr:rowOff>
    </xdr:to>
    <xdr:graphicFrame macro="">
      <xdr:nvGraphicFramePr>
        <xdr:cNvPr id="2" name="Chart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357187</xdr:colOff>
      <xdr:row>6</xdr:row>
      <xdr:rowOff>176212</xdr:rowOff>
    </xdr:from>
    <xdr:to>
      <xdr:col>6</xdr:col>
      <xdr:colOff>404812</xdr:colOff>
      <xdr:row>21</xdr:row>
      <xdr:rowOff>61912</xdr:rowOff>
    </xdr:to>
    <xdr:graphicFrame macro="">
      <xdr:nvGraphicFramePr>
        <xdr:cNvPr id="2" name="Chart 1">
          <a:extLst>
            <a:ext uri="{FF2B5EF4-FFF2-40B4-BE49-F238E27FC236}">
              <a16:creationId xmlns:a16="http://schemas.microsoft.com/office/drawing/2014/main" id="{00000000-0008-0000-0B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6</xdr:col>
      <xdr:colOff>457200</xdr:colOff>
      <xdr:row>0</xdr:row>
      <xdr:rowOff>146049</xdr:rowOff>
    </xdr:from>
    <xdr:to>
      <xdr:col>10</xdr:col>
      <xdr:colOff>488950</xdr:colOff>
      <xdr:row>3</xdr:row>
      <xdr:rowOff>8699</xdr:rowOff>
    </xdr:to>
    <xdr:sp macro="" textlink="">
      <xdr:nvSpPr>
        <xdr:cNvPr id="2" name="Rectangle: Top Corners Rounded 1">
          <a:extLst>
            <a:ext uri="{FF2B5EF4-FFF2-40B4-BE49-F238E27FC236}">
              <a16:creationId xmlns:a16="http://schemas.microsoft.com/office/drawing/2014/main" id="{00000000-0008-0000-0D00-000002000000}"/>
            </a:ext>
          </a:extLst>
        </xdr:cNvPr>
        <xdr:cNvSpPr/>
      </xdr:nvSpPr>
      <xdr:spPr>
        <a:xfrm>
          <a:off x="3771900" y="146049"/>
          <a:ext cx="2470150" cy="504000"/>
        </a:xfrm>
        <a:prstGeom prst="round2Same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6</xdr:col>
      <xdr:colOff>508000</xdr:colOff>
      <xdr:row>1</xdr:row>
      <xdr:rowOff>153991</xdr:rowOff>
    </xdr:from>
    <xdr:to>
      <xdr:col>8</xdr:col>
      <xdr:colOff>440800</xdr:colOff>
      <xdr:row>2</xdr:row>
      <xdr:rowOff>352291</xdr:rowOff>
    </xdr:to>
    <xdr:sp macro="" textlink="HeartDisease_YesOrNo!K4">
      <xdr:nvSpPr>
        <xdr:cNvPr id="3" name="Rectangle: Top Corners Rounded 2">
          <a:extLst>
            <a:ext uri="{FF2B5EF4-FFF2-40B4-BE49-F238E27FC236}">
              <a16:creationId xmlns:a16="http://schemas.microsoft.com/office/drawing/2014/main" id="{00000000-0008-0000-0D00-000003000000}"/>
            </a:ext>
          </a:extLst>
        </xdr:cNvPr>
        <xdr:cNvSpPr/>
      </xdr:nvSpPr>
      <xdr:spPr>
        <a:xfrm>
          <a:off x="3833813" y="288929"/>
          <a:ext cx="1155175" cy="388800"/>
        </a:xfrm>
        <a:prstGeom prst="round2Same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8D5ACD21-6E21-4E29-B0E9-9F05E952B73C}" type="TxLink">
            <a:rPr lang="en-US" sz="2000" b="1" i="0" u="none" strike="noStrike">
              <a:solidFill>
                <a:srgbClr val="000000"/>
              </a:solidFill>
              <a:latin typeface="Calibri"/>
              <a:ea typeface="Calibri"/>
              <a:cs typeface="Calibri"/>
            </a:rPr>
            <a:pPr algn="ctr"/>
            <a:t>33%</a:t>
          </a:fld>
          <a:endParaRPr lang="en-NG" sz="4000" b="1"/>
        </a:p>
      </xdr:txBody>
    </xdr:sp>
    <xdr:clientData/>
  </xdr:twoCellAnchor>
  <xdr:twoCellAnchor>
    <xdr:from>
      <xdr:col>8</xdr:col>
      <xdr:colOff>501650</xdr:colOff>
      <xdr:row>1</xdr:row>
      <xdr:rowOff>138116</xdr:rowOff>
    </xdr:from>
    <xdr:to>
      <xdr:col>10</xdr:col>
      <xdr:colOff>434450</xdr:colOff>
      <xdr:row>2</xdr:row>
      <xdr:rowOff>336416</xdr:rowOff>
    </xdr:to>
    <xdr:sp macro="" textlink="HeartDisease_YesOrNo!K3">
      <xdr:nvSpPr>
        <xdr:cNvPr id="4" name="Rectangle: Top Corners Rounded 3">
          <a:extLst>
            <a:ext uri="{FF2B5EF4-FFF2-40B4-BE49-F238E27FC236}">
              <a16:creationId xmlns:a16="http://schemas.microsoft.com/office/drawing/2014/main" id="{00000000-0008-0000-0D00-000004000000}"/>
            </a:ext>
          </a:extLst>
        </xdr:cNvPr>
        <xdr:cNvSpPr/>
      </xdr:nvSpPr>
      <xdr:spPr>
        <a:xfrm>
          <a:off x="5049838" y="273054"/>
          <a:ext cx="1155175" cy="388800"/>
        </a:xfrm>
        <a:prstGeom prst="round2Same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737A628D-3A17-4B52-99B0-434966866009}" type="TxLink">
            <a:rPr lang="en-US" sz="2000" b="1" i="0" u="none" strike="noStrike">
              <a:solidFill>
                <a:srgbClr val="000000"/>
              </a:solidFill>
              <a:latin typeface="Calibri"/>
              <a:ea typeface="Calibri"/>
              <a:cs typeface="Calibri"/>
            </a:rPr>
            <a:pPr algn="ctr"/>
            <a:t>68%</a:t>
          </a:fld>
          <a:endParaRPr lang="en-NG" sz="2000" b="1"/>
        </a:p>
      </xdr:txBody>
    </xdr:sp>
    <xdr:clientData/>
  </xdr:twoCellAnchor>
  <xdr:twoCellAnchor>
    <xdr:from>
      <xdr:col>10</xdr:col>
      <xdr:colOff>527050</xdr:colOff>
      <xdr:row>1</xdr:row>
      <xdr:rowOff>104777</xdr:rowOff>
    </xdr:from>
    <xdr:to>
      <xdr:col>16</xdr:col>
      <xdr:colOff>920750</xdr:colOff>
      <xdr:row>2</xdr:row>
      <xdr:rowOff>346277</xdr:rowOff>
    </xdr:to>
    <xdr:sp macro="" textlink="">
      <xdr:nvSpPr>
        <xdr:cNvPr id="5" name="Rectangle: Top Corners Rounded 4">
          <a:extLst>
            <a:ext uri="{FF2B5EF4-FFF2-40B4-BE49-F238E27FC236}">
              <a16:creationId xmlns:a16="http://schemas.microsoft.com/office/drawing/2014/main" id="{00000000-0008-0000-0D00-000005000000}"/>
            </a:ext>
          </a:extLst>
        </xdr:cNvPr>
        <xdr:cNvSpPr/>
      </xdr:nvSpPr>
      <xdr:spPr>
        <a:xfrm>
          <a:off x="6297613" y="239715"/>
          <a:ext cx="4060825" cy="432000"/>
        </a:xfrm>
        <a:prstGeom prst="round2Same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10</xdr:col>
      <xdr:colOff>596899</xdr:colOff>
      <xdr:row>2</xdr:row>
      <xdr:rowOff>46766</xdr:rowOff>
    </xdr:from>
    <xdr:to>
      <xdr:col>12</xdr:col>
      <xdr:colOff>97699</xdr:colOff>
      <xdr:row>2</xdr:row>
      <xdr:rowOff>334766</xdr:rowOff>
    </xdr:to>
    <xdr:sp macro="" textlink="Age_VS_Heartdisease!AD5">
      <xdr:nvSpPr>
        <xdr:cNvPr id="6" name="Rectangle: Top Corners Rounded 5">
          <a:extLst>
            <a:ext uri="{FF2B5EF4-FFF2-40B4-BE49-F238E27FC236}">
              <a16:creationId xmlns:a16="http://schemas.microsoft.com/office/drawing/2014/main" id="{00000000-0008-0000-0D00-000006000000}"/>
            </a:ext>
          </a:extLst>
        </xdr:cNvPr>
        <xdr:cNvSpPr/>
      </xdr:nvSpPr>
      <xdr:spPr>
        <a:xfrm>
          <a:off x="6367462" y="372204"/>
          <a:ext cx="723175" cy="288000"/>
        </a:xfrm>
        <a:prstGeom prst="round2Same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58B1E8D3-42E0-44A0-AC9C-A486076F892A}" type="TxLink">
            <a:rPr lang="en-US" sz="1600" b="1" i="0" u="none" strike="noStrike">
              <a:solidFill>
                <a:srgbClr val="000000"/>
              </a:solidFill>
              <a:latin typeface="Calibri"/>
              <a:ea typeface="Calibri"/>
              <a:cs typeface="Calibri"/>
            </a:rPr>
            <a:pPr algn="ctr"/>
            <a:t>80</a:t>
          </a:fld>
          <a:endParaRPr lang="en-NG" sz="1600" b="1"/>
        </a:p>
      </xdr:txBody>
    </xdr:sp>
    <xdr:clientData/>
  </xdr:twoCellAnchor>
  <xdr:twoCellAnchor>
    <xdr:from>
      <xdr:col>12</xdr:col>
      <xdr:colOff>176212</xdr:colOff>
      <xdr:row>2</xdr:row>
      <xdr:rowOff>42003</xdr:rowOff>
    </xdr:from>
    <xdr:to>
      <xdr:col>13</xdr:col>
      <xdr:colOff>286612</xdr:colOff>
      <xdr:row>2</xdr:row>
      <xdr:rowOff>330003</xdr:rowOff>
    </xdr:to>
    <xdr:sp macro="" textlink="Age_VS_Heartdisease!AD9">
      <xdr:nvSpPr>
        <xdr:cNvPr id="7" name="Rectangle: Top Corners Rounded 6">
          <a:extLst>
            <a:ext uri="{FF2B5EF4-FFF2-40B4-BE49-F238E27FC236}">
              <a16:creationId xmlns:a16="http://schemas.microsoft.com/office/drawing/2014/main" id="{00000000-0008-0000-0D00-000007000000}"/>
            </a:ext>
          </a:extLst>
        </xdr:cNvPr>
        <xdr:cNvSpPr/>
      </xdr:nvSpPr>
      <xdr:spPr>
        <a:xfrm>
          <a:off x="7169150" y="367441"/>
          <a:ext cx="721587" cy="288000"/>
        </a:xfrm>
        <a:prstGeom prst="round2Same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5C2F9946-B642-4611-A7A6-06C2BDAD4593}" type="TxLink">
            <a:rPr lang="en-US" sz="1600" b="1" i="0" u="none" strike="noStrike">
              <a:solidFill>
                <a:srgbClr val="000000"/>
              </a:solidFill>
              <a:latin typeface="Calibri"/>
              <a:ea typeface="Calibri"/>
              <a:cs typeface="Calibri"/>
            </a:rPr>
            <a:pPr algn="ctr"/>
            <a:t>0</a:t>
          </a:fld>
          <a:endParaRPr lang="en-NG" sz="1600" b="1"/>
        </a:p>
      </xdr:txBody>
    </xdr:sp>
    <xdr:clientData/>
  </xdr:twoCellAnchor>
  <xdr:twoCellAnchor>
    <xdr:from>
      <xdr:col>13</xdr:col>
      <xdr:colOff>365125</xdr:colOff>
      <xdr:row>2</xdr:row>
      <xdr:rowOff>51529</xdr:rowOff>
    </xdr:from>
    <xdr:to>
      <xdr:col>14</xdr:col>
      <xdr:colOff>475525</xdr:colOff>
      <xdr:row>2</xdr:row>
      <xdr:rowOff>339529</xdr:rowOff>
    </xdr:to>
    <xdr:sp macro="" textlink="Age_VS_Heartdisease!AD6">
      <xdr:nvSpPr>
        <xdr:cNvPr id="8" name="Rectangle: Top Corners Rounded 7">
          <a:extLst>
            <a:ext uri="{FF2B5EF4-FFF2-40B4-BE49-F238E27FC236}">
              <a16:creationId xmlns:a16="http://schemas.microsoft.com/office/drawing/2014/main" id="{00000000-0008-0000-0D00-000008000000}"/>
            </a:ext>
          </a:extLst>
        </xdr:cNvPr>
        <xdr:cNvSpPr/>
      </xdr:nvSpPr>
      <xdr:spPr>
        <a:xfrm>
          <a:off x="7969250" y="376967"/>
          <a:ext cx="721588" cy="288000"/>
        </a:xfrm>
        <a:prstGeom prst="round2Same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EC1E71FD-F270-4990-9F4C-9DDA4D774D4C}" type="TxLink">
            <a:rPr lang="en-US" sz="1600" b="1" i="0" u="none" strike="noStrike">
              <a:solidFill>
                <a:srgbClr val="000000"/>
              </a:solidFill>
              <a:latin typeface="Calibri"/>
              <a:ea typeface="Calibri"/>
              <a:cs typeface="Calibri"/>
            </a:rPr>
            <a:pPr algn="ctr"/>
            <a:t>80</a:t>
          </a:fld>
          <a:endParaRPr lang="en-NG" sz="1600" b="1"/>
        </a:p>
      </xdr:txBody>
    </xdr:sp>
    <xdr:clientData/>
  </xdr:twoCellAnchor>
  <xdr:twoCellAnchor>
    <xdr:from>
      <xdr:col>16</xdr:col>
      <xdr:colOff>133349</xdr:colOff>
      <xdr:row>2</xdr:row>
      <xdr:rowOff>56292</xdr:rowOff>
    </xdr:from>
    <xdr:to>
      <xdr:col>16</xdr:col>
      <xdr:colOff>853349</xdr:colOff>
      <xdr:row>2</xdr:row>
      <xdr:rowOff>344292</xdr:rowOff>
    </xdr:to>
    <xdr:sp macro="" textlink="Age_VS_Heartdisease!AD8">
      <xdr:nvSpPr>
        <xdr:cNvPr id="9" name="Rectangle: Top Corners Rounded 8">
          <a:extLst>
            <a:ext uri="{FF2B5EF4-FFF2-40B4-BE49-F238E27FC236}">
              <a16:creationId xmlns:a16="http://schemas.microsoft.com/office/drawing/2014/main" id="{00000000-0008-0000-0D00-000009000000}"/>
            </a:ext>
          </a:extLst>
        </xdr:cNvPr>
        <xdr:cNvSpPr/>
      </xdr:nvSpPr>
      <xdr:spPr>
        <a:xfrm>
          <a:off x="9571037" y="381730"/>
          <a:ext cx="720000" cy="288000"/>
        </a:xfrm>
        <a:prstGeom prst="round2Same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7DA682FC-ED3A-4CCC-A144-5FBB60C7F74B}" type="TxLink">
            <a:rPr lang="en-US" sz="1600" b="1" i="0" u="none" strike="noStrike">
              <a:solidFill>
                <a:srgbClr val="000000"/>
              </a:solidFill>
              <a:latin typeface="Calibri"/>
              <a:ea typeface="Calibri"/>
              <a:cs typeface="Calibri"/>
            </a:rPr>
            <a:pPr algn="ctr"/>
            <a:t>0</a:t>
          </a:fld>
          <a:endParaRPr lang="en-NG" sz="1600" b="1"/>
        </a:p>
      </xdr:txBody>
    </xdr:sp>
    <xdr:clientData/>
  </xdr:twoCellAnchor>
  <xdr:twoCellAnchor>
    <xdr:from>
      <xdr:col>14</xdr:col>
      <xdr:colOff>554038</xdr:colOff>
      <xdr:row>2</xdr:row>
      <xdr:rowOff>61053</xdr:rowOff>
    </xdr:from>
    <xdr:to>
      <xdr:col>16</xdr:col>
      <xdr:colOff>54838</xdr:colOff>
      <xdr:row>2</xdr:row>
      <xdr:rowOff>349053</xdr:rowOff>
    </xdr:to>
    <xdr:sp macro="" textlink="Age_VS_Heartdisease!AD7">
      <xdr:nvSpPr>
        <xdr:cNvPr id="10" name="Rectangle: Top Corners Rounded 9">
          <a:extLst>
            <a:ext uri="{FF2B5EF4-FFF2-40B4-BE49-F238E27FC236}">
              <a16:creationId xmlns:a16="http://schemas.microsoft.com/office/drawing/2014/main" id="{00000000-0008-0000-0D00-00000A000000}"/>
            </a:ext>
          </a:extLst>
        </xdr:cNvPr>
        <xdr:cNvSpPr/>
      </xdr:nvSpPr>
      <xdr:spPr>
        <a:xfrm>
          <a:off x="8769351" y="386491"/>
          <a:ext cx="723175" cy="288000"/>
        </a:xfrm>
        <a:prstGeom prst="round2Same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2A1B40FB-5A48-4C25-887E-B6C97500C22A}" type="TxLink">
            <a:rPr lang="en-US" sz="1600" b="1" i="0" u="none" strike="noStrike">
              <a:solidFill>
                <a:srgbClr val="000000"/>
              </a:solidFill>
              <a:latin typeface="Calibri"/>
              <a:ea typeface="Calibri"/>
              <a:cs typeface="Calibri"/>
            </a:rPr>
            <a:pPr algn="ctr"/>
            <a:t>0</a:t>
          </a:fld>
          <a:endParaRPr lang="en-NG" sz="1600" b="1"/>
        </a:p>
      </xdr:txBody>
    </xdr:sp>
    <xdr:clientData/>
  </xdr:twoCellAnchor>
  <xdr:twoCellAnchor>
    <xdr:from>
      <xdr:col>4</xdr:col>
      <xdr:colOff>31750</xdr:colOff>
      <xdr:row>1</xdr:row>
      <xdr:rowOff>112715</xdr:rowOff>
    </xdr:from>
    <xdr:to>
      <xdr:col>6</xdr:col>
      <xdr:colOff>419100</xdr:colOff>
      <xdr:row>2</xdr:row>
      <xdr:rowOff>354215</xdr:rowOff>
    </xdr:to>
    <xdr:sp macro="" textlink="">
      <xdr:nvSpPr>
        <xdr:cNvPr id="11" name="Rectangle: Top Corners Rounded 10">
          <a:extLst>
            <a:ext uri="{FF2B5EF4-FFF2-40B4-BE49-F238E27FC236}">
              <a16:creationId xmlns:a16="http://schemas.microsoft.com/office/drawing/2014/main" id="{00000000-0008-0000-0D00-00000B000000}"/>
            </a:ext>
          </a:extLst>
        </xdr:cNvPr>
        <xdr:cNvSpPr/>
      </xdr:nvSpPr>
      <xdr:spPr>
        <a:xfrm>
          <a:off x="2135188" y="247653"/>
          <a:ext cx="1609725" cy="432000"/>
        </a:xfrm>
        <a:prstGeom prst="round2Same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4</xdr:col>
      <xdr:colOff>69848</xdr:colOff>
      <xdr:row>2</xdr:row>
      <xdr:rowOff>42004</xdr:rowOff>
    </xdr:from>
    <xdr:to>
      <xdr:col>5</xdr:col>
      <xdr:colOff>180248</xdr:colOff>
      <xdr:row>2</xdr:row>
      <xdr:rowOff>330004</xdr:rowOff>
    </xdr:to>
    <xdr:sp macro="" textlink="Sex_VS_HeartDisease!G5">
      <xdr:nvSpPr>
        <xdr:cNvPr id="12" name="Rectangle: Top Corners Rounded 11">
          <a:extLst>
            <a:ext uri="{FF2B5EF4-FFF2-40B4-BE49-F238E27FC236}">
              <a16:creationId xmlns:a16="http://schemas.microsoft.com/office/drawing/2014/main" id="{00000000-0008-0000-0D00-00000C000000}"/>
            </a:ext>
          </a:extLst>
        </xdr:cNvPr>
        <xdr:cNvSpPr/>
      </xdr:nvSpPr>
      <xdr:spPr>
        <a:xfrm>
          <a:off x="2173286" y="367442"/>
          <a:ext cx="721587" cy="288000"/>
        </a:xfrm>
        <a:prstGeom prst="round2Same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31434127-EF24-46CC-87F0-145CB9D97797}" type="TxLink">
            <a:rPr lang="en-US" sz="1600" b="1" i="0" u="none" strike="noStrike">
              <a:solidFill>
                <a:srgbClr val="000000"/>
              </a:solidFill>
              <a:latin typeface="Calibri"/>
              <a:ea typeface="Calibri"/>
              <a:cs typeface="Calibri"/>
            </a:rPr>
            <a:pPr algn="ctr"/>
            <a:t>61</a:t>
          </a:fld>
          <a:endParaRPr lang="en-NG" sz="1600" b="1"/>
        </a:p>
      </xdr:txBody>
    </xdr:sp>
    <xdr:clientData/>
  </xdr:twoCellAnchor>
  <xdr:twoCellAnchor>
    <xdr:from>
      <xdr:col>5</xdr:col>
      <xdr:colOff>227011</xdr:colOff>
      <xdr:row>2</xdr:row>
      <xdr:rowOff>42004</xdr:rowOff>
    </xdr:from>
    <xdr:to>
      <xdr:col>6</xdr:col>
      <xdr:colOff>337411</xdr:colOff>
      <xdr:row>2</xdr:row>
      <xdr:rowOff>330004</xdr:rowOff>
    </xdr:to>
    <xdr:sp macro="" textlink="Sex_VS_HeartDisease!G4">
      <xdr:nvSpPr>
        <xdr:cNvPr id="13" name="Rectangle: Top Corners Rounded 12">
          <a:extLst>
            <a:ext uri="{FF2B5EF4-FFF2-40B4-BE49-F238E27FC236}">
              <a16:creationId xmlns:a16="http://schemas.microsoft.com/office/drawing/2014/main" id="{00000000-0008-0000-0D00-00000D000000}"/>
            </a:ext>
          </a:extLst>
        </xdr:cNvPr>
        <xdr:cNvSpPr/>
      </xdr:nvSpPr>
      <xdr:spPr>
        <a:xfrm>
          <a:off x="2941636" y="367442"/>
          <a:ext cx="721588" cy="288000"/>
        </a:xfrm>
        <a:prstGeom prst="round2Same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0A46F5CE-CA25-4A47-94E8-E0FA272A1C34}" type="TxLink">
            <a:rPr lang="en-US" sz="1600" b="1" i="0" u="none" strike="noStrike">
              <a:solidFill>
                <a:srgbClr val="000000"/>
              </a:solidFill>
              <a:latin typeface="Calibri"/>
              <a:ea typeface="Calibri"/>
              <a:cs typeface="Calibri"/>
            </a:rPr>
            <a:pPr algn="ctr"/>
            <a:t>19</a:t>
          </a:fld>
          <a:endParaRPr lang="en-NG" sz="1600" b="1"/>
        </a:p>
      </xdr:txBody>
    </xdr:sp>
    <xdr:clientData/>
  </xdr:twoCellAnchor>
  <xdr:twoCellAnchor>
    <xdr:from>
      <xdr:col>7</xdr:col>
      <xdr:colOff>465124</xdr:colOff>
      <xdr:row>0</xdr:row>
      <xdr:rowOff>69850</xdr:rowOff>
    </xdr:from>
    <xdr:to>
      <xdr:col>9</xdr:col>
      <xdr:colOff>460362</xdr:colOff>
      <xdr:row>1</xdr:row>
      <xdr:rowOff>146050</xdr:rowOff>
    </xdr:to>
    <xdr:sp macro="" textlink="">
      <xdr:nvSpPr>
        <xdr:cNvPr id="14" name="TextBox 13">
          <a:extLst>
            <a:ext uri="{FF2B5EF4-FFF2-40B4-BE49-F238E27FC236}">
              <a16:creationId xmlns:a16="http://schemas.microsoft.com/office/drawing/2014/main" id="{00000000-0008-0000-0D00-00000E000000}"/>
            </a:ext>
          </a:extLst>
        </xdr:cNvPr>
        <xdr:cNvSpPr txBox="1"/>
      </xdr:nvSpPr>
      <xdr:spPr>
        <a:xfrm>
          <a:off x="4402124" y="69850"/>
          <a:ext cx="1217613" cy="2111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00" b="0" spc="110" baseline="0">
              <a:solidFill>
                <a:schemeClr val="bg1"/>
              </a:solidFill>
            </a:rPr>
            <a:t>Heart Disease ?</a:t>
          </a:r>
          <a:endParaRPr lang="en-NG" sz="1000" b="0" spc="110" baseline="0">
            <a:solidFill>
              <a:schemeClr val="bg1"/>
            </a:solidFill>
          </a:endParaRPr>
        </a:p>
      </xdr:txBody>
    </xdr:sp>
    <xdr:clientData/>
  </xdr:twoCellAnchor>
  <xdr:twoCellAnchor>
    <xdr:from>
      <xdr:col>7</xdr:col>
      <xdr:colOff>180961</xdr:colOff>
      <xdr:row>1</xdr:row>
      <xdr:rowOff>87311</xdr:rowOff>
    </xdr:from>
    <xdr:to>
      <xdr:col>8</xdr:col>
      <xdr:colOff>63500</xdr:colOff>
      <xdr:row>2</xdr:row>
      <xdr:rowOff>107949</xdr:rowOff>
    </xdr:to>
    <xdr:sp macro="" textlink="">
      <xdr:nvSpPr>
        <xdr:cNvPr id="15" name="TextBox 14">
          <a:extLst>
            <a:ext uri="{FF2B5EF4-FFF2-40B4-BE49-F238E27FC236}">
              <a16:creationId xmlns:a16="http://schemas.microsoft.com/office/drawing/2014/main" id="{00000000-0008-0000-0D00-00000F000000}"/>
            </a:ext>
          </a:extLst>
        </xdr:cNvPr>
        <xdr:cNvSpPr txBox="1"/>
      </xdr:nvSpPr>
      <xdr:spPr>
        <a:xfrm>
          <a:off x="4117961" y="222249"/>
          <a:ext cx="493727" cy="2111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800" b="1" spc="110" baseline="0">
              <a:solidFill>
                <a:schemeClr val="tx1"/>
              </a:solidFill>
            </a:rPr>
            <a:t>YES</a:t>
          </a:r>
          <a:endParaRPr lang="en-NG" sz="800" b="1" spc="110" baseline="0">
            <a:solidFill>
              <a:schemeClr val="tx1"/>
            </a:solidFill>
          </a:endParaRPr>
        </a:p>
      </xdr:txBody>
    </xdr:sp>
    <xdr:clientData/>
  </xdr:twoCellAnchor>
  <xdr:twoCellAnchor>
    <xdr:from>
      <xdr:col>9</xdr:col>
      <xdr:colOff>190485</xdr:colOff>
      <xdr:row>1</xdr:row>
      <xdr:rowOff>88898</xdr:rowOff>
    </xdr:from>
    <xdr:to>
      <xdr:col>10</xdr:col>
      <xdr:colOff>73024</xdr:colOff>
      <xdr:row>2</xdr:row>
      <xdr:rowOff>109536</xdr:rowOff>
    </xdr:to>
    <xdr:sp macro="" textlink="">
      <xdr:nvSpPr>
        <xdr:cNvPr id="16" name="TextBox 15">
          <a:extLst>
            <a:ext uri="{FF2B5EF4-FFF2-40B4-BE49-F238E27FC236}">
              <a16:creationId xmlns:a16="http://schemas.microsoft.com/office/drawing/2014/main" id="{00000000-0008-0000-0D00-000010000000}"/>
            </a:ext>
          </a:extLst>
        </xdr:cNvPr>
        <xdr:cNvSpPr txBox="1"/>
      </xdr:nvSpPr>
      <xdr:spPr>
        <a:xfrm>
          <a:off x="5349860" y="223836"/>
          <a:ext cx="493727" cy="2111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800" b="1" spc="110" baseline="0">
              <a:solidFill>
                <a:schemeClr val="tx1"/>
              </a:solidFill>
            </a:rPr>
            <a:t>NO</a:t>
          </a:r>
          <a:endParaRPr lang="en-NG" sz="800" b="1" spc="110" baseline="0">
            <a:solidFill>
              <a:schemeClr val="tx1"/>
            </a:solidFill>
          </a:endParaRPr>
        </a:p>
      </xdr:txBody>
    </xdr:sp>
    <xdr:clientData/>
  </xdr:twoCellAnchor>
  <xdr:twoCellAnchor>
    <xdr:from>
      <xdr:col>4</xdr:col>
      <xdr:colOff>87314</xdr:colOff>
      <xdr:row>1</xdr:row>
      <xdr:rowOff>176203</xdr:rowOff>
    </xdr:from>
    <xdr:to>
      <xdr:col>5</xdr:col>
      <xdr:colOff>150815</xdr:colOff>
      <xdr:row>2</xdr:row>
      <xdr:rowOff>196841</xdr:rowOff>
    </xdr:to>
    <xdr:sp macro="" textlink="">
      <xdr:nvSpPr>
        <xdr:cNvPr id="17" name="TextBox 16">
          <a:extLst>
            <a:ext uri="{FF2B5EF4-FFF2-40B4-BE49-F238E27FC236}">
              <a16:creationId xmlns:a16="http://schemas.microsoft.com/office/drawing/2014/main" id="{00000000-0008-0000-0D00-000011000000}"/>
            </a:ext>
          </a:extLst>
        </xdr:cNvPr>
        <xdr:cNvSpPr txBox="1"/>
      </xdr:nvSpPr>
      <xdr:spPr>
        <a:xfrm>
          <a:off x="2190752" y="311141"/>
          <a:ext cx="674688" cy="2111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700" b="1" spc="110" baseline="0">
              <a:solidFill>
                <a:schemeClr val="tx1"/>
              </a:solidFill>
            </a:rPr>
            <a:t>MALE</a:t>
          </a:r>
          <a:endParaRPr lang="en-NG" sz="700" b="1" spc="110" baseline="0">
            <a:solidFill>
              <a:schemeClr val="tx1"/>
            </a:solidFill>
          </a:endParaRPr>
        </a:p>
      </xdr:txBody>
    </xdr:sp>
    <xdr:clientData/>
  </xdr:twoCellAnchor>
  <xdr:twoCellAnchor>
    <xdr:from>
      <xdr:col>4</xdr:col>
      <xdr:colOff>579426</xdr:colOff>
      <xdr:row>1</xdr:row>
      <xdr:rowOff>49210</xdr:rowOff>
    </xdr:from>
    <xdr:to>
      <xdr:col>5</xdr:col>
      <xdr:colOff>461966</xdr:colOff>
      <xdr:row>2</xdr:row>
      <xdr:rowOff>69848</xdr:rowOff>
    </xdr:to>
    <xdr:sp macro="" textlink="">
      <xdr:nvSpPr>
        <xdr:cNvPr id="19" name="TextBox 18">
          <a:extLst>
            <a:ext uri="{FF2B5EF4-FFF2-40B4-BE49-F238E27FC236}">
              <a16:creationId xmlns:a16="http://schemas.microsoft.com/office/drawing/2014/main" id="{00000000-0008-0000-0D00-000013000000}"/>
            </a:ext>
          </a:extLst>
        </xdr:cNvPr>
        <xdr:cNvSpPr txBox="1"/>
      </xdr:nvSpPr>
      <xdr:spPr>
        <a:xfrm>
          <a:off x="2682864" y="184148"/>
          <a:ext cx="493727" cy="2111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spc="110" baseline="0">
              <a:solidFill>
                <a:schemeClr val="bg1"/>
              </a:solidFill>
            </a:rPr>
            <a:t>Sex</a:t>
          </a:r>
          <a:endParaRPr lang="en-NG" sz="800" b="0" spc="110" baseline="0">
            <a:solidFill>
              <a:schemeClr val="bg1"/>
            </a:solidFill>
          </a:endParaRPr>
        </a:p>
      </xdr:txBody>
    </xdr:sp>
    <xdr:clientData/>
  </xdr:twoCellAnchor>
  <xdr:twoCellAnchor>
    <xdr:from>
      <xdr:col>5</xdr:col>
      <xdr:colOff>271468</xdr:colOff>
      <xdr:row>1</xdr:row>
      <xdr:rowOff>177787</xdr:rowOff>
    </xdr:from>
    <xdr:to>
      <xdr:col>6</xdr:col>
      <xdr:colOff>334968</xdr:colOff>
      <xdr:row>2</xdr:row>
      <xdr:rowOff>198425</xdr:rowOff>
    </xdr:to>
    <xdr:sp macro="" textlink="">
      <xdr:nvSpPr>
        <xdr:cNvPr id="20" name="TextBox 19">
          <a:extLst>
            <a:ext uri="{FF2B5EF4-FFF2-40B4-BE49-F238E27FC236}">
              <a16:creationId xmlns:a16="http://schemas.microsoft.com/office/drawing/2014/main" id="{00000000-0008-0000-0D00-000014000000}"/>
            </a:ext>
          </a:extLst>
        </xdr:cNvPr>
        <xdr:cNvSpPr txBox="1"/>
      </xdr:nvSpPr>
      <xdr:spPr>
        <a:xfrm>
          <a:off x="2986093" y="312725"/>
          <a:ext cx="674688" cy="2111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700" b="1" spc="110" baseline="0">
              <a:solidFill>
                <a:schemeClr val="tx1"/>
              </a:solidFill>
            </a:rPr>
            <a:t>FEMALE</a:t>
          </a:r>
          <a:endParaRPr lang="en-NG" sz="700" b="1" spc="110" baseline="0">
            <a:solidFill>
              <a:schemeClr val="tx1"/>
            </a:solidFill>
          </a:endParaRPr>
        </a:p>
      </xdr:txBody>
    </xdr:sp>
    <xdr:clientData/>
  </xdr:twoCellAnchor>
  <xdr:twoCellAnchor>
    <xdr:from>
      <xdr:col>10</xdr:col>
      <xdr:colOff>555625</xdr:colOff>
      <xdr:row>2</xdr:row>
      <xdr:rowOff>11103</xdr:rowOff>
    </xdr:from>
    <xdr:to>
      <xdr:col>12</xdr:col>
      <xdr:colOff>73027</xdr:colOff>
      <xdr:row>2</xdr:row>
      <xdr:rowOff>222241</xdr:rowOff>
    </xdr:to>
    <xdr:sp macro="" textlink="">
      <xdr:nvSpPr>
        <xdr:cNvPr id="21" name="TextBox 20">
          <a:extLst>
            <a:ext uri="{FF2B5EF4-FFF2-40B4-BE49-F238E27FC236}">
              <a16:creationId xmlns:a16="http://schemas.microsoft.com/office/drawing/2014/main" id="{00000000-0008-0000-0D00-000015000000}"/>
            </a:ext>
          </a:extLst>
        </xdr:cNvPr>
        <xdr:cNvSpPr txBox="1"/>
      </xdr:nvSpPr>
      <xdr:spPr>
        <a:xfrm>
          <a:off x="6326188" y="336541"/>
          <a:ext cx="739777" cy="2111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700" b="1" spc="110" baseline="0">
              <a:solidFill>
                <a:schemeClr val="tx1"/>
              </a:solidFill>
            </a:rPr>
            <a:t>BELOW 40</a:t>
          </a:r>
          <a:endParaRPr lang="en-NG" sz="700" b="1" spc="110" baseline="0">
            <a:solidFill>
              <a:schemeClr val="tx1"/>
            </a:solidFill>
          </a:endParaRPr>
        </a:p>
      </xdr:txBody>
    </xdr:sp>
    <xdr:clientData/>
  </xdr:twoCellAnchor>
  <xdr:twoCellAnchor>
    <xdr:from>
      <xdr:col>12</xdr:col>
      <xdr:colOff>126999</xdr:colOff>
      <xdr:row>2</xdr:row>
      <xdr:rowOff>12687</xdr:rowOff>
    </xdr:from>
    <xdr:to>
      <xdr:col>13</xdr:col>
      <xdr:colOff>325437</xdr:colOff>
      <xdr:row>2</xdr:row>
      <xdr:rowOff>223825</xdr:rowOff>
    </xdr:to>
    <xdr:sp macro="" textlink="">
      <xdr:nvSpPr>
        <xdr:cNvPr id="23" name="TextBox 22">
          <a:extLst>
            <a:ext uri="{FF2B5EF4-FFF2-40B4-BE49-F238E27FC236}">
              <a16:creationId xmlns:a16="http://schemas.microsoft.com/office/drawing/2014/main" id="{00000000-0008-0000-0D00-000017000000}"/>
            </a:ext>
          </a:extLst>
        </xdr:cNvPr>
        <xdr:cNvSpPr txBox="1"/>
      </xdr:nvSpPr>
      <xdr:spPr>
        <a:xfrm>
          <a:off x="7119937" y="338125"/>
          <a:ext cx="809625" cy="2111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700" b="1" spc="110" baseline="0">
              <a:solidFill>
                <a:schemeClr val="tx1"/>
              </a:solidFill>
            </a:rPr>
            <a:t> 40 -49 Yrs</a:t>
          </a:r>
          <a:endParaRPr lang="en-NG" sz="700" b="1" spc="110" baseline="0">
            <a:solidFill>
              <a:schemeClr val="tx1"/>
            </a:solidFill>
          </a:endParaRPr>
        </a:p>
      </xdr:txBody>
    </xdr:sp>
    <xdr:clientData/>
  </xdr:twoCellAnchor>
  <xdr:twoCellAnchor>
    <xdr:from>
      <xdr:col>13</xdr:col>
      <xdr:colOff>373063</xdr:colOff>
      <xdr:row>2</xdr:row>
      <xdr:rowOff>4753</xdr:rowOff>
    </xdr:from>
    <xdr:to>
      <xdr:col>14</xdr:col>
      <xdr:colOff>463552</xdr:colOff>
      <xdr:row>2</xdr:row>
      <xdr:rowOff>215891</xdr:rowOff>
    </xdr:to>
    <xdr:sp macro="" textlink="">
      <xdr:nvSpPr>
        <xdr:cNvPr id="24" name="TextBox 23">
          <a:extLst>
            <a:ext uri="{FF2B5EF4-FFF2-40B4-BE49-F238E27FC236}">
              <a16:creationId xmlns:a16="http://schemas.microsoft.com/office/drawing/2014/main" id="{00000000-0008-0000-0D00-000018000000}"/>
            </a:ext>
          </a:extLst>
        </xdr:cNvPr>
        <xdr:cNvSpPr txBox="1"/>
      </xdr:nvSpPr>
      <xdr:spPr>
        <a:xfrm>
          <a:off x="7977188" y="330191"/>
          <a:ext cx="701677" cy="2111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700" b="1" spc="110" baseline="0">
              <a:solidFill>
                <a:schemeClr val="tx1"/>
              </a:solidFill>
            </a:rPr>
            <a:t>50 -59 Yrs</a:t>
          </a:r>
          <a:endParaRPr lang="en-NG" sz="700" b="1" spc="110" baseline="0">
            <a:solidFill>
              <a:schemeClr val="tx1"/>
            </a:solidFill>
          </a:endParaRPr>
        </a:p>
      </xdr:txBody>
    </xdr:sp>
    <xdr:clientData/>
  </xdr:twoCellAnchor>
  <xdr:twoCellAnchor>
    <xdr:from>
      <xdr:col>13</xdr:col>
      <xdr:colOff>404818</xdr:colOff>
      <xdr:row>1</xdr:row>
      <xdr:rowOff>44446</xdr:rowOff>
    </xdr:from>
    <xdr:to>
      <xdr:col>15</xdr:col>
      <xdr:colOff>227021</xdr:colOff>
      <xdr:row>2</xdr:row>
      <xdr:rowOff>65084</xdr:rowOff>
    </xdr:to>
    <xdr:sp macro="" textlink="">
      <xdr:nvSpPr>
        <xdr:cNvPr id="25" name="TextBox 24">
          <a:extLst>
            <a:ext uri="{FF2B5EF4-FFF2-40B4-BE49-F238E27FC236}">
              <a16:creationId xmlns:a16="http://schemas.microsoft.com/office/drawing/2014/main" id="{00000000-0008-0000-0D00-000019000000}"/>
            </a:ext>
          </a:extLst>
        </xdr:cNvPr>
        <xdr:cNvSpPr txBox="1"/>
      </xdr:nvSpPr>
      <xdr:spPr>
        <a:xfrm>
          <a:off x="8008943" y="179384"/>
          <a:ext cx="1044578" cy="2111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spc="110" baseline="0">
              <a:solidFill>
                <a:schemeClr val="bg1"/>
              </a:solidFill>
            </a:rPr>
            <a:t>Age Range</a:t>
          </a:r>
          <a:endParaRPr lang="en-NG" sz="800" b="0" spc="110" baseline="0">
            <a:solidFill>
              <a:schemeClr val="bg1"/>
            </a:solidFill>
          </a:endParaRPr>
        </a:p>
      </xdr:txBody>
    </xdr:sp>
    <xdr:clientData/>
  </xdr:twoCellAnchor>
  <xdr:twoCellAnchor>
    <xdr:from>
      <xdr:col>14</xdr:col>
      <xdr:colOff>531812</xdr:colOff>
      <xdr:row>2</xdr:row>
      <xdr:rowOff>6337</xdr:rowOff>
    </xdr:from>
    <xdr:to>
      <xdr:col>16</xdr:col>
      <xdr:colOff>36518</xdr:colOff>
      <xdr:row>2</xdr:row>
      <xdr:rowOff>217475</xdr:rowOff>
    </xdr:to>
    <xdr:sp macro="" textlink="">
      <xdr:nvSpPr>
        <xdr:cNvPr id="26" name="TextBox 25">
          <a:extLst>
            <a:ext uri="{FF2B5EF4-FFF2-40B4-BE49-F238E27FC236}">
              <a16:creationId xmlns:a16="http://schemas.microsoft.com/office/drawing/2014/main" id="{00000000-0008-0000-0D00-00001A000000}"/>
            </a:ext>
          </a:extLst>
        </xdr:cNvPr>
        <xdr:cNvSpPr txBox="1"/>
      </xdr:nvSpPr>
      <xdr:spPr>
        <a:xfrm>
          <a:off x="8747125" y="331775"/>
          <a:ext cx="727081" cy="2111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700" b="1" spc="110" baseline="0">
              <a:solidFill>
                <a:schemeClr val="tx1"/>
              </a:solidFill>
            </a:rPr>
            <a:t>60 -69 Yrs</a:t>
          </a:r>
          <a:endParaRPr lang="en-NG" sz="700" b="1" spc="110" baseline="0">
            <a:solidFill>
              <a:schemeClr val="tx1"/>
            </a:solidFill>
          </a:endParaRPr>
        </a:p>
      </xdr:txBody>
    </xdr:sp>
    <xdr:clientData/>
  </xdr:twoCellAnchor>
  <xdr:twoCellAnchor>
    <xdr:from>
      <xdr:col>16</xdr:col>
      <xdr:colOff>128587</xdr:colOff>
      <xdr:row>2</xdr:row>
      <xdr:rowOff>23800</xdr:rowOff>
    </xdr:from>
    <xdr:to>
      <xdr:col>16</xdr:col>
      <xdr:colOff>855668</xdr:colOff>
      <xdr:row>2</xdr:row>
      <xdr:rowOff>234938</xdr:rowOff>
    </xdr:to>
    <xdr:sp macro="" textlink="">
      <xdr:nvSpPr>
        <xdr:cNvPr id="27" name="TextBox 26">
          <a:extLst>
            <a:ext uri="{FF2B5EF4-FFF2-40B4-BE49-F238E27FC236}">
              <a16:creationId xmlns:a16="http://schemas.microsoft.com/office/drawing/2014/main" id="{00000000-0008-0000-0D00-00001B000000}"/>
            </a:ext>
          </a:extLst>
        </xdr:cNvPr>
        <xdr:cNvSpPr txBox="1"/>
      </xdr:nvSpPr>
      <xdr:spPr>
        <a:xfrm>
          <a:off x="9566275" y="349238"/>
          <a:ext cx="727081" cy="2111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700" b="1" spc="110" baseline="0">
              <a:solidFill>
                <a:schemeClr val="tx1"/>
              </a:solidFill>
            </a:rPr>
            <a:t>70 -79Yrs</a:t>
          </a:r>
          <a:endParaRPr lang="en-NG" sz="700" b="1" spc="110" baseline="0">
            <a:solidFill>
              <a:schemeClr val="tx1"/>
            </a:solidFill>
          </a:endParaRPr>
        </a:p>
      </xdr:txBody>
    </xdr:sp>
    <xdr:clientData/>
  </xdr:twoCellAnchor>
  <xdr:oneCellAnchor>
    <xdr:from>
      <xdr:col>1</xdr:col>
      <xdr:colOff>425974</xdr:colOff>
      <xdr:row>0</xdr:row>
      <xdr:rowOff>11393</xdr:rowOff>
    </xdr:from>
    <xdr:ext cx="1021306" cy="530658"/>
    <xdr:sp macro="" textlink="">
      <xdr:nvSpPr>
        <xdr:cNvPr id="28" name="Rectangle 27">
          <a:extLst>
            <a:ext uri="{FF2B5EF4-FFF2-40B4-BE49-F238E27FC236}">
              <a16:creationId xmlns:a16="http://schemas.microsoft.com/office/drawing/2014/main" id="{00000000-0008-0000-0D00-00001C000000}"/>
            </a:ext>
          </a:extLst>
        </xdr:cNvPr>
        <xdr:cNvSpPr/>
      </xdr:nvSpPr>
      <xdr:spPr>
        <a:xfrm>
          <a:off x="632349" y="11393"/>
          <a:ext cx="1021306" cy="530658"/>
        </a:xfrm>
        <a:prstGeom prst="rect">
          <a:avLst/>
        </a:prstGeom>
        <a:noFill/>
      </xdr:spPr>
      <xdr:txBody>
        <a:bodyPr wrap="none" lIns="91440" tIns="45720" rIns="91440" bIns="45720">
          <a:spAutoFit/>
        </a:bodyPr>
        <a:lstStyle/>
        <a:p>
          <a:pPr algn="ctr"/>
          <a:r>
            <a:rPr lang="en-US" sz="2800" b="1" i="0" u="none" strike="noStrike" cap="none" spc="0">
              <a:ln w="0"/>
              <a:solidFill>
                <a:schemeClr val="tx1"/>
              </a:solidFill>
              <a:effectLst>
                <a:outerShdw blurRad="38100" dist="19050" dir="2700000" algn="tl" rotWithShape="0">
                  <a:schemeClr val="dk1">
                    <a:alpha val="40000"/>
                  </a:schemeClr>
                </a:outerShdw>
              </a:effectLst>
              <a:latin typeface="Calibri"/>
              <a:ea typeface="Calibri"/>
              <a:cs typeface="Calibri"/>
            </a:rPr>
            <a:t>Heart</a:t>
          </a:r>
          <a:endParaRPr lang="en-NG" sz="2800" b="1"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0</xdr:col>
      <xdr:colOff>128612</xdr:colOff>
      <xdr:row>1</xdr:row>
      <xdr:rowOff>171741</xdr:rowOff>
    </xdr:from>
    <xdr:ext cx="2143087" cy="374141"/>
    <xdr:sp macro="" textlink="">
      <xdr:nvSpPr>
        <xdr:cNvPr id="29" name="Rectangle 28">
          <a:extLst>
            <a:ext uri="{FF2B5EF4-FFF2-40B4-BE49-F238E27FC236}">
              <a16:creationId xmlns:a16="http://schemas.microsoft.com/office/drawing/2014/main" id="{00000000-0008-0000-0D00-00001D000000}"/>
            </a:ext>
          </a:extLst>
        </xdr:cNvPr>
        <xdr:cNvSpPr/>
      </xdr:nvSpPr>
      <xdr:spPr>
        <a:xfrm>
          <a:off x="128612" y="306679"/>
          <a:ext cx="2143087" cy="374141"/>
        </a:xfrm>
        <a:prstGeom prst="rect">
          <a:avLst/>
        </a:prstGeom>
        <a:noFill/>
      </xdr:spPr>
      <xdr:txBody>
        <a:bodyPr wrap="none" lIns="91440" tIns="45720" rIns="91440" bIns="45720">
          <a:spAutoFit/>
        </a:bodyPr>
        <a:lstStyle/>
        <a:p>
          <a:pPr algn="ctr"/>
          <a:r>
            <a:rPr lang="en-US" sz="1800" b="0" i="0" u="none" strike="noStrike" cap="none" spc="100" baseline="0">
              <a:ln w="0"/>
              <a:solidFill>
                <a:schemeClr val="tx1"/>
              </a:solidFill>
              <a:effectLst>
                <a:outerShdw blurRad="38100" dist="19050" dir="2700000" algn="tl" rotWithShape="0">
                  <a:schemeClr val="dk1">
                    <a:alpha val="40000"/>
                  </a:schemeClr>
                </a:outerShdw>
              </a:effectLst>
              <a:latin typeface="Calibri"/>
              <a:ea typeface="Calibri"/>
              <a:cs typeface="Calibri"/>
            </a:rPr>
            <a:t>Disease Prediction</a:t>
          </a:r>
          <a:endParaRPr lang="en-NG" sz="1800" b="0" cap="none" spc="100" baseline="0">
            <a:ln w="0"/>
            <a:solidFill>
              <a:schemeClr val="tx1"/>
            </a:solidFill>
            <a:effectLst>
              <a:outerShdw blurRad="38100" dist="19050" dir="2700000" algn="tl" rotWithShape="0">
                <a:schemeClr val="dk1">
                  <a:alpha val="40000"/>
                </a:schemeClr>
              </a:outerShdw>
            </a:effectLst>
          </a:endParaRPr>
        </a:p>
      </xdr:txBody>
    </xdr:sp>
    <xdr:clientData/>
  </xdr:oneCellAnchor>
  <xdr:twoCellAnchor>
    <xdr:from>
      <xdr:col>1</xdr:col>
      <xdr:colOff>158753</xdr:colOff>
      <xdr:row>2</xdr:row>
      <xdr:rowOff>277806</xdr:rowOff>
    </xdr:from>
    <xdr:to>
      <xdr:col>3</xdr:col>
      <xdr:colOff>468315</xdr:colOff>
      <xdr:row>3</xdr:row>
      <xdr:rowOff>182555</xdr:rowOff>
    </xdr:to>
    <xdr:sp macro="" textlink="">
      <xdr:nvSpPr>
        <xdr:cNvPr id="31" name="Rectangle 30">
          <a:extLst>
            <a:ext uri="{FF2B5EF4-FFF2-40B4-BE49-F238E27FC236}">
              <a16:creationId xmlns:a16="http://schemas.microsoft.com/office/drawing/2014/main" id="{00000000-0008-0000-0D00-00001F000000}"/>
            </a:ext>
          </a:extLst>
        </xdr:cNvPr>
        <xdr:cNvSpPr/>
      </xdr:nvSpPr>
      <xdr:spPr>
        <a:xfrm>
          <a:off x="365128" y="603244"/>
          <a:ext cx="1722437" cy="269874"/>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oneCellAnchor>
    <xdr:from>
      <xdr:col>1</xdr:col>
      <xdr:colOff>171575</xdr:colOff>
      <xdr:row>2</xdr:row>
      <xdr:rowOff>219357</xdr:rowOff>
    </xdr:from>
    <xdr:ext cx="1707903" cy="405432"/>
    <xdr:sp macro="" textlink="">
      <xdr:nvSpPr>
        <xdr:cNvPr id="30" name="Rectangle 29">
          <a:extLst>
            <a:ext uri="{FF2B5EF4-FFF2-40B4-BE49-F238E27FC236}">
              <a16:creationId xmlns:a16="http://schemas.microsoft.com/office/drawing/2014/main" id="{00000000-0008-0000-0D00-00001E000000}"/>
            </a:ext>
          </a:extLst>
        </xdr:cNvPr>
        <xdr:cNvSpPr/>
      </xdr:nvSpPr>
      <xdr:spPr>
        <a:xfrm>
          <a:off x="377950" y="544795"/>
          <a:ext cx="1707903" cy="405432"/>
        </a:xfrm>
        <a:prstGeom prst="rect">
          <a:avLst/>
        </a:prstGeom>
        <a:noFill/>
      </xdr:spPr>
      <xdr:txBody>
        <a:bodyPr wrap="none" lIns="91440" tIns="45720" rIns="91440" bIns="45720">
          <a:spAutoFit/>
        </a:bodyPr>
        <a:lstStyle/>
        <a:p>
          <a:pPr algn="ctr"/>
          <a:r>
            <a:rPr lang="en-US" sz="2000" b="0" i="0" u="none" strike="noStrike" cap="none" spc="160" baseline="0">
              <a:ln w="0"/>
              <a:solidFill>
                <a:schemeClr val="bg1"/>
              </a:solidFill>
              <a:effectLst>
                <a:outerShdw blurRad="38100" dist="19050" dir="2700000" algn="tl" rotWithShape="0">
                  <a:schemeClr val="dk1">
                    <a:alpha val="40000"/>
                  </a:schemeClr>
                </a:outerShdw>
              </a:effectLst>
              <a:latin typeface="Calibri"/>
              <a:ea typeface="Calibri"/>
              <a:cs typeface="Calibri"/>
            </a:rPr>
            <a:t>DASHBOARD</a:t>
          </a:r>
          <a:endParaRPr lang="en-NG" sz="2000" b="0" cap="none" spc="160" baseline="0">
            <a:ln w="0"/>
            <a:solidFill>
              <a:schemeClr val="bg1"/>
            </a:solidFill>
            <a:effectLst>
              <a:outerShdw blurRad="38100" dist="19050" dir="2700000" algn="tl" rotWithShape="0">
                <a:schemeClr val="dk1">
                  <a:alpha val="40000"/>
                </a:schemeClr>
              </a:outerShdw>
            </a:effectLst>
          </a:endParaRPr>
        </a:p>
      </xdr:txBody>
    </xdr:sp>
    <xdr:clientData/>
  </xdr:oneCellAnchor>
  <xdr:twoCellAnchor>
    <xdr:from>
      <xdr:col>1</xdr:col>
      <xdr:colOff>15874</xdr:colOff>
      <xdr:row>2</xdr:row>
      <xdr:rowOff>269868</xdr:rowOff>
    </xdr:from>
    <xdr:to>
      <xdr:col>3</xdr:col>
      <xdr:colOff>634999</xdr:colOff>
      <xdr:row>2</xdr:row>
      <xdr:rowOff>277806</xdr:rowOff>
    </xdr:to>
    <xdr:cxnSp macro="">
      <xdr:nvCxnSpPr>
        <xdr:cNvPr id="33" name="Straight Connector 32">
          <a:extLst>
            <a:ext uri="{FF2B5EF4-FFF2-40B4-BE49-F238E27FC236}">
              <a16:creationId xmlns:a16="http://schemas.microsoft.com/office/drawing/2014/main" id="{00000000-0008-0000-0D00-000021000000}"/>
            </a:ext>
          </a:extLst>
        </xdr:cNvPr>
        <xdr:cNvCxnSpPr/>
      </xdr:nvCxnSpPr>
      <xdr:spPr>
        <a:xfrm>
          <a:off x="222249" y="595306"/>
          <a:ext cx="2032000" cy="7938"/>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71436</xdr:colOff>
      <xdr:row>3</xdr:row>
      <xdr:rowOff>190496</xdr:rowOff>
    </xdr:from>
    <xdr:to>
      <xdr:col>3</xdr:col>
      <xdr:colOff>602561</xdr:colOff>
      <xdr:row>10</xdr:row>
      <xdr:rowOff>30873</xdr:rowOff>
    </xdr:to>
    <xdr:pic>
      <xdr:nvPicPr>
        <xdr:cNvPr id="40" name="Picture 39">
          <a:extLst>
            <a:ext uri="{FF2B5EF4-FFF2-40B4-BE49-F238E27FC236}">
              <a16:creationId xmlns:a16="http://schemas.microsoft.com/office/drawing/2014/main" id="{00000000-0008-0000-0D00-000028000000}"/>
            </a:ext>
          </a:extLst>
        </xdr:cNvPr>
        <xdr:cNvPicPr>
          <a:picLocks noChangeAspect="1"/>
        </xdr:cNvPicPr>
      </xdr:nvPicPr>
      <xdr:blipFill>
        <a:blip xmlns:r="http://schemas.openxmlformats.org/officeDocument/2006/relationships" r:embed="rId1">
          <a:duotone>
            <a:prstClr val="black"/>
            <a:schemeClr val="accent2">
              <a:tint val="45000"/>
              <a:satMod val="400000"/>
            </a:schemeClr>
          </a:duotone>
          <a:extLst>
            <a:ext uri="{BEBA8EAE-BF5A-486C-A8C5-ECC9F3942E4B}">
              <a14:imgProps xmlns:a14="http://schemas.microsoft.com/office/drawing/2010/main">
                <a14:imgLayer r:embed="rId2">
                  <a14:imgEffect>
                    <a14:saturation sat="0"/>
                  </a14:imgEffect>
                </a14:imgLayer>
              </a14:imgProps>
            </a:ext>
          </a:extLst>
        </a:blip>
        <a:stretch>
          <a:fillRect/>
        </a:stretch>
      </xdr:blipFill>
      <xdr:spPr>
        <a:xfrm>
          <a:off x="277811" y="881059"/>
          <a:ext cx="1944000" cy="1173877"/>
        </a:xfrm>
        <a:prstGeom prst="rect">
          <a:avLst/>
        </a:prstGeom>
        <a:solidFill>
          <a:srgbClr val="FFFFFF">
            <a:shade val="85000"/>
          </a:srgbClr>
        </a:solidFill>
        <a:ln w="88900" cap="sq">
          <a:no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1</xdr:col>
      <xdr:colOff>642990</xdr:colOff>
      <xdr:row>4</xdr:row>
      <xdr:rowOff>31758</xdr:rowOff>
    </xdr:from>
    <xdr:to>
      <xdr:col>2</xdr:col>
      <xdr:colOff>720838</xdr:colOff>
      <xdr:row>10</xdr:row>
      <xdr:rowOff>40758</xdr:rowOff>
    </xdr:to>
    <xdr:pic>
      <xdr:nvPicPr>
        <xdr:cNvPr id="35" name="Picture 34">
          <a:extLst>
            <a:ext uri="{FF2B5EF4-FFF2-40B4-BE49-F238E27FC236}">
              <a16:creationId xmlns:a16="http://schemas.microsoft.com/office/drawing/2014/main" id="{00000000-0008-0000-0D00-00002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49365" y="912821"/>
          <a:ext cx="760473" cy="115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50458</xdr:colOff>
      <xdr:row>53</xdr:row>
      <xdr:rowOff>155385</xdr:rowOff>
    </xdr:from>
    <xdr:to>
      <xdr:col>9</xdr:col>
      <xdr:colOff>400208</xdr:colOff>
      <xdr:row>64</xdr:row>
      <xdr:rowOff>147885</xdr:rowOff>
    </xdr:to>
    <xdr:graphicFrame macro="">
      <xdr:nvGraphicFramePr>
        <xdr:cNvPr id="34" name="Chart 33">
          <a:extLst>
            <a:ext uri="{FF2B5EF4-FFF2-40B4-BE49-F238E27FC236}">
              <a16:creationId xmlns:a16="http://schemas.microsoft.com/office/drawing/2014/main" id="{00000000-0008-0000-0D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54241</xdr:colOff>
      <xdr:row>20</xdr:row>
      <xdr:rowOff>82015</xdr:rowOff>
    </xdr:from>
    <xdr:to>
      <xdr:col>9</xdr:col>
      <xdr:colOff>402148</xdr:colOff>
      <xdr:row>31</xdr:row>
      <xdr:rowOff>74515</xdr:rowOff>
    </xdr:to>
    <xdr:graphicFrame macro="">
      <xdr:nvGraphicFramePr>
        <xdr:cNvPr id="37" name="Chart 36">
          <a:extLst>
            <a:ext uri="{FF2B5EF4-FFF2-40B4-BE49-F238E27FC236}">
              <a16:creationId xmlns:a16="http://schemas.microsoft.com/office/drawing/2014/main" id="{00000000-0008-0000-0D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62175</xdr:colOff>
      <xdr:row>31</xdr:row>
      <xdr:rowOff>100537</xdr:rowOff>
    </xdr:from>
    <xdr:to>
      <xdr:col>9</xdr:col>
      <xdr:colOff>410082</xdr:colOff>
      <xdr:row>42</xdr:row>
      <xdr:rowOff>93037</xdr:rowOff>
    </xdr:to>
    <xdr:graphicFrame macro="">
      <xdr:nvGraphicFramePr>
        <xdr:cNvPr id="45" name="Chart 44">
          <a:extLst>
            <a:ext uri="{FF2B5EF4-FFF2-40B4-BE49-F238E27FC236}">
              <a16:creationId xmlns:a16="http://schemas.microsoft.com/office/drawing/2014/main" id="{00000000-0008-0000-0D00-00002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63369</xdr:colOff>
      <xdr:row>5</xdr:row>
      <xdr:rowOff>84541</xdr:rowOff>
    </xdr:from>
    <xdr:to>
      <xdr:col>16</xdr:col>
      <xdr:colOff>888369</xdr:colOff>
      <xdr:row>20</xdr:row>
      <xdr:rowOff>45398</xdr:rowOff>
    </xdr:to>
    <xdr:grpSp>
      <xdr:nvGrpSpPr>
        <xdr:cNvPr id="36" name="Group 35">
          <a:extLst>
            <a:ext uri="{FF2B5EF4-FFF2-40B4-BE49-F238E27FC236}">
              <a16:creationId xmlns:a16="http://schemas.microsoft.com/office/drawing/2014/main" id="{AAFB57C8-66EF-429A-0BDC-2A6D978FE4FA}"/>
            </a:ext>
          </a:extLst>
        </xdr:cNvPr>
        <xdr:cNvGrpSpPr/>
      </xdr:nvGrpSpPr>
      <xdr:grpSpPr>
        <a:xfrm>
          <a:off x="2349369" y="1148166"/>
          <a:ext cx="8064000" cy="2818357"/>
          <a:chOff x="10400938" y="7906947"/>
          <a:chExt cx="4729596" cy="2818357"/>
        </a:xfrm>
      </xdr:grpSpPr>
      <xdr:graphicFrame macro="">
        <xdr:nvGraphicFramePr>
          <xdr:cNvPr id="18" name="Chart 17">
            <a:extLst>
              <a:ext uri="{FF2B5EF4-FFF2-40B4-BE49-F238E27FC236}">
                <a16:creationId xmlns:a16="http://schemas.microsoft.com/office/drawing/2014/main" id="{00000000-0008-0000-0D00-000012000000}"/>
              </a:ext>
            </a:extLst>
          </xdr:cNvPr>
          <xdr:cNvGraphicFramePr>
            <a:graphicFrameLocks/>
          </xdr:cNvGraphicFramePr>
        </xdr:nvGraphicFramePr>
        <xdr:xfrm>
          <a:off x="10400938" y="7906947"/>
          <a:ext cx="4729596" cy="2818357"/>
        </xdr:xfrm>
        <a:graphic>
          <a:graphicData uri="http://schemas.openxmlformats.org/drawingml/2006/chart">
            <c:chart xmlns:c="http://schemas.openxmlformats.org/drawingml/2006/chart" xmlns:r="http://schemas.openxmlformats.org/officeDocument/2006/relationships" r:id="rId7"/>
          </a:graphicData>
        </a:graphic>
      </xdr:graphicFrame>
      <mc:AlternateContent xmlns:mc="http://schemas.openxmlformats.org/markup-compatibility/2006">
        <mc:Choice xmlns:a14="http://schemas.microsoft.com/office/drawing/2010/main" Requires="a14">
          <xdr:grpSp>
            <xdr:nvGrpSpPr>
              <xdr:cNvPr id="22" name="Group 21">
                <a:extLst>
                  <a:ext uri="{FF2B5EF4-FFF2-40B4-BE49-F238E27FC236}">
                    <a16:creationId xmlns:a16="http://schemas.microsoft.com/office/drawing/2014/main" id="{3CC92B40-B984-E82D-D15C-378C602404E5}"/>
                  </a:ext>
                </a:extLst>
              </xdr:cNvPr>
              <xdr:cNvGrpSpPr/>
            </xdr:nvGrpSpPr>
            <xdr:grpSpPr>
              <a:xfrm>
                <a:off x="11537160" y="7941468"/>
                <a:ext cx="2376000" cy="252000"/>
                <a:chOff x="10477504" y="7334250"/>
                <a:chExt cx="2376000" cy="252000"/>
              </a:xfrm>
            </xdr:grpSpPr>
            <xdr:sp macro="" textlink="">
              <xdr:nvSpPr>
                <xdr:cNvPr id="13332" name="Option Button 20" hidden="1">
                  <a:extLst>
                    <a:ext uri="{63B3BB69-23CF-44E3-9099-C40C66FF867C}">
                      <a14:compatExt spid="_x0000_s13332"/>
                    </a:ext>
                    <a:ext uri="{FF2B5EF4-FFF2-40B4-BE49-F238E27FC236}">
                      <a16:creationId xmlns:a16="http://schemas.microsoft.com/office/drawing/2014/main" id="{00000000-0008-0000-0D00-000014340000}"/>
                    </a:ext>
                  </a:extLst>
                </xdr:cNvPr>
                <xdr:cNvSpPr/>
              </xdr:nvSpPr>
              <xdr:spPr bwMode="auto">
                <a:xfrm>
                  <a:off x="10589533" y="7405687"/>
                  <a:ext cx="745220" cy="142876"/>
                </a:xfrm>
                <a:prstGeom prst="rect">
                  <a:avLst/>
                </a:prstGeom>
                <a:solidFill>
                  <a:srgbClr val="C0C0C0" mc:Ignorable="a14" a14:legacySpreadsheetColorIndex="22"/>
                </a:solidFill>
                <a:ln>
                  <a:noFill/>
                </a:ln>
                <a:extLst>
                  <a:ext uri="{91240B29-F687-4F45-9708-019B960494DF}">
                    <a14:hiddenLine w="9525" cap="flat" cmpd="sng">
                      <a:solidFill>
                        <a:srgbClr val="000000" mc:Ignorable="a14" a14:legacySpreadsheetColorIndex="64"/>
                      </a:solidFill>
                      <a:prstDash val="solid"/>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Age Range</a:t>
                  </a:r>
                </a:p>
              </xdr:txBody>
            </xdr:sp>
            <xdr:sp macro="" textlink="">
              <xdr:nvSpPr>
                <xdr:cNvPr id="13333" name="Option Button 21" hidden="1">
                  <a:extLst>
                    <a:ext uri="{63B3BB69-23CF-44E3-9099-C40C66FF867C}">
                      <a14:compatExt spid="_x0000_s13333"/>
                    </a:ext>
                    <a:ext uri="{FF2B5EF4-FFF2-40B4-BE49-F238E27FC236}">
                      <a16:creationId xmlns:a16="http://schemas.microsoft.com/office/drawing/2014/main" id="{00000000-0008-0000-0D00-000015340000}"/>
                    </a:ext>
                  </a:extLst>
                </xdr:cNvPr>
                <xdr:cNvSpPr/>
              </xdr:nvSpPr>
              <xdr:spPr bwMode="auto">
                <a:xfrm>
                  <a:off x="11416347" y="7405687"/>
                  <a:ext cx="692320" cy="142466"/>
                </a:xfrm>
                <a:prstGeom prst="rect">
                  <a:avLst/>
                </a:prstGeom>
                <a:solidFill>
                  <a:srgbClr val="C0C0C0" mc:Ignorable="a14" a14:legacySpreadsheetColorIndex="22"/>
                </a:solidFill>
                <a:ln>
                  <a:noFill/>
                </a:ln>
                <a:extLst>
                  <a:ext uri="{91240B29-F687-4F45-9708-019B960494DF}">
                    <a14:hiddenLine w="9525" cap="flat" cmpd="sng">
                      <a:solidFill>
                        <a:srgbClr val="000000" mc:Ignorable="a14" a14:legacySpreadsheetColorIndex="64"/>
                      </a:solidFill>
                      <a:prstDash val="solid"/>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Actual Age</a:t>
                  </a:r>
                </a:p>
              </xdr:txBody>
            </xdr:sp>
            <xdr:sp macro="" textlink="">
              <xdr:nvSpPr>
                <xdr:cNvPr id="13334" name="Option Button 22" hidden="1">
                  <a:extLst>
                    <a:ext uri="{63B3BB69-23CF-44E3-9099-C40C66FF867C}">
                      <a14:compatExt spid="_x0000_s13334"/>
                    </a:ext>
                    <a:ext uri="{FF2B5EF4-FFF2-40B4-BE49-F238E27FC236}">
                      <a16:creationId xmlns:a16="http://schemas.microsoft.com/office/drawing/2014/main" id="{00000000-0008-0000-0D00-000016340000}"/>
                    </a:ext>
                  </a:extLst>
                </xdr:cNvPr>
                <xdr:cNvSpPr/>
              </xdr:nvSpPr>
              <xdr:spPr bwMode="auto">
                <a:xfrm>
                  <a:off x="12207436" y="7393780"/>
                  <a:ext cx="612000" cy="180983"/>
                </a:xfrm>
                <a:prstGeom prst="rect">
                  <a:avLst/>
                </a:prstGeom>
                <a:solidFill>
                  <a:srgbClr val="C0C0C0" mc:Ignorable="a14" a14:legacySpreadsheetColorIndex="22"/>
                </a:solidFill>
                <a:ln>
                  <a:noFill/>
                </a:ln>
                <a:extLst>
                  <a:ext uri="{91240B29-F687-4F45-9708-019B960494DF}">
                    <a14:hiddenLine w="9525" cap="flat" cmpd="sng">
                      <a:solidFill>
                        <a:srgbClr val="000000" mc:Ignorable="a14" a14:legacySpreadsheetColorIndex="64"/>
                      </a:solidFill>
                      <a:prstDash val="solid"/>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Sex</a:t>
                  </a:r>
                </a:p>
              </xdr:txBody>
            </xdr:sp>
            <xdr:sp macro="" textlink="">
              <xdr:nvSpPr>
                <xdr:cNvPr id="13335" name="Group Box 23" hidden="1">
                  <a:extLst>
                    <a:ext uri="{63B3BB69-23CF-44E3-9099-C40C66FF867C}">
                      <a14:compatExt spid="_x0000_s13335"/>
                    </a:ext>
                    <a:ext uri="{FF2B5EF4-FFF2-40B4-BE49-F238E27FC236}">
                      <a16:creationId xmlns:a16="http://schemas.microsoft.com/office/drawing/2014/main" id="{00000000-0008-0000-0D00-000017340000}"/>
                    </a:ext>
                  </a:extLst>
                </xdr:cNvPr>
                <xdr:cNvSpPr/>
              </xdr:nvSpPr>
              <xdr:spPr bwMode="auto">
                <a:xfrm>
                  <a:off x="10477504" y="7334250"/>
                  <a:ext cx="2376000" cy="25200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23</a:t>
                  </a:r>
                </a:p>
              </xdr:txBody>
            </xdr:sp>
          </xdr:grpSp>
        </mc:Choice>
        <mc:Fallback/>
      </mc:AlternateContent>
    </xdr:grpSp>
    <xdr:clientData/>
  </xdr:twoCellAnchor>
  <xdr:twoCellAnchor>
    <xdr:from>
      <xdr:col>9</xdr:col>
      <xdr:colOff>433467</xdr:colOff>
      <xdr:row>50</xdr:row>
      <xdr:rowOff>20664</xdr:rowOff>
    </xdr:from>
    <xdr:to>
      <xdr:col>16</xdr:col>
      <xdr:colOff>908717</xdr:colOff>
      <xdr:row>64</xdr:row>
      <xdr:rowOff>172464</xdr:rowOff>
    </xdr:to>
    <xdr:grpSp>
      <xdr:nvGrpSpPr>
        <xdr:cNvPr id="46" name="Mgroup-FbsExAgSex">
          <a:extLst>
            <a:ext uri="{FF2B5EF4-FFF2-40B4-BE49-F238E27FC236}">
              <a16:creationId xmlns:a16="http://schemas.microsoft.com/office/drawing/2014/main" id="{00000000-0008-0000-0D00-00002E000000}"/>
            </a:ext>
          </a:extLst>
        </xdr:cNvPr>
        <xdr:cNvGrpSpPr/>
      </xdr:nvGrpSpPr>
      <xdr:grpSpPr>
        <a:xfrm>
          <a:off x="5735717" y="9656789"/>
          <a:ext cx="4698000" cy="2818800"/>
          <a:chOff x="10675227" y="2674171"/>
          <a:chExt cx="4721635" cy="3321274"/>
        </a:xfrm>
      </xdr:grpSpPr>
      <xdr:graphicFrame macro="">
        <xdr:nvGraphicFramePr>
          <xdr:cNvPr id="42" name="Chart FbsExeAgSexVsHeartD">
            <a:extLst>
              <a:ext uri="{FF2B5EF4-FFF2-40B4-BE49-F238E27FC236}">
                <a16:creationId xmlns:a16="http://schemas.microsoft.com/office/drawing/2014/main" id="{00000000-0008-0000-0D00-00002A000000}"/>
              </a:ext>
            </a:extLst>
          </xdr:cNvPr>
          <xdr:cNvGraphicFramePr>
            <a:graphicFrameLocks/>
          </xdr:cNvGraphicFramePr>
        </xdr:nvGraphicFramePr>
        <xdr:xfrm>
          <a:off x="10675227" y="2674171"/>
          <a:ext cx="4721635" cy="3321274"/>
        </xdr:xfrm>
        <a:graphic>
          <a:graphicData uri="http://schemas.openxmlformats.org/drawingml/2006/chart">
            <c:chart xmlns:c="http://schemas.openxmlformats.org/drawingml/2006/chart" xmlns:r="http://schemas.openxmlformats.org/officeDocument/2006/relationships" r:id="rId8"/>
          </a:graphicData>
        </a:graphic>
      </xdr:graphicFrame>
      <mc:AlternateContent xmlns:mc="http://schemas.openxmlformats.org/markup-compatibility/2006">
        <mc:Choice xmlns:a14="http://schemas.microsoft.com/office/drawing/2010/main" Requires="a14">
          <xdr:sp macro="" textlink="">
            <xdr:nvSpPr>
              <xdr:cNvPr id="13313" name="BTN-FBS" hidden="1">
                <a:extLst>
                  <a:ext uri="{63B3BB69-23CF-44E3-9099-C40C66FF867C}">
                    <a14:compatExt spid="_x0000_s13313"/>
                  </a:ext>
                  <a:ext uri="{FF2B5EF4-FFF2-40B4-BE49-F238E27FC236}">
                    <a16:creationId xmlns:a16="http://schemas.microsoft.com/office/drawing/2014/main" id="{00000000-0008-0000-0D00-000001340000}"/>
                  </a:ext>
                </a:extLst>
              </xdr:cNvPr>
              <xdr:cNvSpPr/>
            </xdr:nvSpPr>
            <xdr:spPr bwMode="auto">
              <a:xfrm>
                <a:off x="11699950" y="2754708"/>
                <a:ext cx="759152" cy="177654"/>
              </a:xfrm>
              <a:prstGeom prst="rect">
                <a:avLst/>
              </a:prstGeom>
              <a:solidFill>
                <a:srgbClr val="C0C0C0" mc:Ignorable="a14" a14:legacySpreadsheetColorIndex="22"/>
              </a:solidFill>
              <a:ln>
                <a:noFill/>
              </a:ln>
              <a:extLs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Blood Sugar</a:t>
                </a:r>
              </a:p>
            </xdr:txBody>
          </xdr:sp>
        </mc:Choice>
        <mc:Fallback/>
      </mc:AlternateContent>
      <mc:AlternateContent xmlns:mc="http://schemas.openxmlformats.org/markup-compatibility/2006">
        <mc:Choice xmlns:a14="http://schemas.microsoft.com/office/drawing/2010/main" Requires="a14">
          <xdr:sp macro="" textlink="">
            <xdr:nvSpPr>
              <xdr:cNvPr id="13314" name="BTN-ExeAg" hidden="1">
                <a:extLst>
                  <a:ext uri="{63B3BB69-23CF-44E3-9099-C40C66FF867C}">
                    <a14:compatExt spid="_x0000_s13314"/>
                  </a:ext>
                  <a:ext uri="{FF2B5EF4-FFF2-40B4-BE49-F238E27FC236}">
                    <a16:creationId xmlns:a16="http://schemas.microsoft.com/office/drawing/2014/main" id="{00000000-0008-0000-0D00-000002340000}"/>
                  </a:ext>
                </a:extLst>
              </xdr:cNvPr>
              <xdr:cNvSpPr/>
            </xdr:nvSpPr>
            <xdr:spPr bwMode="auto">
              <a:xfrm>
                <a:off x="12535192" y="2744257"/>
                <a:ext cx="1047323" cy="177655"/>
              </a:xfrm>
              <a:prstGeom prst="rect">
                <a:avLst/>
              </a:prstGeom>
              <a:solidFill>
                <a:srgbClr val="C0C0C0" mc:Ignorable="a14" a14:legacySpreadsheetColorIndex="22"/>
              </a:solidFill>
              <a:ln>
                <a:noFill/>
              </a:ln>
              <a:extLs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Exercise Anginia</a:t>
                </a:r>
              </a:p>
            </xdr:txBody>
          </xdr:sp>
        </mc:Choice>
        <mc:Fallback/>
      </mc:AlternateContent>
      <mc:AlternateContent xmlns:mc="http://schemas.openxmlformats.org/markup-compatibility/2006">
        <mc:Choice xmlns:a14="http://schemas.microsoft.com/office/drawing/2010/main" Requires="a14">
          <xdr:sp macro="" textlink="">
            <xdr:nvSpPr>
              <xdr:cNvPr id="13337" name="BTN-SexFbs" hidden="1">
                <a:extLst>
                  <a:ext uri="{63B3BB69-23CF-44E3-9099-C40C66FF867C}">
                    <a14:compatExt spid="_x0000_s13337"/>
                  </a:ext>
                  <a:ext uri="{FF2B5EF4-FFF2-40B4-BE49-F238E27FC236}">
                    <a16:creationId xmlns:a16="http://schemas.microsoft.com/office/drawing/2014/main" id="{00000000-0008-0000-0D00-000019340000}"/>
                  </a:ext>
                </a:extLst>
              </xdr:cNvPr>
              <xdr:cNvSpPr/>
            </xdr:nvSpPr>
            <xdr:spPr bwMode="auto">
              <a:xfrm>
                <a:off x="13655004" y="2751240"/>
                <a:ext cx="618833" cy="177654"/>
              </a:xfrm>
              <a:prstGeom prst="rect">
                <a:avLst/>
              </a:prstGeom>
              <a:solidFill>
                <a:srgbClr val="C0C0C0" mc:Ignorable="a14" a14:legacySpreadsheetColorIndex="22"/>
              </a:solidFill>
              <a:ln>
                <a:noFill/>
              </a:ln>
              <a:extLs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Sex</a:t>
                </a:r>
              </a:p>
            </xdr:txBody>
          </xdr:sp>
        </mc:Choice>
        <mc:Fallback/>
      </mc:AlternateContent>
      <mc:AlternateContent xmlns:mc="http://schemas.openxmlformats.org/markup-compatibility/2006">
        <mc:Choice xmlns:a14="http://schemas.microsoft.com/office/drawing/2010/main" Requires="a14">
          <xdr:sp macro="" textlink="">
            <xdr:nvSpPr>
              <xdr:cNvPr id="13317" name="GB-byFbsExAgSex2" hidden="1">
                <a:extLst>
                  <a:ext uri="{63B3BB69-23CF-44E3-9099-C40C66FF867C}">
                    <a14:compatExt spid="_x0000_s13317"/>
                  </a:ext>
                  <a:ext uri="{FF2B5EF4-FFF2-40B4-BE49-F238E27FC236}">
                    <a16:creationId xmlns:a16="http://schemas.microsoft.com/office/drawing/2014/main" id="{00000000-0008-0000-0D00-000005340000}"/>
                  </a:ext>
                </a:extLst>
              </xdr:cNvPr>
              <xdr:cNvSpPr/>
            </xdr:nvSpPr>
            <xdr:spPr bwMode="auto">
              <a:xfrm>
                <a:off x="11644313" y="2702718"/>
                <a:ext cx="2678914" cy="25200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a:t>
                </a:r>
              </a:p>
            </xdr:txBody>
          </xdr:sp>
        </mc:Choice>
        <mc:Fallback/>
      </mc:AlternateContent>
    </xdr:grpSp>
    <xdr:clientData/>
  </xdr:twoCellAnchor>
  <xdr:twoCellAnchor>
    <xdr:from>
      <xdr:col>9</xdr:col>
      <xdr:colOff>414337</xdr:colOff>
      <xdr:row>20</xdr:row>
      <xdr:rowOff>52387</xdr:rowOff>
    </xdr:from>
    <xdr:to>
      <xdr:col>16</xdr:col>
      <xdr:colOff>889587</xdr:colOff>
      <xdr:row>35</xdr:row>
      <xdr:rowOff>13687</xdr:rowOff>
    </xdr:to>
    <xdr:grpSp>
      <xdr:nvGrpSpPr>
        <xdr:cNvPr id="59" name="MSG-byRatio FbsExeAgSex">
          <a:extLst>
            <a:ext uri="{FF2B5EF4-FFF2-40B4-BE49-F238E27FC236}">
              <a16:creationId xmlns:a16="http://schemas.microsoft.com/office/drawing/2014/main" id="{00000000-0008-0000-0D00-00003B000000}"/>
            </a:ext>
          </a:extLst>
        </xdr:cNvPr>
        <xdr:cNvGrpSpPr/>
      </xdr:nvGrpSpPr>
      <xdr:grpSpPr>
        <a:xfrm>
          <a:off x="5716587" y="3973512"/>
          <a:ext cx="4698000" cy="2818800"/>
          <a:chOff x="5834063" y="5286373"/>
          <a:chExt cx="4762800" cy="3322800"/>
        </a:xfrm>
      </xdr:grpSpPr>
      <xdr:graphicFrame macro="">
        <xdr:nvGraphicFramePr>
          <xdr:cNvPr id="58" name="Chart-by FbsExeAgsexRatio">
            <a:extLst>
              <a:ext uri="{FF2B5EF4-FFF2-40B4-BE49-F238E27FC236}">
                <a16:creationId xmlns:a16="http://schemas.microsoft.com/office/drawing/2014/main" id="{00000000-0008-0000-0D00-00003A000000}"/>
              </a:ext>
            </a:extLst>
          </xdr:cNvPr>
          <xdr:cNvGraphicFramePr>
            <a:graphicFrameLocks/>
          </xdr:cNvGraphicFramePr>
        </xdr:nvGraphicFramePr>
        <xdr:xfrm>
          <a:off x="5834063" y="5286373"/>
          <a:ext cx="4762800" cy="3322800"/>
        </xdr:xfrm>
        <a:graphic>
          <a:graphicData uri="http://schemas.openxmlformats.org/drawingml/2006/chart">
            <c:chart xmlns:c="http://schemas.openxmlformats.org/drawingml/2006/chart" xmlns:r="http://schemas.openxmlformats.org/officeDocument/2006/relationships" r:id="rId9"/>
          </a:graphicData>
        </a:graphic>
      </xdr:graphicFrame>
      <mc:AlternateContent xmlns:mc="http://schemas.openxmlformats.org/markup-compatibility/2006">
        <mc:Choice xmlns:a14="http://schemas.microsoft.com/office/drawing/2010/main" Requires="a14">
          <xdr:sp macro="" textlink="">
            <xdr:nvSpPr>
              <xdr:cNvPr id="13318" name="BTN-by Fbs Ratio" hidden="1">
                <a:extLst>
                  <a:ext uri="{63B3BB69-23CF-44E3-9099-C40C66FF867C}">
                    <a14:compatExt spid="_x0000_s13318"/>
                  </a:ext>
                  <a:ext uri="{FF2B5EF4-FFF2-40B4-BE49-F238E27FC236}">
                    <a16:creationId xmlns:a16="http://schemas.microsoft.com/office/drawing/2014/main" id="{00000000-0008-0000-0D00-000006340000}"/>
                  </a:ext>
                </a:extLst>
              </xdr:cNvPr>
              <xdr:cNvSpPr/>
            </xdr:nvSpPr>
            <xdr:spPr bwMode="auto">
              <a:xfrm>
                <a:off x="6659511" y="5392725"/>
                <a:ext cx="1044000" cy="155589"/>
              </a:xfrm>
              <a:prstGeom prst="rect">
                <a:avLst/>
              </a:prstGeom>
              <a:solidFill>
                <a:srgbClr val="C0C0C0" mc:Ignorable="a14" a14:legacySpreadsheetColorIndex="22"/>
              </a:solidFill>
              <a:ln>
                <a:noFill/>
              </a:ln>
              <a:extLs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FastingBS  Ratio</a:t>
                </a:r>
              </a:p>
            </xdr:txBody>
          </xdr:sp>
        </mc:Choice>
        <mc:Fallback/>
      </mc:AlternateContent>
      <mc:AlternateContent xmlns:mc="http://schemas.openxmlformats.org/markup-compatibility/2006">
        <mc:Choice xmlns:a14="http://schemas.microsoft.com/office/drawing/2010/main" Requires="a14">
          <xdr:sp macro="" textlink="">
            <xdr:nvSpPr>
              <xdr:cNvPr id="13319" name="BTN-by ExeAg Ratio" hidden="1">
                <a:extLst>
                  <a:ext uri="{63B3BB69-23CF-44E3-9099-C40C66FF867C}">
                    <a14:compatExt spid="_x0000_s13319"/>
                  </a:ext>
                  <a:ext uri="{FF2B5EF4-FFF2-40B4-BE49-F238E27FC236}">
                    <a16:creationId xmlns:a16="http://schemas.microsoft.com/office/drawing/2014/main" id="{00000000-0008-0000-0D00-000007340000}"/>
                  </a:ext>
                </a:extLst>
              </xdr:cNvPr>
              <xdr:cNvSpPr/>
            </xdr:nvSpPr>
            <xdr:spPr bwMode="auto">
              <a:xfrm>
                <a:off x="7770668" y="5390828"/>
                <a:ext cx="1116000" cy="145580"/>
              </a:xfrm>
              <a:prstGeom prst="rect">
                <a:avLst/>
              </a:prstGeom>
              <a:solidFill>
                <a:srgbClr val="C0C0C0" mc:Ignorable="a14" a14:legacySpreadsheetColorIndex="22"/>
              </a:solidFill>
              <a:ln>
                <a:noFill/>
              </a:ln>
              <a:extLs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ExeAnginia Ratio</a:t>
                </a:r>
              </a:p>
            </xdr:txBody>
          </xdr:sp>
        </mc:Choice>
        <mc:Fallback/>
      </mc:AlternateContent>
      <mc:AlternateContent xmlns:mc="http://schemas.openxmlformats.org/markup-compatibility/2006">
        <mc:Choice xmlns:a14="http://schemas.microsoft.com/office/drawing/2010/main" Requires="a14">
          <xdr:sp macro="" textlink="">
            <xdr:nvSpPr>
              <xdr:cNvPr id="13321" name="GB-byFBsExeAgSex Ratio" hidden="1">
                <a:extLst>
                  <a:ext uri="{63B3BB69-23CF-44E3-9099-C40C66FF867C}">
                    <a14:compatExt spid="_x0000_s13321"/>
                  </a:ext>
                  <a:ext uri="{FF2B5EF4-FFF2-40B4-BE49-F238E27FC236}">
                    <a16:creationId xmlns:a16="http://schemas.microsoft.com/office/drawing/2014/main" id="{00000000-0008-0000-0D00-000009340000}"/>
                  </a:ext>
                </a:extLst>
              </xdr:cNvPr>
              <xdr:cNvSpPr/>
            </xdr:nvSpPr>
            <xdr:spPr bwMode="auto">
              <a:xfrm>
                <a:off x="6536534" y="5334000"/>
                <a:ext cx="3214685" cy="214311"/>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9</a:t>
                </a:r>
              </a:p>
            </xdr:txBody>
          </xdr:sp>
        </mc:Choice>
        <mc:Fallback/>
      </mc:AlternateContent>
      <mc:AlternateContent xmlns:mc="http://schemas.openxmlformats.org/markup-compatibility/2006">
        <mc:Choice xmlns:a14="http://schemas.microsoft.com/office/drawing/2010/main" Requires="a14">
          <xdr:sp macro="" textlink="">
            <xdr:nvSpPr>
              <xdr:cNvPr id="13336" name="BTN-by SexRatio" hidden="1">
                <a:extLst>
                  <a:ext uri="{63B3BB69-23CF-44E3-9099-C40C66FF867C}">
                    <a14:compatExt spid="_x0000_s13336"/>
                  </a:ext>
                  <a:ext uri="{FF2B5EF4-FFF2-40B4-BE49-F238E27FC236}">
                    <a16:creationId xmlns:a16="http://schemas.microsoft.com/office/drawing/2014/main" id="{00000000-0008-0000-0D00-000018340000}"/>
                  </a:ext>
                </a:extLst>
              </xdr:cNvPr>
              <xdr:cNvSpPr/>
            </xdr:nvSpPr>
            <xdr:spPr bwMode="auto">
              <a:xfrm>
                <a:off x="8945203" y="5393531"/>
                <a:ext cx="747703" cy="119065"/>
              </a:xfrm>
              <a:prstGeom prst="rect">
                <a:avLst/>
              </a:prstGeom>
              <a:solidFill>
                <a:srgbClr val="C0C0C0" mc:Ignorable="a14" a14:legacySpreadsheetColorIndex="22"/>
              </a:solidFill>
              <a:ln>
                <a:noFill/>
              </a:ln>
              <a:extLs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Sex Ratio</a:t>
                </a:r>
              </a:p>
            </xdr:txBody>
          </xdr:sp>
        </mc:Choice>
        <mc:Fallback/>
      </mc:AlternateContent>
    </xdr:grpSp>
    <xdr:clientData/>
  </xdr:twoCellAnchor>
  <xdr:twoCellAnchor editAs="oneCell">
    <xdr:from>
      <xdr:col>4</xdr:col>
      <xdr:colOff>0</xdr:colOff>
      <xdr:row>3</xdr:row>
      <xdr:rowOff>59531</xdr:rowOff>
    </xdr:from>
    <xdr:to>
      <xdr:col>16</xdr:col>
      <xdr:colOff>928687</xdr:colOff>
      <xdr:row>5</xdr:row>
      <xdr:rowOff>23812</xdr:rowOff>
    </xdr:to>
    <mc:AlternateContent xmlns:mc="http://schemas.openxmlformats.org/markup-compatibility/2006" xmlns:a14="http://schemas.microsoft.com/office/drawing/2010/main">
      <mc:Choice Requires="a14">
        <xdr:graphicFrame macro="">
          <xdr:nvGraphicFramePr>
            <xdr:cNvPr id="56" name="Age Range 2">
              <a:extLst>
                <a:ext uri="{FF2B5EF4-FFF2-40B4-BE49-F238E27FC236}">
                  <a16:creationId xmlns:a16="http://schemas.microsoft.com/office/drawing/2014/main" id="{00000000-0008-0000-0D00-000038000000}"/>
                </a:ext>
              </a:extLst>
            </xdr:cNvPr>
            <xdr:cNvGraphicFramePr/>
          </xdr:nvGraphicFramePr>
          <xdr:xfrm>
            <a:off x="0" y="0"/>
            <a:ext cx="0" cy="0"/>
          </xdr:xfrm>
          <a:graphic>
            <a:graphicData uri="http://schemas.microsoft.com/office/drawing/2010/slicer">
              <sle:slicer xmlns:sle="http://schemas.microsoft.com/office/drawing/2010/slicer" name="Age Range 2"/>
            </a:graphicData>
          </a:graphic>
        </xdr:graphicFrame>
      </mc:Choice>
      <mc:Fallback xmlns="">
        <xdr:sp macro="" textlink="">
          <xdr:nvSpPr>
            <xdr:cNvPr id="0" name=""/>
            <xdr:cNvSpPr>
              <a:spLocks noTextEdit="1"/>
            </xdr:cNvSpPr>
          </xdr:nvSpPr>
          <xdr:spPr>
            <a:xfrm>
              <a:off x="2309813" y="738187"/>
              <a:ext cx="8215312" cy="3452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436564</xdr:colOff>
      <xdr:row>35</xdr:row>
      <xdr:rowOff>31905</xdr:rowOff>
    </xdr:from>
    <xdr:to>
      <xdr:col>16</xdr:col>
      <xdr:colOff>911814</xdr:colOff>
      <xdr:row>49</xdr:row>
      <xdr:rowOff>176522</xdr:rowOff>
    </xdr:to>
    <xdr:grpSp>
      <xdr:nvGrpSpPr>
        <xdr:cNvPr id="39" name="Group 38">
          <a:extLst>
            <a:ext uri="{FF2B5EF4-FFF2-40B4-BE49-F238E27FC236}">
              <a16:creationId xmlns:a16="http://schemas.microsoft.com/office/drawing/2014/main" id="{C6928A7C-B4D6-E6CC-B470-44661A0770FC}"/>
            </a:ext>
          </a:extLst>
        </xdr:cNvPr>
        <xdr:cNvGrpSpPr/>
      </xdr:nvGrpSpPr>
      <xdr:grpSpPr>
        <a:xfrm>
          <a:off x="5738814" y="6810530"/>
          <a:ext cx="4698000" cy="2811617"/>
          <a:chOff x="12871516" y="1700033"/>
          <a:chExt cx="4572000" cy="2743200"/>
        </a:xfrm>
      </xdr:grpSpPr>
      <xdr:graphicFrame macro="">
        <xdr:nvGraphicFramePr>
          <xdr:cNvPr id="43" name="Chart 42">
            <a:extLst>
              <a:ext uri="{FF2B5EF4-FFF2-40B4-BE49-F238E27FC236}">
                <a16:creationId xmlns:a16="http://schemas.microsoft.com/office/drawing/2014/main" id="{00000000-0008-0000-0D00-00002B000000}"/>
              </a:ext>
            </a:extLst>
          </xdr:cNvPr>
          <xdr:cNvGraphicFramePr>
            <a:graphicFrameLocks/>
          </xdr:cNvGraphicFramePr>
        </xdr:nvGraphicFramePr>
        <xdr:xfrm>
          <a:off x="12871516" y="1700033"/>
          <a:ext cx="4572000" cy="2743200"/>
        </xdr:xfrm>
        <a:graphic>
          <a:graphicData uri="http://schemas.openxmlformats.org/drawingml/2006/chart">
            <c:chart xmlns:c="http://schemas.openxmlformats.org/drawingml/2006/chart" xmlns:r="http://schemas.openxmlformats.org/officeDocument/2006/relationships" r:id="rId10"/>
          </a:graphicData>
        </a:graphic>
      </xdr:graphicFrame>
      <mc:AlternateContent xmlns:mc="http://schemas.openxmlformats.org/markup-compatibility/2006">
        <mc:Choice xmlns:a14="http://schemas.microsoft.com/office/drawing/2010/main" Requires="a14">
          <xdr:grpSp>
            <xdr:nvGrpSpPr>
              <xdr:cNvPr id="38" name="Group 37">
                <a:extLst>
                  <a:ext uri="{FF2B5EF4-FFF2-40B4-BE49-F238E27FC236}">
                    <a16:creationId xmlns:a16="http://schemas.microsoft.com/office/drawing/2014/main" id="{EEA617C0-9FE5-D02C-FBD2-001D20B75AFE}"/>
                  </a:ext>
                </a:extLst>
              </xdr:cNvPr>
              <xdr:cNvGrpSpPr/>
            </xdr:nvGrpSpPr>
            <xdr:grpSpPr>
              <a:xfrm>
                <a:off x="13766009" y="1754980"/>
                <a:ext cx="2916000" cy="288000"/>
                <a:chOff x="17754601" y="754855"/>
                <a:chExt cx="2916000" cy="288000"/>
              </a:xfrm>
            </xdr:grpSpPr>
            <xdr:sp macro="" textlink="">
              <xdr:nvSpPr>
                <xdr:cNvPr id="13341" name="Option Button 29" hidden="1">
                  <a:extLst>
                    <a:ext uri="{63B3BB69-23CF-44E3-9099-C40C66FF867C}">
                      <a14:compatExt spid="_x0000_s13341"/>
                    </a:ext>
                    <a:ext uri="{FF2B5EF4-FFF2-40B4-BE49-F238E27FC236}">
                      <a16:creationId xmlns:a16="http://schemas.microsoft.com/office/drawing/2014/main" id="{00000000-0008-0000-0D00-00001D340000}"/>
                    </a:ext>
                  </a:extLst>
                </xdr:cNvPr>
                <xdr:cNvSpPr/>
              </xdr:nvSpPr>
              <xdr:spPr bwMode="auto">
                <a:xfrm>
                  <a:off x="17761745" y="862012"/>
                  <a:ext cx="847723" cy="144000"/>
                </a:xfrm>
                <a:prstGeom prst="rect">
                  <a:avLst/>
                </a:prstGeom>
                <a:solidFill>
                  <a:srgbClr val="C0C0C0" mc:Ignorable="a14" a14:legacySpreadsheetColorIndex="22"/>
                </a:solidFill>
                <a:ln>
                  <a:noFill/>
                </a:ln>
                <a:extLst>
                  <a:ext uri="{91240B29-F687-4F45-9708-019B960494DF}">
                    <a14:hiddenLine w="9525" cap="flat" cmpd="sng">
                      <a:solidFill>
                        <a:srgbClr val="000000" mc:Ignorable="a14" a14:legacySpreadsheetColorIndex="64"/>
                      </a:solidFill>
                      <a:prstDash val="solid"/>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MaxHr Range</a:t>
                  </a:r>
                </a:p>
              </xdr:txBody>
            </xdr:sp>
            <xdr:sp macro="" textlink="">
              <xdr:nvSpPr>
                <xdr:cNvPr id="13342" name="Option Button 30" hidden="1">
                  <a:extLst>
                    <a:ext uri="{63B3BB69-23CF-44E3-9099-C40C66FF867C}">
                      <a14:compatExt spid="_x0000_s13342"/>
                    </a:ext>
                    <a:ext uri="{FF2B5EF4-FFF2-40B4-BE49-F238E27FC236}">
                      <a16:creationId xmlns:a16="http://schemas.microsoft.com/office/drawing/2014/main" id="{00000000-0008-0000-0D00-00001E340000}"/>
                    </a:ext>
                  </a:extLst>
                </xdr:cNvPr>
                <xdr:cNvSpPr/>
              </xdr:nvSpPr>
              <xdr:spPr bwMode="auto">
                <a:xfrm>
                  <a:off x="18673762" y="833436"/>
                  <a:ext cx="936000" cy="180000"/>
                </a:xfrm>
                <a:prstGeom prst="rect">
                  <a:avLst/>
                </a:prstGeom>
                <a:solidFill>
                  <a:srgbClr val="C0C0C0" mc:Ignorable="a14" a14:legacySpreadsheetColorIndex="22"/>
                </a:solidFill>
                <a:ln>
                  <a:noFill/>
                </a:ln>
                <a:extLst>
                  <a:ext uri="{91240B29-F687-4F45-9708-019B960494DF}">
                    <a14:hiddenLine w="9525" cap="flat" cmpd="sng">
                      <a:solidFill>
                        <a:srgbClr val="000000" mc:Ignorable="a14" a14:legacySpreadsheetColorIndex="64"/>
                      </a:solidFill>
                      <a:prstDash val="solid"/>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CholesteRanger</a:t>
                  </a:r>
                </a:p>
              </xdr:txBody>
            </xdr:sp>
            <xdr:sp macro="" textlink="">
              <xdr:nvSpPr>
                <xdr:cNvPr id="13343" name="Option Button 31" hidden="1">
                  <a:extLst>
                    <a:ext uri="{63B3BB69-23CF-44E3-9099-C40C66FF867C}">
                      <a14:compatExt spid="_x0000_s13343"/>
                    </a:ext>
                    <a:ext uri="{FF2B5EF4-FFF2-40B4-BE49-F238E27FC236}">
                      <a16:creationId xmlns:a16="http://schemas.microsoft.com/office/drawing/2014/main" id="{00000000-0008-0000-0D00-00001F340000}"/>
                    </a:ext>
                  </a:extLst>
                </xdr:cNvPr>
                <xdr:cNvSpPr/>
              </xdr:nvSpPr>
              <xdr:spPr bwMode="auto">
                <a:xfrm>
                  <a:off x="19640550" y="838200"/>
                  <a:ext cx="992981" cy="180000"/>
                </a:xfrm>
                <a:prstGeom prst="rect">
                  <a:avLst/>
                </a:prstGeom>
                <a:solidFill>
                  <a:srgbClr val="C0C0C0" mc:Ignorable="a14" a14:legacySpreadsheetColorIndex="22"/>
                </a:solidFill>
                <a:ln>
                  <a:noFill/>
                </a:ln>
                <a:extLst>
                  <a:ext uri="{91240B29-F687-4F45-9708-019B960494DF}">
                    <a14:hiddenLine w="9525" cap="flat" cmpd="sng">
                      <a:solidFill>
                        <a:srgbClr val="000000" mc:Ignorable="a14" a14:legacySpreadsheetColorIndex="64"/>
                      </a:solidFill>
                      <a:prstDash val="solid"/>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OldPeask Range</a:t>
                  </a:r>
                </a:p>
              </xdr:txBody>
            </xdr:sp>
            <xdr:sp macro="" textlink="">
              <xdr:nvSpPr>
                <xdr:cNvPr id="13344" name="Group Box 32" hidden="1">
                  <a:extLst>
                    <a:ext uri="{63B3BB69-23CF-44E3-9099-C40C66FF867C}">
                      <a14:compatExt spid="_x0000_s13344"/>
                    </a:ext>
                    <a:ext uri="{FF2B5EF4-FFF2-40B4-BE49-F238E27FC236}">
                      <a16:creationId xmlns:a16="http://schemas.microsoft.com/office/drawing/2014/main" id="{00000000-0008-0000-0D00-000020340000}"/>
                    </a:ext>
                  </a:extLst>
                </xdr:cNvPr>
                <xdr:cNvSpPr/>
              </xdr:nvSpPr>
              <xdr:spPr bwMode="auto">
                <a:xfrm>
                  <a:off x="17754601" y="754855"/>
                  <a:ext cx="2916000" cy="28800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32</a:t>
                  </a:r>
                </a:p>
              </xdr:txBody>
            </xdr:sp>
          </xdr:grpSp>
        </mc:Choice>
        <mc:Fallback/>
      </mc:AlternateContent>
    </xdr:grpSp>
    <xdr:clientData/>
  </xdr:twoCellAnchor>
  <xdr:twoCellAnchor>
    <xdr:from>
      <xdr:col>4</xdr:col>
      <xdr:colOff>47624</xdr:colOff>
      <xdr:row>42</xdr:row>
      <xdr:rowOff>123031</xdr:rowOff>
    </xdr:from>
    <xdr:to>
      <xdr:col>9</xdr:col>
      <xdr:colOff>397374</xdr:colOff>
      <xdr:row>53</xdr:row>
      <xdr:rowOff>115531</xdr:rowOff>
    </xdr:to>
    <xdr:graphicFrame macro="">
      <xdr:nvGraphicFramePr>
        <xdr:cNvPr id="44" name="Chart 43">
          <a:extLst>
            <a:ext uri="{FF2B5EF4-FFF2-40B4-BE49-F238E27FC236}">
              <a16:creationId xmlns:a16="http://schemas.microsoft.com/office/drawing/2014/main" id="{14553AE7-BC43-4651-96DF-16432172FA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200025</xdr:colOff>
          <xdr:row>11</xdr:row>
          <xdr:rowOff>152400</xdr:rowOff>
        </xdr:from>
        <xdr:to>
          <xdr:col>2</xdr:col>
          <xdr:colOff>600075</xdr:colOff>
          <xdr:row>13</xdr:row>
          <xdr:rowOff>9525</xdr:rowOff>
        </xdr:to>
        <xdr:sp macro="" textlink="">
          <xdr:nvSpPr>
            <xdr:cNvPr id="16391" name="Option Button 7" hidden="1">
              <a:extLst>
                <a:ext uri="{63B3BB69-23CF-44E3-9099-C40C66FF867C}">
                  <a14:compatExt spid="_x0000_s16391"/>
                </a:ext>
                <a:ext uri="{FF2B5EF4-FFF2-40B4-BE49-F238E27FC236}">
                  <a16:creationId xmlns:a16="http://schemas.microsoft.com/office/drawing/2014/main" id="{00000000-0008-0000-0E00-00000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Stage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342900</xdr:colOff>
          <xdr:row>11</xdr:row>
          <xdr:rowOff>161925</xdr:rowOff>
        </xdr:from>
        <xdr:to>
          <xdr:col>5</xdr:col>
          <xdr:colOff>133350</xdr:colOff>
          <xdr:row>13</xdr:row>
          <xdr:rowOff>19050</xdr:rowOff>
        </xdr:to>
        <xdr:sp macro="" textlink="">
          <xdr:nvSpPr>
            <xdr:cNvPr id="16392" name="Option Button 8" hidden="1">
              <a:extLst>
                <a:ext uri="{63B3BB69-23CF-44E3-9099-C40C66FF867C}">
                  <a14:compatExt spid="_x0000_s16392"/>
                </a:ext>
                <a:ext uri="{FF2B5EF4-FFF2-40B4-BE49-F238E27FC236}">
                  <a16:creationId xmlns:a16="http://schemas.microsoft.com/office/drawing/2014/main" id="{00000000-0008-0000-0E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Stage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400050</xdr:colOff>
          <xdr:row>11</xdr:row>
          <xdr:rowOff>171450</xdr:rowOff>
        </xdr:from>
        <xdr:to>
          <xdr:col>7</xdr:col>
          <xdr:colOff>190500</xdr:colOff>
          <xdr:row>13</xdr:row>
          <xdr:rowOff>28575</xdr:rowOff>
        </xdr:to>
        <xdr:sp macro="" textlink="">
          <xdr:nvSpPr>
            <xdr:cNvPr id="16393" name="Option Button 9" hidden="1">
              <a:extLst>
                <a:ext uri="{63B3BB69-23CF-44E3-9099-C40C66FF867C}">
                  <a14:compatExt spid="_x0000_s16393"/>
                </a:ext>
                <a:ext uri="{FF2B5EF4-FFF2-40B4-BE49-F238E27FC236}">
                  <a16:creationId xmlns:a16="http://schemas.microsoft.com/office/drawing/2014/main" id="{00000000-0008-0000-0E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Stage 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76200</xdr:colOff>
          <xdr:row>11</xdr:row>
          <xdr:rowOff>180975</xdr:rowOff>
        </xdr:from>
        <xdr:to>
          <xdr:col>9</xdr:col>
          <xdr:colOff>476250</xdr:colOff>
          <xdr:row>13</xdr:row>
          <xdr:rowOff>38100</xdr:rowOff>
        </xdr:to>
        <xdr:sp macro="" textlink="">
          <xdr:nvSpPr>
            <xdr:cNvPr id="16394" name="Option Button 10" hidden="1">
              <a:extLst>
                <a:ext uri="{63B3BB69-23CF-44E3-9099-C40C66FF867C}">
                  <a14:compatExt spid="_x0000_s16394"/>
                </a:ext>
                <a:ext uri="{FF2B5EF4-FFF2-40B4-BE49-F238E27FC236}">
                  <a16:creationId xmlns:a16="http://schemas.microsoft.com/office/drawing/2014/main" id="{00000000-0008-0000-0E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Stage 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12</xdr:row>
          <xdr:rowOff>0</xdr:rowOff>
        </xdr:from>
        <xdr:to>
          <xdr:col>11</xdr:col>
          <xdr:colOff>523875</xdr:colOff>
          <xdr:row>13</xdr:row>
          <xdr:rowOff>47625</xdr:rowOff>
        </xdr:to>
        <xdr:sp macro="" textlink="">
          <xdr:nvSpPr>
            <xdr:cNvPr id="16395" name="Option Button 11" hidden="1">
              <a:extLst>
                <a:ext uri="{63B3BB69-23CF-44E3-9099-C40C66FF867C}">
                  <a14:compatExt spid="_x0000_s16395"/>
                </a:ext>
                <a:ext uri="{FF2B5EF4-FFF2-40B4-BE49-F238E27FC236}">
                  <a16:creationId xmlns:a16="http://schemas.microsoft.com/office/drawing/2014/main" id="{00000000-0008-0000-0E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Stage 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85725</xdr:colOff>
          <xdr:row>11</xdr:row>
          <xdr:rowOff>38100</xdr:rowOff>
        </xdr:from>
        <xdr:to>
          <xdr:col>11</xdr:col>
          <xdr:colOff>1019175</xdr:colOff>
          <xdr:row>13</xdr:row>
          <xdr:rowOff>171450</xdr:rowOff>
        </xdr:to>
        <xdr:sp macro="" textlink="">
          <xdr:nvSpPr>
            <xdr:cNvPr id="16398" name="Group Box 14" hidden="1">
              <a:extLst>
                <a:ext uri="{63B3BB69-23CF-44E3-9099-C40C66FF867C}">
                  <a14:compatExt spid="_x0000_s16398"/>
                </a:ext>
                <a:ext uri="{FF2B5EF4-FFF2-40B4-BE49-F238E27FC236}">
                  <a16:creationId xmlns:a16="http://schemas.microsoft.com/office/drawing/2014/main" id="{00000000-0008-0000-0E00-00000E40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2</xdr:row>
          <xdr:rowOff>161925</xdr:rowOff>
        </xdr:from>
        <xdr:to>
          <xdr:col>3</xdr:col>
          <xdr:colOff>542925</xdr:colOff>
          <xdr:row>4</xdr:row>
          <xdr:rowOff>9525</xdr:rowOff>
        </xdr:to>
        <xdr:sp macro="" textlink="">
          <xdr:nvSpPr>
            <xdr:cNvPr id="16399" name="Option Button 15" hidden="1">
              <a:extLst>
                <a:ext uri="{63B3BB69-23CF-44E3-9099-C40C66FF867C}">
                  <a14:compatExt spid="_x0000_s16399"/>
                </a:ext>
                <a:ext uri="{FF2B5EF4-FFF2-40B4-BE49-F238E27FC236}">
                  <a16:creationId xmlns:a16="http://schemas.microsoft.com/office/drawing/2014/main" id="{00000000-0008-0000-0E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Problem Statement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xdr:row>
          <xdr:rowOff>161925</xdr:rowOff>
        </xdr:from>
        <xdr:to>
          <xdr:col>6</xdr:col>
          <xdr:colOff>28575</xdr:colOff>
          <xdr:row>4</xdr:row>
          <xdr:rowOff>38100</xdr:rowOff>
        </xdr:to>
        <xdr:sp macro="" textlink="">
          <xdr:nvSpPr>
            <xdr:cNvPr id="16400" name="Option Button 16" hidden="1">
              <a:extLst>
                <a:ext uri="{63B3BB69-23CF-44E3-9099-C40C66FF867C}">
                  <a14:compatExt spid="_x0000_s16400"/>
                </a:ext>
                <a:ext uri="{FF2B5EF4-FFF2-40B4-BE49-F238E27FC236}">
                  <a16:creationId xmlns:a16="http://schemas.microsoft.com/office/drawing/2014/main" id="{00000000-0008-0000-0E00-00001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Data Collection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171450</xdr:colOff>
          <xdr:row>2</xdr:row>
          <xdr:rowOff>180975</xdr:rowOff>
        </xdr:from>
        <xdr:to>
          <xdr:col>8</xdr:col>
          <xdr:colOff>57150</xdr:colOff>
          <xdr:row>4</xdr:row>
          <xdr:rowOff>66675</xdr:rowOff>
        </xdr:to>
        <xdr:sp macro="" textlink="">
          <xdr:nvSpPr>
            <xdr:cNvPr id="16401" name="Option Button 17" hidden="1">
              <a:extLst>
                <a:ext uri="{63B3BB69-23CF-44E3-9099-C40C66FF867C}">
                  <a14:compatExt spid="_x0000_s16401"/>
                </a:ext>
                <a:ext uri="{FF2B5EF4-FFF2-40B4-BE49-F238E27FC236}">
                  <a16:creationId xmlns:a16="http://schemas.microsoft.com/office/drawing/2014/main" id="{00000000-0008-0000-0E00-00001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Data Merging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247650</xdr:colOff>
          <xdr:row>2</xdr:row>
          <xdr:rowOff>171450</xdr:rowOff>
        </xdr:from>
        <xdr:to>
          <xdr:col>10</xdr:col>
          <xdr:colOff>114300</xdr:colOff>
          <xdr:row>4</xdr:row>
          <xdr:rowOff>38100</xdr:rowOff>
        </xdr:to>
        <xdr:sp macro="" textlink="">
          <xdr:nvSpPr>
            <xdr:cNvPr id="16402" name="Option Button 18" hidden="1">
              <a:extLst>
                <a:ext uri="{63B3BB69-23CF-44E3-9099-C40C66FF867C}">
                  <a14:compatExt spid="_x0000_s16402"/>
                </a:ext>
                <a:ext uri="{FF2B5EF4-FFF2-40B4-BE49-F238E27FC236}">
                  <a16:creationId xmlns:a16="http://schemas.microsoft.com/office/drawing/2014/main" id="{00000000-0008-0000-0E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EDA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247650</xdr:colOff>
          <xdr:row>2</xdr:row>
          <xdr:rowOff>171450</xdr:rowOff>
        </xdr:from>
        <xdr:to>
          <xdr:col>11</xdr:col>
          <xdr:colOff>800100</xdr:colOff>
          <xdr:row>4</xdr:row>
          <xdr:rowOff>0</xdr:rowOff>
        </xdr:to>
        <xdr:sp macro="" textlink="">
          <xdr:nvSpPr>
            <xdr:cNvPr id="16403" name="Option Button 19" hidden="1">
              <a:extLst>
                <a:ext uri="{63B3BB69-23CF-44E3-9099-C40C66FF867C}">
                  <a14:compatExt spid="_x0000_s16403"/>
                </a:ext>
                <a:ext uri="{FF2B5EF4-FFF2-40B4-BE49-F238E27FC236}">
                  <a16:creationId xmlns:a16="http://schemas.microsoft.com/office/drawing/2014/main" id="{00000000-0008-0000-0E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Modelling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2</xdr:row>
          <xdr:rowOff>9525</xdr:rowOff>
        </xdr:from>
        <xdr:to>
          <xdr:col>12</xdr:col>
          <xdr:colOff>0</xdr:colOff>
          <xdr:row>5</xdr:row>
          <xdr:rowOff>0</xdr:rowOff>
        </xdr:to>
        <xdr:sp macro="" textlink="">
          <xdr:nvSpPr>
            <xdr:cNvPr id="16404" name="Group Box 20" hidden="1">
              <a:extLst>
                <a:ext uri="{63B3BB69-23CF-44E3-9099-C40C66FF867C}">
                  <a14:compatExt spid="_x0000_s16404"/>
                </a:ext>
                <a:ext uri="{FF2B5EF4-FFF2-40B4-BE49-F238E27FC236}">
                  <a16:creationId xmlns:a16="http://schemas.microsoft.com/office/drawing/2014/main" id="{00000000-0008-0000-0E00-00001440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20</a:t>
              </a:r>
            </a:p>
          </xdr:txBody>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mkenechukwu" refreshedDate="45141.860239351852" createdVersion="8" refreshedVersion="8" minRefreshableVersion="3" recordCount="918" xr:uid="{5E69AA68-7900-4714-A3D8-3012FA4B5F3C}">
  <cacheSource type="worksheet">
    <worksheetSource name="HeartDiseasePrediction"/>
  </cacheSource>
  <cacheFields count="18">
    <cacheField name="Age" numFmtId="0">
      <sharedItems containsSemiMixedTypes="0" containsString="0" containsNumber="1" containsInteger="1" minValue="28" maxValue="77" count="50">
        <n v="40"/>
        <n v="49"/>
        <n v="37"/>
        <n v="48"/>
        <n v="54"/>
        <n v="39"/>
        <n v="45"/>
        <n v="58"/>
        <n v="42"/>
        <n v="38"/>
        <n v="43"/>
        <n v="60"/>
        <n v="36"/>
        <n v="44"/>
        <n v="53"/>
        <n v="52"/>
        <n v="51"/>
        <n v="56"/>
        <n v="41"/>
        <n v="32"/>
        <n v="65"/>
        <n v="35"/>
        <n v="59"/>
        <n v="50"/>
        <n v="47"/>
        <n v="31"/>
        <n v="46"/>
        <n v="57"/>
        <n v="55"/>
        <n v="63"/>
        <n v="66"/>
        <n v="34"/>
        <n v="33"/>
        <n v="61"/>
        <n v="29"/>
        <n v="62"/>
        <n v="28"/>
        <n v="30"/>
        <n v="74"/>
        <n v="68"/>
        <n v="72"/>
        <n v="64"/>
        <n v="69"/>
        <n v="67"/>
        <n v="73"/>
        <n v="70"/>
        <n v="77"/>
        <n v="75"/>
        <n v="76"/>
        <n v="71"/>
      </sharedItems>
    </cacheField>
    <cacheField name="Age Range" numFmtId="0">
      <sharedItems count="7">
        <s v="Btw 40 - 49"/>
        <s v="Below 40"/>
        <s v="Btw 50 -59"/>
        <s v="Btw 60 - 69"/>
        <s v="Btw 70 -79"/>
        <s v="40 - 49" u="1"/>
        <s v=" Btw 40 - 49" u="1"/>
      </sharedItems>
    </cacheField>
    <cacheField name="Sex" numFmtId="0">
      <sharedItems count="2">
        <s v="M"/>
        <s v="F"/>
      </sharedItems>
    </cacheField>
    <cacheField name="ChestPainType" numFmtId="0">
      <sharedItems count="9">
        <s v="ATA"/>
        <s v="NAP"/>
        <s v="ASY"/>
        <s v="TA"/>
        <s v="Non-Angina" u="1"/>
        <s v="Atypical Angina" u="1"/>
        <s v="Asymptomatic Angina" u="1"/>
        <s v="Asymptomatic Agina" u="1"/>
        <s v="Typical Angina" u="1"/>
      </sharedItems>
    </cacheField>
    <cacheField name="RestingBP" numFmtId="0">
      <sharedItems containsSemiMixedTypes="0" containsString="0" containsNumber="1" containsInteger="1" minValue="0" maxValue="200"/>
    </cacheField>
    <cacheField name="RestingBP Range" numFmtId="0">
      <sharedItems count="5">
        <s v="High BP"/>
        <s v="High-Normal BP"/>
        <s v="Normal BP"/>
        <s v="Low BP"/>
        <s v="Error"/>
      </sharedItems>
    </cacheField>
    <cacheField name="Cholesterol" numFmtId="0">
      <sharedItems containsSemiMixedTypes="0" containsString="0" containsNumber="1" containsInteger="1" minValue="0" maxValue="603"/>
    </cacheField>
    <cacheField name="Cholesterol Range" numFmtId="0">
      <sharedItems count="4">
        <s v="High Risk"/>
        <s v="Normal"/>
        <s v="Medium Risk"/>
        <s v="No Reading"/>
      </sharedItems>
    </cacheField>
    <cacheField name="FastingBS" numFmtId="0">
      <sharedItems count="5">
        <s v="Normal BS"/>
        <s v="Abnormal BS"/>
        <s v="&gt; 12&lt; 120mg/dlmg/dl" u="1"/>
        <s v="&gt;120mg/dl" u="1"/>
        <s v="&lt; 120mg/dl" u="1"/>
      </sharedItems>
    </cacheField>
    <cacheField name="RestingECG" numFmtId="0">
      <sharedItems count="3">
        <s v="Normal"/>
        <s v="ST"/>
        <s v="LVH"/>
      </sharedItems>
    </cacheField>
    <cacheField name="MaxHR" numFmtId="0">
      <sharedItems containsSemiMixedTypes="0" containsString="0" containsNumber="1" containsInteger="1" minValue="60" maxValue="202"/>
    </cacheField>
    <cacheField name="MaxHR % Value" numFmtId="9">
      <sharedItems containsSemiMixedTypes="0" containsString="0" containsNumber="1" minValue="0.35502958579881655" maxValue="1.1746987951807228"/>
    </cacheField>
    <cacheField name="MaxHR Range" numFmtId="0">
      <sharedItems count="3">
        <s v="High-(Abnormal)"/>
        <s v="Low-(Abnormal)"/>
        <s v="Normal"/>
      </sharedItems>
    </cacheField>
    <cacheField name="ExerciseANogiNoa" numFmtId="0">
      <sharedItems count="2">
        <s v="No"/>
        <s v="Yes"/>
      </sharedItems>
    </cacheField>
    <cacheField name="Oldpeak" numFmtId="0">
      <sharedItems containsSemiMixedTypes="0" containsString="0" containsNumber="1" minValue="-2.6" maxValue="6.2"/>
    </cacheField>
    <cacheField name="Oldpeak Range" numFmtId="0">
      <sharedItems count="3">
        <s v="Low Risk"/>
        <s v="Medium Risk"/>
        <s v="High Risk"/>
      </sharedItems>
    </cacheField>
    <cacheField name="ST_Slope" numFmtId="0">
      <sharedItems count="3">
        <s v="Up"/>
        <s v="Flat"/>
        <s v="Down"/>
      </sharedItems>
    </cacheField>
    <cacheField name="HeartDisease" numFmtId="0">
      <sharedItems count="2">
        <s v="No"/>
        <s v="Yes"/>
      </sharedItems>
    </cacheField>
  </cacheFields>
  <extLst>
    <ext xmlns:x14="http://schemas.microsoft.com/office/spreadsheetml/2009/9/main" uri="{725AE2AE-9491-48be-B2B4-4EB974FC3084}">
      <x14:pivotCacheDefinition pivotCacheId="5646992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18">
  <r>
    <x v="0"/>
    <x v="0"/>
    <x v="0"/>
    <x v="0"/>
    <n v="140"/>
    <x v="0"/>
    <n v="289"/>
    <x v="0"/>
    <x v="0"/>
    <x v="0"/>
    <n v="172"/>
    <n v="0.9555555555555556"/>
    <x v="0"/>
    <x v="0"/>
    <n v="0"/>
    <x v="0"/>
    <x v="0"/>
    <x v="0"/>
  </r>
  <r>
    <x v="1"/>
    <x v="0"/>
    <x v="1"/>
    <x v="1"/>
    <n v="160"/>
    <x v="0"/>
    <n v="180"/>
    <x v="1"/>
    <x v="0"/>
    <x v="0"/>
    <n v="156"/>
    <n v="0.91228070175438591"/>
    <x v="0"/>
    <x v="0"/>
    <n v="1"/>
    <x v="1"/>
    <x v="1"/>
    <x v="1"/>
  </r>
  <r>
    <x v="2"/>
    <x v="1"/>
    <x v="0"/>
    <x v="0"/>
    <n v="130"/>
    <x v="1"/>
    <n v="283"/>
    <x v="0"/>
    <x v="0"/>
    <x v="1"/>
    <n v="98"/>
    <n v="0.53551912568306015"/>
    <x v="1"/>
    <x v="0"/>
    <n v="0"/>
    <x v="0"/>
    <x v="0"/>
    <x v="0"/>
  </r>
  <r>
    <x v="3"/>
    <x v="0"/>
    <x v="1"/>
    <x v="2"/>
    <n v="138"/>
    <x v="1"/>
    <n v="214"/>
    <x v="2"/>
    <x v="0"/>
    <x v="0"/>
    <n v="108"/>
    <n v="0.62790697674418605"/>
    <x v="2"/>
    <x v="1"/>
    <n v="1.5"/>
    <x v="2"/>
    <x v="1"/>
    <x v="1"/>
  </r>
  <r>
    <x v="4"/>
    <x v="2"/>
    <x v="0"/>
    <x v="1"/>
    <n v="150"/>
    <x v="0"/>
    <n v="195"/>
    <x v="1"/>
    <x v="0"/>
    <x v="0"/>
    <n v="122"/>
    <n v="0.73493975903614461"/>
    <x v="2"/>
    <x v="0"/>
    <n v="0"/>
    <x v="0"/>
    <x v="0"/>
    <x v="0"/>
  </r>
  <r>
    <x v="5"/>
    <x v="1"/>
    <x v="0"/>
    <x v="1"/>
    <n v="120"/>
    <x v="1"/>
    <n v="339"/>
    <x v="0"/>
    <x v="0"/>
    <x v="0"/>
    <n v="170"/>
    <n v="0.93922651933701662"/>
    <x v="0"/>
    <x v="0"/>
    <n v="0"/>
    <x v="0"/>
    <x v="0"/>
    <x v="0"/>
  </r>
  <r>
    <x v="6"/>
    <x v="0"/>
    <x v="1"/>
    <x v="0"/>
    <n v="130"/>
    <x v="1"/>
    <n v="237"/>
    <x v="2"/>
    <x v="0"/>
    <x v="0"/>
    <n v="170"/>
    <n v="0.97142857142857142"/>
    <x v="0"/>
    <x v="0"/>
    <n v="0"/>
    <x v="0"/>
    <x v="0"/>
    <x v="0"/>
  </r>
  <r>
    <x v="4"/>
    <x v="2"/>
    <x v="0"/>
    <x v="0"/>
    <n v="110"/>
    <x v="2"/>
    <n v="208"/>
    <x v="2"/>
    <x v="0"/>
    <x v="0"/>
    <n v="142"/>
    <n v="0.85542168674698793"/>
    <x v="2"/>
    <x v="0"/>
    <n v="0"/>
    <x v="0"/>
    <x v="0"/>
    <x v="0"/>
  </r>
  <r>
    <x v="2"/>
    <x v="1"/>
    <x v="0"/>
    <x v="2"/>
    <n v="140"/>
    <x v="0"/>
    <n v="207"/>
    <x v="2"/>
    <x v="0"/>
    <x v="0"/>
    <n v="130"/>
    <n v="0.7103825136612022"/>
    <x v="2"/>
    <x v="1"/>
    <n v="1.5"/>
    <x v="2"/>
    <x v="1"/>
    <x v="1"/>
  </r>
  <r>
    <x v="3"/>
    <x v="0"/>
    <x v="1"/>
    <x v="0"/>
    <n v="120"/>
    <x v="1"/>
    <n v="284"/>
    <x v="0"/>
    <x v="0"/>
    <x v="0"/>
    <n v="120"/>
    <n v="0.69767441860465118"/>
    <x v="2"/>
    <x v="0"/>
    <n v="0"/>
    <x v="0"/>
    <x v="0"/>
    <x v="0"/>
  </r>
  <r>
    <x v="2"/>
    <x v="1"/>
    <x v="1"/>
    <x v="1"/>
    <n v="130"/>
    <x v="1"/>
    <n v="211"/>
    <x v="2"/>
    <x v="0"/>
    <x v="0"/>
    <n v="142"/>
    <n v="0.77595628415300544"/>
    <x v="2"/>
    <x v="0"/>
    <n v="0"/>
    <x v="0"/>
    <x v="0"/>
    <x v="0"/>
  </r>
  <r>
    <x v="7"/>
    <x v="2"/>
    <x v="0"/>
    <x v="0"/>
    <n v="136"/>
    <x v="1"/>
    <n v="164"/>
    <x v="1"/>
    <x v="0"/>
    <x v="1"/>
    <n v="99"/>
    <n v="0.61111111111111116"/>
    <x v="2"/>
    <x v="1"/>
    <n v="2"/>
    <x v="2"/>
    <x v="1"/>
    <x v="1"/>
  </r>
  <r>
    <x v="5"/>
    <x v="1"/>
    <x v="0"/>
    <x v="0"/>
    <n v="120"/>
    <x v="1"/>
    <n v="204"/>
    <x v="2"/>
    <x v="0"/>
    <x v="0"/>
    <n v="145"/>
    <n v="0.80110497237569056"/>
    <x v="2"/>
    <x v="0"/>
    <n v="0"/>
    <x v="0"/>
    <x v="0"/>
    <x v="0"/>
  </r>
  <r>
    <x v="1"/>
    <x v="0"/>
    <x v="0"/>
    <x v="2"/>
    <n v="140"/>
    <x v="0"/>
    <n v="234"/>
    <x v="2"/>
    <x v="0"/>
    <x v="0"/>
    <n v="140"/>
    <n v="0.81871345029239762"/>
    <x v="2"/>
    <x v="1"/>
    <n v="1"/>
    <x v="1"/>
    <x v="1"/>
    <x v="1"/>
  </r>
  <r>
    <x v="8"/>
    <x v="0"/>
    <x v="1"/>
    <x v="1"/>
    <n v="115"/>
    <x v="2"/>
    <n v="211"/>
    <x v="2"/>
    <x v="0"/>
    <x v="1"/>
    <n v="137"/>
    <n v="0.7696629213483146"/>
    <x v="2"/>
    <x v="0"/>
    <n v="0"/>
    <x v="0"/>
    <x v="0"/>
    <x v="0"/>
  </r>
  <r>
    <x v="4"/>
    <x v="2"/>
    <x v="1"/>
    <x v="0"/>
    <n v="120"/>
    <x v="1"/>
    <n v="273"/>
    <x v="0"/>
    <x v="0"/>
    <x v="0"/>
    <n v="150"/>
    <n v="0.90361445783132532"/>
    <x v="0"/>
    <x v="0"/>
    <n v="1.5"/>
    <x v="2"/>
    <x v="1"/>
    <x v="0"/>
  </r>
  <r>
    <x v="9"/>
    <x v="1"/>
    <x v="0"/>
    <x v="2"/>
    <n v="110"/>
    <x v="2"/>
    <n v="196"/>
    <x v="1"/>
    <x v="0"/>
    <x v="0"/>
    <n v="166"/>
    <n v="0.91208791208791207"/>
    <x v="0"/>
    <x v="0"/>
    <n v="0"/>
    <x v="0"/>
    <x v="1"/>
    <x v="1"/>
  </r>
  <r>
    <x v="10"/>
    <x v="0"/>
    <x v="1"/>
    <x v="0"/>
    <n v="120"/>
    <x v="1"/>
    <n v="201"/>
    <x v="2"/>
    <x v="0"/>
    <x v="0"/>
    <n v="165"/>
    <n v="0.93220338983050843"/>
    <x v="0"/>
    <x v="0"/>
    <n v="0"/>
    <x v="0"/>
    <x v="0"/>
    <x v="0"/>
  </r>
  <r>
    <x v="11"/>
    <x v="3"/>
    <x v="0"/>
    <x v="2"/>
    <n v="100"/>
    <x v="2"/>
    <n v="248"/>
    <x v="0"/>
    <x v="0"/>
    <x v="0"/>
    <n v="125"/>
    <n v="0.78125"/>
    <x v="2"/>
    <x v="0"/>
    <n v="1"/>
    <x v="1"/>
    <x v="1"/>
    <x v="1"/>
  </r>
  <r>
    <x v="12"/>
    <x v="1"/>
    <x v="0"/>
    <x v="0"/>
    <n v="120"/>
    <x v="1"/>
    <n v="267"/>
    <x v="0"/>
    <x v="0"/>
    <x v="0"/>
    <n v="160"/>
    <n v="0.86956521739130432"/>
    <x v="0"/>
    <x v="0"/>
    <n v="3"/>
    <x v="2"/>
    <x v="1"/>
    <x v="1"/>
  </r>
  <r>
    <x v="10"/>
    <x v="0"/>
    <x v="1"/>
    <x v="3"/>
    <n v="100"/>
    <x v="2"/>
    <n v="223"/>
    <x v="2"/>
    <x v="0"/>
    <x v="0"/>
    <n v="142"/>
    <n v="0.80225988700564976"/>
    <x v="2"/>
    <x v="0"/>
    <n v="0"/>
    <x v="0"/>
    <x v="0"/>
    <x v="0"/>
  </r>
  <r>
    <x v="13"/>
    <x v="0"/>
    <x v="0"/>
    <x v="0"/>
    <n v="120"/>
    <x v="1"/>
    <n v="184"/>
    <x v="1"/>
    <x v="0"/>
    <x v="0"/>
    <n v="142"/>
    <n v="0.80681818181818177"/>
    <x v="2"/>
    <x v="0"/>
    <n v="1"/>
    <x v="1"/>
    <x v="1"/>
    <x v="0"/>
  </r>
  <r>
    <x v="1"/>
    <x v="0"/>
    <x v="1"/>
    <x v="0"/>
    <n v="124"/>
    <x v="1"/>
    <n v="201"/>
    <x v="2"/>
    <x v="0"/>
    <x v="0"/>
    <n v="164"/>
    <n v="0.95906432748538006"/>
    <x v="0"/>
    <x v="0"/>
    <n v="0"/>
    <x v="0"/>
    <x v="0"/>
    <x v="0"/>
  </r>
  <r>
    <x v="13"/>
    <x v="0"/>
    <x v="0"/>
    <x v="0"/>
    <n v="150"/>
    <x v="0"/>
    <n v="288"/>
    <x v="0"/>
    <x v="0"/>
    <x v="0"/>
    <n v="150"/>
    <n v="0.85227272727272729"/>
    <x v="2"/>
    <x v="1"/>
    <n v="3"/>
    <x v="2"/>
    <x v="1"/>
    <x v="1"/>
  </r>
  <r>
    <x v="0"/>
    <x v="0"/>
    <x v="0"/>
    <x v="1"/>
    <n v="130"/>
    <x v="1"/>
    <n v="215"/>
    <x v="2"/>
    <x v="0"/>
    <x v="0"/>
    <n v="138"/>
    <n v="0.76666666666666672"/>
    <x v="2"/>
    <x v="0"/>
    <n v="0"/>
    <x v="0"/>
    <x v="0"/>
    <x v="0"/>
  </r>
  <r>
    <x v="12"/>
    <x v="1"/>
    <x v="0"/>
    <x v="1"/>
    <n v="130"/>
    <x v="1"/>
    <n v="209"/>
    <x v="2"/>
    <x v="0"/>
    <x v="0"/>
    <n v="178"/>
    <n v="0.96739130434782605"/>
    <x v="0"/>
    <x v="0"/>
    <n v="0"/>
    <x v="0"/>
    <x v="0"/>
    <x v="0"/>
  </r>
  <r>
    <x v="14"/>
    <x v="2"/>
    <x v="0"/>
    <x v="2"/>
    <n v="124"/>
    <x v="1"/>
    <n v="260"/>
    <x v="0"/>
    <x v="0"/>
    <x v="1"/>
    <n v="112"/>
    <n v="0.6706586826347305"/>
    <x v="2"/>
    <x v="1"/>
    <n v="3"/>
    <x v="2"/>
    <x v="1"/>
    <x v="0"/>
  </r>
  <r>
    <x v="15"/>
    <x v="2"/>
    <x v="0"/>
    <x v="0"/>
    <n v="120"/>
    <x v="1"/>
    <n v="284"/>
    <x v="0"/>
    <x v="0"/>
    <x v="0"/>
    <n v="118"/>
    <n v="0.70238095238095233"/>
    <x v="2"/>
    <x v="0"/>
    <n v="0"/>
    <x v="0"/>
    <x v="0"/>
    <x v="0"/>
  </r>
  <r>
    <x v="14"/>
    <x v="2"/>
    <x v="1"/>
    <x v="0"/>
    <n v="113"/>
    <x v="2"/>
    <n v="468"/>
    <x v="0"/>
    <x v="0"/>
    <x v="0"/>
    <n v="127"/>
    <n v="0.76047904191616766"/>
    <x v="2"/>
    <x v="0"/>
    <n v="0"/>
    <x v="0"/>
    <x v="0"/>
    <x v="0"/>
  </r>
  <r>
    <x v="16"/>
    <x v="2"/>
    <x v="0"/>
    <x v="0"/>
    <n v="125"/>
    <x v="1"/>
    <n v="188"/>
    <x v="1"/>
    <x v="0"/>
    <x v="0"/>
    <n v="145"/>
    <n v="0.85798816568047342"/>
    <x v="2"/>
    <x v="0"/>
    <n v="0"/>
    <x v="0"/>
    <x v="0"/>
    <x v="0"/>
  </r>
  <r>
    <x v="14"/>
    <x v="2"/>
    <x v="0"/>
    <x v="1"/>
    <n v="145"/>
    <x v="0"/>
    <n v="518"/>
    <x v="0"/>
    <x v="0"/>
    <x v="0"/>
    <n v="130"/>
    <n v="0.77844311377245512"/>
    <x v="2"/>
    <x v="0"/>
    <n v="0"/>
    <x v="0"/>
    <x v="1"/>
    <x v="1"/>
  </r>
  <r>
    <x v="17"/>
    <x v="2"/>
    <x v="0"/>
    <x v="1"/>
    <n v="130"/>
    <x v="1"/>
    <n v="167"/>
    <x v="1"/>
    <x v="0"/>
    <x v="0"/>
    <n v="114"/>
    <n v="0.69512195121951215"/>
    <x v="2"/>
    <x v="0"/>
    <n v="0"/>
    <x v="0"/>
    <x v="0"/>
    <x v="0"/>
  </r>
  <r>
    <x v="4"/>
    <x v="2"/>
    <x v="0"/>
    <x v="2"/>
    <n v="125"/>
    <x v="1"/>
    <n v="224"/>
    <x v="2"/>
    <x v="0"/>
    <x v="0"/>
    <n v="122"/>
    <n v="0.73493975903614461"/>
    <x v="2"/>
    <x v="0"/>
    <n v="2"/>
    <x v="2"/>
    <x v="1"/>
    <x v="1"/>
  </r>
  <r>
    <x v="18"/>
    <x v="0"/>
    <x v="0"/>
    <x v="2"/>
    <n v="130"/>
    <x v="1"/>
    <n v="172"/>
    <x v="1"/>
    <x v="0"/>
    <x v="1"/>
    <n v="130"/>
    <n v="0.72625698324022347"/>
    <x v="2"/>
    <x v="0"/>
    <n v="2"/>
    <x v="2"/>
    <x v="1"/>
    <x v="1"/>
  </r>
  <r>
    <x v="10"/>
    <x v="0"/>
    <x v="1"/>
    <x v="0"/>
    <n v="150"/>
    <x v="0"/>
    <n v="186"/>
    <x v="1"/>
    <x v="0"/>
    <x v="0"/>
    <n v="154"/>
    <n v="0.87005649717514122"/>
    <x v="0"/>
    <x v="0"/>
    <n v="0"/>
    <x v="0"/>
    <x v="0"/>
    <x v="0"/>
  </r>
  <r>
    <x v="19"/>
    <x v="1"/>
    <x v="0"/>
    <x v="0"/>
    <n v="125"/>
    <x v="1"/>
    <n v="254"/>
    <x v="0"/>
    <x v="0"/>
    <x v="0"/>
    <n v="155"/>
    <n v="0.82446808510638303"/>
    <x v="2"/>
    <x v="0"/>
    <n v="0"/>
    <x v="0"/>
    <x v="0"/>
    <x v="0"/>
  </r>
  <r>
    <x v="20"/>
    <x v="3"/>
    <x v="0"/>
    <x v="2"/>
    <n v="140"/>
    <x v="0"/>
    <n v="306"/>
    <x v="0"/>
    <x v="1"/>
    <x v="0"/>
    <n v="87"/>
    <n v="0.56129032258064515"/>
    <x v="1"/>
    <x v="1"/>
    <n v="1.5"/>
    <x v="2"/>
    <x v="1"/>
    <x v="1"/>
  </r>
  <r>
    <x v="18"/>
    <x v="0"/>
    <x v="1"/>
    <x v="0"/>
    <n v="110"/>
    <x v="2"/>
    <n v="250"/>
    <x v="0"/>
    <x v="0"/>
    <x v="1"/>
    <n v="142"/>
    <n v="0.79329608938547491"/>
    <x v="2"/>
    <x v="0"/>
    <n v="0"/>
    <x v="0"/>
    <x v="0"/>
    <x v="0"/>
  </r>
  <r>
    <x v="3"/>
    <x v="0"/>
    <x v="1"/>
    <x v="0"/>
    <n v="120"/>
    <x v="1"/>
    <n v="177"/>
    <x v="1"/>
    <x v="1"/>
    <x v="1"/>
    <n v="148"/>
    <n v="0.86046511627906974"/>
    <x v="0"/>
    <x v="0"/>
    <n v="0"/>
    <x v="0"/>
    <x v="0"/>
    <x v="0"/>
  </r>
  <r>
    <x v="3"/>
    <x v="0"/>
    <x v="1"/>
    <x v="2"/>
    <n v="150"/>
    <x v="0"/>
    <n v="227"/>
    <x v="2"/>
    <x v="0"/>
    <x v="0"/>
    <n v="130"/>
    <n v="0.7558139534883721"/>
    <x v="2"/>
    <x v="1"/>
    <n v="1"/>
    <x v="1"/>
    <x v="1"/>
    <x v="0"/>
  </r>
  <r>
    <x v="4"/>
    <x v="2"/>
    <x v="1"/>
    <x v="0"/>
    <n v="150"/>
    <x v="0"/>
    <n v="230"/>
    <x v="2"/>
    <x v="0"/>
    <x v="0"/>
    <n v="130"/>
    <n v="0.7831325301204819"/>
    <x v="2"/>
    <x v="0"/>
    <n v="0"/>
    <x v="0"/>
    <x v="0"/>
    <x v="0"/>
  </r>
  <r>
    <x v="4"/>
    <x v="2"/>
    <x v="1"/>
    <x v="1"/>
    <n v="130"/>
    <x v="1"/>
    <n v="294"/>
    <x v="0"/>
    <x v="0"/>
    <x v="1"/>
    <n v="100"/>
    <n v="0.60240963855421692"/>
    <x v="2"/>
    <x v="1"/>
    <n v="0"/>
    <x v="0"/>
    <x v="1"/>
    <x v="1"/>
  </r>
  <r>
    <x v="21"/>
    <x v="1"/>
    <x v="0"/>
    <x v="0"/>
    <n v="150"/>
    <x v="0"/>
    <n v="264"/>
    <x v="0"/>
    <x v="0"/>
    <x v="0"/>
    <n v="168"/>
    <n v="0.90810810810810816"/>
    <x v="0"/>
    <x v="0"/>
    <n v="0"/>
    <x v="0"/>
    <x v="0"/>
    <x v="0"/>
  </r>
  <r>
    <x v="15"/>
    <x v="2"/>
    <x v="0"/>
    <x v="1"/>
    <n v="140"/>
    <x v="0"/>
    <n v="259"/>
    <x v="0"/>
    <x v="0"/>
    <x v="1"/>
    <n v="170"/>
    <n v="1.0119047619047619"/>
    <x v="0"/>
    <x v="0"/>
    <n v="0"/>
    <x v="0"/>
    <x v="0"/>
    <x v="0"/>
  </r>
  <r>
    <x v="10"/>
    <x v="0"/>
    <x v="0"/>
    <x v="2"/>
    <n v="120"/>
    <x v="1"/>
    <n v="175"/>
    <x v="1"/>
    <x v="0"/>
    <x v="0"/>
    <n v="120"/>
    <n v="0.67796610169491522"/>
    <x v="2"/>
    <x v="1"/>
    <n v="1"/>
    <x v="1"/>
    <x v="1"/>
    <x v="1"/>
  </r>
  <r>
    <x v="22"/>
    <x v="2"/>
    <x v="0"/>
    <x v="1"/>
    <n v="130"/>
    <x v="1"/>
    <n v="318"/>
    <x v="0"/>
    <x v="0"/>
    <x v="0"/>
    <n v="120"/>
    <n v="0.74534161490683226"/>
    <x v="2"/>
    <x v="1"/>
    <n v="1"/>
    <x v="1"/>
    <x v="1"/>
    <x v="0"/>
  </r>
  <r>
    <x v="2"/>
    <x v="1"/>
    <x v="0"/>
    <x v="2"/>
    <n v="120"/>
    <x v="1"/>
    <n v="223"/>
    <x v="2"/>
    <x v="0"/>
    <x v="0"/>
    <n v="168"/>
    <n v="0.91803278688524592"/>
    <x v="0"/>
    <x v="0"/>
    <n v="0"/>
    <x v="0"/>
    <x v="0"/>
    <x v="0"/>
  </r>
  <r>
    <x v="23"/>
    <x v="2"/>
    <x v="0"/>
    <x v="0"/>
    <n v="140"/>
    <x v="0"/>
    <n v="216"/>
    <x v="2"/>
    <x v="0"/>
    <x v="0"/>
    <n v="170"/>
    <n v="1"/>
    <x v="0"/>
    <x v="0"/>
    <n v="0"/>
    <x v="0"/>
    <x v="0"/>
    <x v="0"/>
  </r>
  <r>
    <x v="12"/>
    <x v="1"/>
    <x v="0"/>
    <x v="1"/>
    <n v="112"/>
    <x v="2"/>
    <n v="340"/>
    <x v="0"/>
    <x v="0"/>
    <x v="0"/>
    <n v="184"/>
    <n v="1"/>
    <x v="0"/>
    <x v="0"/>
    <n v="1"/>
    <x v="1"/>
    <x v="1"/>
    <x v="0"/>
  </r>
  <r>
    <x v="18"/>
    <x v="0"/>
    <x v="0"/>
    <x v="2"/>
    <n v="110"/>
    <x v="2"/>
    <n v="289"/>
    <x v="0"/>
    <x v="0"/>
    <x v="0"/>
    <n v="170"/>
    <n v="0.94972067039106145"/>
    <x v="0"/>
    <x v="0"/>
    <n v="0"/>
    <x v="0"/>
    <x v="1"/>
    <x v="1"/>
  </r>
  <r>
    <x v="23"/>
    <x v="2"/>
    <x v="0"/>
    <x v="2"/>
    <n v="130"/>
    <x v="1"/>
    <n v="233"/>
    <x v="2"/>
    <x v="0"/>
    <x v="0"/>
    <n v="121"/>
    <n v="0.71176470588235297"/>
    <x v="2"/>
    <x v="1"/>
    <n v="2"/>
    <x v="2"/>
    <x v="1"/>
    <x v="1"/>
  </r>
  <r>
    <x v="24"/>
    <x v="0"/>
    <x v="1"/>
    <x v="2"/>
    <n v="120"/>
    <x v="1"/>
    <n v="205"/>
    <x v="2"/>
    <x v="0"/>
    <x v="0"/>
    <n v="98"/>
    <n v="0.56647398843930641"/>
    <x v="1"/>
    <x v="1"/>
    <n v="2"/>
    <x v="2"/>
    <x v="1"/>
    <x v="1"/>
  </r>
  <r>
    <x v="6"/>
    <x v="0"/>
    <x v="0"/>
    <x v="0"/>
    <n v="140"/>
    <x v="0"/>
    <n v="224"/>
    <x v="2"/>
    <x v="1"/>
    <x v="0"/>
    <n v="122"/>
    <n v="0.69714285714285718"/>
    <x v="2"/>
    <x v="0"/>
    <n v="0"/>
    <x v="0"/>
    <x v="0"/>
    <x v="0"/>
  </r>
  <r>
    <x v="18"/>
    <x v="0"/>
    <x v="1"/>
    <x v="0"/>
    <n v="130"/>
    <x v="1"/>
    <n v="245"/>
    <x v="0"/>
    <x v="0"/>
    <x v="0"/>
    <n v="150"/>
    <n v="0.83798882681564246"/>
    <x v="2"/>
    <x v="0"/>
    <n v="0"/>
    <x v="0"/>
    <x v="0"/>
    <x v="0"/>
  </r>
  <r>
    <x v="15"/>
    <x v="2"/>
    <x v="1"/>
    <x v="2"/>
    <n v="130"/>
    <x v="1"/>
    <n v="180"/>
    <x v="1"/>
    <x v="0"/>
    <x v="0"/>
    <n v="140"/>
    <n v="0.83333333333333337"/>
    <x v="2"/>
    <x v="1"/>
    <n v="1.5"/>
    <x v="2"/>
    <x v="1"/>
    <x v="0"/>
  </r>
  <r>
    <x v="16"/>
    <x v="2"/>
    <x v="1"/>
    <x v="0"/>
    <n v="160"/>
    <x v="0"/>
    <n v="194"/>
    <x v="1"/>
    <x v="0"/>
    <x v="0"/>
    <n v="170"/>
    <n v="1.0059171597633136"/>
    <x v="0"/>
    <x v="0"/>
    <n v="0"/>
    <x v="0"/>
    <x v="0"/>
    <x v="0"/>
  </r>
  <r>
    <x v="25"/>
    <x v="1"/>
    <x v="0"/>
    <x v="2"/>
    <n v="120"/>
    <x v="1"/>
    <n v="270"/>
    <x v="0"/>
    <x v="0"/>
    <x v="0"/>
    <n v="153"/>
    <n v="0.80952380952380953"/>
    <x v="2"/>
    <x v="1"/>
    <n v="1.5"/>
    <x v="2"/>
    <x v="1"/>
    <x v="1"/>
  </r>
  <r>
    <x v="7"/>
    <x v="2"/>
    <x v="0"/>
    <x v="1"/>
    <n v="130"/>
    <x v="1"/>
    <n v="213"/>
    <x v="2"/>
    <x v="0"/>
    <x v="1"/>
    <n v="140"/>
    <n v="0.86419753086419748"/>
    <x v="0"/>
    <x v="0"/>
    <n v="0"/>
    <x v="0"/>
    <x v="1"/>
    <x v="1"/>
  </r>
  <r>
    <x v="4"/>
    <x v="2"/>
    <x v="0"/>
    <x v="2"/>
    <n v="150"/>
    <x v="0"/>
    <n v="365"/>
    <x v="0"/>
    <x v="0"/>
    <x v="1"/>
    <n v="134"/>
    <n v="0.80722891566265065"/>
    <x v="2"/>
    <x v="0"/>
    <n v="1"/>
    <x v="1"/>
    <x v="0"/>
    <x v="0"/>
  </r>
  <r>
    <x v="15"/>
    <x v="2"/>
    <x v="0"/>
    <x v="2"/>
    <n v="112"/>
    <x v="2"/>
    <n v="342"/>
    <x v="0"/>
    <x v="0"/>
    <x v="1"/>
    <n v="96"/>
    <n v="0.5714285714285714"/>
    <x v="1"/>
    <x v="1"/>
    <n v="1"/>
    <x v="1"/>
    <x v="1"/>
    <x v="1"/>
  </r>
  <r>
    <x v="1"/>
    <x v="0"/>
    <x v="0"/>
    <x v="0"/>
    <n v="100"/>
    <x v="2"/>
    <n v="253"/>
    <x v="0"/>
    <x v="0"/>
    <x v="0"/>
    <n v="174"/>
    <n v="1.0175438596491229"/>
    <x v="0"/>
    <x v="0"/>
    <n v="0"/>
    <x v="0"/>
    <x v="0"/>
    <x v="0"/>
  </r>
  <r>
    <x v="10"/>
    <x v="0"/>
    <x v="1"/>
    <x v="1"/>
    <n v="150"/>
    <x v="0"/>
    <n v="254"/>
    <x v="0"/>
    <x v="0"/>
    <x v="0"/>
    <n v="175"/>
    <n v="0.98870056497175141"/>
    <x v="0"/>
    <x v="0"/>
    <n v="0"/>
    <x v="0"/>
    <x v="0"/>
    <x v="0"/>
  </r>
  <r>
    <x v="6"/>
    <x v="0"/>
    <x v="0"/>
    <x v="2"/>
    <n v="140"/>
    <x v="0"/>
    <n v="224"/>
    <x v="2"/>
    <x v="0"/>
    <x v="0"/>
    <n v="144"/>
    <n v="0.82285714285714284"/>
    <x v="2"/>
    <x v="0"/>
    <n v="0"/>
    <x v="0"/>
    <x v="0"/>
    <x v="0"/>
  </r>
  <r>
    <x v="26"/>
    <x v="0"/>
    <x v="0"/>
    <x v="2"/>
    <n v="120"/>
    <x v="1"/>
    <n v="277"/>
    <x v="0"/>
    <x v="0"/>
    <x v="0"/>
    <n v="125"/>
    <n v="0.7183908045977011"/>
    <x v="2"/>
    <x v="1"/>
    <n v="1"/>
    <x v="1"/>
    <x v="1"/>
    <x v="1"/>
  </r>
  <r>
    <x v="23"/>
    <x v="2"/>
    <x v="1"/>
    <x v="0"/>
    <n v="110"/>
    <x v="2"/>
    <n v="202"/>
    <x v="2"/>
    <x v="0"/>
    <x v="0"/>
    <n v="145"/>
    <n v="0.8529411764705882"/>
    <x v="2"/>
    <x v="0"/>
    <n v="0"/>
    <x v="0"/>
    <x v="0"/>
    <x v="0"/>
  </r>
  <r>
    <x v="2"/>
    <x v="1"/>
    <x v="1"/>
    <x v="0"/>
    <n v="120"/>
    <x v="1"/>
    <n v="260"/>
    <x v="0"/>
    <x v="0"/>
    <x v="0"/>
    <n v="130"/>
    <n v="0.7103825136612022"/>
    <x v="2"/>
    <x v="0"/>
    <n v="0"/>
    <x v="0"/>
    <x v="0"/>
    <x v="0"/>
  </r>
  <r>
    <x v="6"/>
    <x v="0"/>
    <x v="1"/>
    <x v="2"/>
    <n v="132"/>
    <x v="1"/>
    <n v="297"/>
    <x v="0"/>
    <x v="0"/>
    <x v="0"/>
    <n v="144"/>
    <n v="0.82285714285714284"/>
    <x v="2"/>
    <x v="0"/>
    <n v="0"/>
    <x v="0"/>
    <x v="0"/>
    <x v="0"/>
  </r>
  <r>
    <x v="19"/>
    <x v="1"/>
    <x v="0"/>
    <x v="0"/>
    <n v="110"/>
    <x v="2"/>
    <n v="225"/>
    <x v="2"/>
    <x v="0"/>
    <x v="0"/>
    <n v="184"/>
    <n v="0.97872340425531912"/>
    <x v="0"/>
    <x v="0"/>
    <n v="0"/>
    <x v="0"/>
    <x v="0"/>
    <x v="0"/>
  </r>
  <r>
    <x v="15"/>
    <x v="2"/>
    <x v="0"/>
    <x v="2"/>
    <n v="160"/>
    <x v="0"/>
    <n v="246"/>
    <x v="0"/>
    <x v="0"/>
    <x v="1"/>
    <n v="82"/>
    <n v="0.48809523809523808"/>
    <x v="1"/>
    <x v="1"/>
    <n v="4"/>
    <x v="2"/>
    <x v="1"/>
    <x v="1"/>
  </r>
  <r>
    <x v="13"/>
    <x v="0"/>
    <x v="0"/>
    <x v="2"/>
    <n v="150"/>
    <x v="0"/>
    <n v="412"/>
    <x v="0"/>
    <x v="0"/>
    <x v="0"/>
    <n v="170"/>
    <n v="0.96590909090909094"/>
    <x v="0"/>
    <x v="0"/>
    <n v="0"/>
    <x v="0"/>
    <x v="0"/>
    <x v="0"/>
  </r>
  <r>
    <x v="27"/>
    <x v="2"/>
    <x v="0"/>
    <x v="0"/>
    <n v="140"/>
    <x v="0"/>
    <n v="265"/>
    <x v="0"/>
    <x v="0"/>
    <x v="1"/>
    <n v="145"/>
    <n v="0.88957055214723924"/>
    <x v="0"/>
    <x v="1"/>
    <n v="1"/>
    <x v="1"/>
    <x v="1"/>
    <x v="1"/>
  </r>
  <r>
    <x v="13"/>
    <x v="0"/>
    <x v="0"/>
    <x v="0"/>
    <n v="130"/>
    <x v="1"/>
    <n v="215"/>
    <x v="2"/>
    <x v="0"/>
    <x v="0"/>
    <n v="135"/>
    <n v="0.76704545454545459"/>
    <x v="2"/>
    <x v="0"/>
    <n v="0"/>
    <x v="0"/>
    <x v="0"/>
    <x v="0"/>
  </r>
  <r>
    <x v="15"/>
    <x v="2"/>
    <x v="0"/>
    <x v="2"/>
    <n v="120"/>
    <x v="1"/>
    <n v="182"/>
    <x v="1"/>
    <x v="0"/>
    <x v="0"/>
    <n v="150"/>
    <n v="0.8928571428571429"/>
    <x v="0"/>
    <x v="0"/>
    <n v="0"/>
    <x v="0"/>
    <x v="1"/>
    <x v="1"/>
  </r>
  <r>
    <x v="13"/>
    <x v="0"/>
    <x v="1"/>
    <x v="2"/>
    <n v="120"/>
    <x v="1"/>
    <n v="218"/>
    <x v="2"/>
    <x v="0"/>
    <x v="1"/>
    <n v="115"/>
    <n v="0.65340909090909094"/>
    <x v="2"/>
    <x v="0"/>
    <n v="0"/>
    <x v="0"/>
    <x v="0"/>
    <x v="0"/>
  </r>
  <r>
    <x v="28"/>
    <x v="2"/>
    <x v="0"/>
    <x v="2"/>
    <n v="140"/>
    <x v="0"/>
    <n v="268"/>
    <x v="0"/>
    <x v="0"/>
    <x v="0"/>
    <n v="128"/>
    <n v="0.77575757575757576"/>
    <x v="2"/>
    <x v="1"/>
    <n v="1.5"/>
    <x v="2"/>
    <x v="1"/>
    <x v="1"/>
  </r>
  <r>
    <x v="26"/>
    <x v="0"/>
    <x v="0"/>
    <x v="1"/>
    <n v="150"/>
    <x v="0"/>
    <n v="163"/>
    <x v="1"/>
    <x v="0"/>
    <x v="0"/>
    <n v="116"/>
    <n v="0.66666666666666663"/>
    <x v="2"/>
    <x v="0"/>
    <n v="0"/>
    <x v="0"/>
    <x v="0"/>
    <x v="0"/>
  </r>
  <r>
    <x v="19"/>
    <x v="1"/>
    <x v="0"/>
    <x v="2"/>
    <n v="118"/>
    <x v="2"/>
    <n v="529"/>
    <x v="0"/>
    <x v="0"/>
    <x v="0"/>
    <n v="130"/>
    <n v="0.69148936170212771"/>
    <x v="2"/>
    <x v="0"/>
    <n v="0"/>
    <x v="0"/>
    <x v="1"/>
    <x v="1"/>
  </r>
  <r>
    <x v="21"/>
    <x v="1"/>
    <x v="1"/>
    <x v="2"/>
    <n v="140"/>
    <x v="0"/>
    <n v="167"/>
    <x v="1"/>
    <x v="0"/>
    <x v="0"/>
    <n v="150"/>
    <n v="0.81081081081081086"/>
    <x v="2"/>
    <x v="0"/>
    <n v="0"/>
    <x v="0"/>
    <x v="0"/>
    <x v="0"/>
  </r>
  <r>
    <x v="15"/>
    <x v="2"/>
    <x v="0"/>
    <x v="0"/>
    <n v="140"/>
    <x v="0"/>
    <n v="100"/>
    <x v="1"/>
    <x v="0"/>
    <x v="0"/>
    <n v="138"/>
    <n v="0.8214285714285714"/>
    <x v="2"/>
    <x v="1"/>
    <n v="0"/>
    <x v="0"/>
    <x v="0"/>
    <x v="0"/>
  </r>
  <r>
    <x v="1"/>
    <x v="0"/>
    <x v="0"/>
    <x v="2"/>
    <n v="130"/>
    <x v="1"/>
    <n v="206"/>
    <x v="2"/>
    <x v="0"/>
    <x v="0"/>
    <n v="170"/>
    <n v="0.99415204678362568"/>
    <x v="0"/>
    <x v="0"/>
    <n v="0"/>
    <x v="0"/>
    <x v="1"/>
    <x v="1"/>
  </r>
  <r>
    <x v="28"/>
    <x v="2"/>
    <x v="0"/>
    <x v="1"/>
    <n v="110"/>
    <x v="2"/>
    <n v="277"/>
    <x v="0"/>
    <x v="0"/>
    <x v="0"/>
    <n v="160"/>
    <n v="0.96969696969696972"/>
    <x v="0"/>
    <x v="0"/>
    <n v="0"/>
    <x v="0"/>
    <x v="0"/>
    <x v="0"/>
  </r>
  <r>
    <x v="4"/>
    <x v="2"/>
    <x v="0"/>
    <x v="0"/>
    <n v="120"/>
    <x v="1"/>
    <n v="238"/>
    <x v="2"/>
    <x v="0"/>
    <x v="0"/>
    <n v="154"/>
    <n v="0.92771084337349397"/>
    <x v="0"/>
    <x v="0"/>
    <n v="0"/>
    <x v="0"/>
    <x v="0"/>
    <x v="0"/>
  </r>
  <r>
    <x v="29"/>
    <x v="3"/>
    <x v="0"/>
    <x v="2"/>
    <n v="150"/>
    <x v="0"/>
    <n v="223"/>
    <x v="2"/>
    <x v="0"/>
    <x v="0"/>
    <n v="115"/>
    <n v="0.73248407643312097"/>
    <x v="2"/>
    <x v="0"/>
    <n v="0"/>
    <x v="0"/>
    <x v="1"/>
    <x v="1"/>
  </r>
  <r>
    <x v="15"/>
    <x v="2"/>
    <x v="0"/>
    <x v="0"/>
    <n v="160"/>
    <x v="0"/>
    <n v="196"/>
    <x v="1"/>
    <x v="0"/>
    <x v="0"/>
    <n v="165"/>
    <n v="0.9821428571428571"/>
    <x v="0"/>
    <x v="0"/>
    <n v="0"/>
    <x v="0"/>
    <x v="0"/>
    <x v="0"/>
  </r>
  <r>
    <x v="17"/>
    <x v="2"/>
    <x v="0"/>
    <x v="2"/>
    <n v="150"/>
    <x v="0"/>
    <n v="213"/>
    <x v="2"/>
    <x v="1"/>
    <x v="0"/>
    <n v="125"/>
    <n v="0.76219512195121952"/>
    <x v="2"/>
    <x v="1"/>
    <n v="1"/>
    <x v="1"/>
    <x v="1"/>
    <x v="1"/>
  </r>
  <r>
    <x v="30"/>
    <x v="3"/>
    <x v="0"/>
    <x v="2"/>
    <n v="140"/>
    <x v="0"/>
    <n v="139"/>
    <x v="1"/>
    <x v="0"/>
    <x v="0"/>
    <n v="94"/>
    <n v="0.61038961038961037"/>
    <x v="2"/>
    <x v="1"/>
    <n v="1"/>
    <x v="1"/>
    <x v="1"/>
    <x v="1"/>
  </r>
  <r>
    <x v="20"/>
    <x v="3"/>
    <x v="0"/>
    <x v="2"/>
    <n v="170"/>
    <x v="0"/>
    <n v="263"/>
    <x v="0"/>
    <x v="1"/>
    <x v="0"/>
    <n v="112"/>
    <n v="0.72258064516129028"/>
    <x v="2"/>
    <x v="1"/>
    <n v="2"/>
    <x v="2"/>
    <x v="1"/>
    <x v="1"/>
  </r>
  <r>
    <x v="14"/>
    <x v="2"/>
    <x v="1"/>
    <x v="0"/>
    <n v="140"/>
    <x v="0"/>
    <n v="216"/>
    <x v="2"/>
    <x v="0"/>
    <x v="0"/>
    <n v="142"/>
    <n v="0.85029940119760483"/>
    <x v="2"/>
    <x v="1"/>
    <n v="2"/>
    <x v="2"/>
    <x v="1"/>
    <x v="0"/>
  </r>
  <r>
    <x v="10"/>
    <x v="0"/>
    <x v="0"/>
    <x v="3"/>
    <n v="120"/>
    <x v="1"/>
    <n v="291"/>
    <x v="0"/>
    <x v="0"/>
    <x v="1"/>
    <n v="155"/>
    <n v="0.87570621468926557"/>
    <x v="0"/>
    <x v="0"/>
    <n v="0"/>
    <x v="0"/>
    <x v="1"/>
    <x v="1"/>
  </r>
  <r>
    <x v="28"/>
    <x v="2"/>
    <x v="0"/>
    <x v="2"/>
    <n v="140"/>
    <x v="0"/>
    <n v="229"/>
    <x v="2"/>
    <x v="0"/>
    <x v="0"/>
    <n v="110"/>
    <n v="0.66666666666666663"/>
    <x v="2"/>
    <x v="1"/>
    <n v="0.5"/>
    <x v="0"/>
    <x v="1"/>
    <x v="0"/>
  </r>
  <r>
    <x v="1"/>
    <x v="0"/>
    <x v="1"/>
    <x v="0"/>
    <n v="110"/>
    <x v="2"/>
    <n v="208"/>
    <x v="2"/>
    <x v="0"/>
    <x v="0"/>
    <n v="160"/>
    <n v="0.93567251461988299"/>
    <x v="0"/>
    <x v="0"/>
    <n v="0"/>
    <x v="0"/>
    <x v="0"/>
    <x v="0"/>
  </r>
  <r>
    <x v="5"/>
    <x v="1"/>
    <x v="0"/>
    <x v="2"/>
    <n v="130"/>
    <x v="1"/>
    <n v="307"/>
    <x v="0"/>
    <x v="0"/>
    <x v="0"/>
    <n v="140"/>
    <n v="0.77348066298342544"/>
    <x v="2"/>
    <x v="0"/>
    <n v="0"/>
    <x v="0"/>
    <x v="0"/>
    <x v="0"/>
  </r>
  <r>
    <x v="15"/>
    <x v="2"/>
    <x v="1"/>
    <x v="0"/>
    <n v="120"/>
    <x v="1"/>
    <n v="210"/>
    <x v="2"/>
    <x v="0"/>
    <x v="0"/>
    <n v="148"/>
    <n v="0.88095238095238093"/>
    <x v="0"/>
    <x v="0"/>
    <n v="0"/>
    <x v="0"/>
    <x v="0"/>
    <x v="0"/>
  </r>
  <r>
    <x v="3"/>
    <x v="0"/>
    <x v="0"/>
    <x v="2"/>
    <n v="160"/>
    <x v="0"/>
    <n v="329"/>
    <x v="0"/>
    <x v="0"/>
    <x v="0"/>
    <n v="92"/>
    <n v="0.53488372093023251"/>
    <x v="1"/>
    <x v="1"/>
    <n v="1.5"/>
    <x v="2"/>
    <x v="1"/>
    <x v="1"/>
  </r>
  <r>
    <x v="5"/>
    <x v="1"/>
    <x v="1"/>
    <x v="1"/>
    <n v="110"/>
    <x v="2"/>
    <n v="182"/>
    <x v="1"/>
    <x v="0"/>
    <x v="1"/>
    <n v="180"/>
    <n v="0.99447513812154698"/>
    <x v="0"/>
    <x v="0"/>
    <n v="0"/>
    <x v="0"/>
    <x v="0"/>
    <x v="0"/>
  </r>
  <r>
    <x v="7"/>
    <x v="2"/>
    <x v="0"/>
    <x v="2"/>
    <n v="130"/>
    <x v="1"/>
    <n v="263"/>
    <x v="0"/>
    <x v="0"/>
    <x v="0"/>
    <n v="140"/>
    <n v="0.86419753086419748"/>
    <x v="0"/>
    <x v="1"/>
    <n v="2"/>
    <x v="2"/>
    <x v="1"/>
    <x v="1"/>
  </r>
  <r>
    <x v="10"/>
    <x v="0"/>
    <x v="0"/>
    <x v="0"/>
    <n v="142"/>
    <x v="0"/>
    <n v="207"/>
    <x v="2"/>
    <x v="0"/>
    <x v="0"/>
    <n v="138"/>
    <n v="0.77966101694915257"/>
    <x v="2"/>
    <x v="0"/>
    <n v="0"/>
    <x v="0"/>
    <x v="0"/>
    <x v="0"/>
  </r>
  <r>
    <x v="5"/>
    <x v="1"/>
    <x v="0"/>
    <x v="1"/>
    <n v="160"/>
    <x v="0"/>
    <n v="147"/>
    <x v="1"/>
    <x v="1"/>
    <x v="0"/>
    <n v="160"/>
    <n v="0.88397790055248615"/>
    <x v="0"/>
    <x v="0"/>
    <n v="0"/>
    <x v="0"/>
    <x v="0"/>
    <x v="0"/>
  </r>
  <r>
    <x v="17"/>
    <x v="2"/>
    <x v="0"/>
    <x v="2"/>
    <n v="120"/>
    <x v="1"/>
    <n v="85"/>
    <x v="1"/>
    <x v="0"/>
    <x v="0"/>
    <n v="140"/>
    <n v="0.85365853658536583"/>
    <x v="2"/>
    <x v="0"/>
    <n v="0"/>
    <x v="0"/>
    <x v="0"/>
    <x v="0"/>
  </r>
  <r>
    <x v="18"/>
    <x v="0"/>
    <x v="0"/>
    <x v="0"/>
    <n v="125"/>
    <x v="1"/>
    <n v="269"/>
    <x v="0"/>
    <x v="0"/>
    <x v="0"/>
    <n v="144"/>
    <n v="0.8044692737430168"/>
    <x v="2"/>
    <x v="0"/>
    <n v="0"/>
    <x v="0"/>
    <x v="0"/>
    <x v="0"/>
  </r>
  <r>
    <x v="20"/>
    <x v="3"/>
    <x v="0"/>
    <x v="2"/>
    <n v="130"/>
    <x v="1"/>
    <n v="275"/>
    <x v="0"/>
    <x v="0"/>
    <x v="1"/>
    <n v="115"/>
    <n v="0.74193548387096775"/>
    <x v="2"/>
    <x v="1"/>
    <n v="1"/>
    <x v="1"/>
    <x v="1"/>
    <x v="1"/>
  </r>
  <r>
    <x v="16"/>
    <x v="2"/>
    <x v="0"/>
    <x v="2"/>
    <n v="130"/>
    <x v="1"/>
    <n v="179"/>
    <x v="1"/>
    <x v="0"/>
    <x v="0"/>
    <n v="100"/>
    <n v="0.59171597633136097"/>
    <x v="2"/>
    <x v="0"/>
    <n v="0"/>
    <x v="0"/>
    <x v="0"/>
    <x v="0"/>
  </r>
  <r>
    <x v="0"/>
    <x v="0"/>
    <x v="1"/>
    <x v="2"/>
    <n v="150"/>
    <x v="0"/>
    <n v="392"/>
    <x v="0"/>
    <x v="0"/>
    <x v="0"/>
    <n v="130"/>
    <n v="0.72222222222222221"/>
    <x v="2"/>
    <x v="0"/>
    <n v="2"/>
    <x v="2"/>
    <x v="1"/>
    <x v="1"/>
  </r>
  <r>
    <x v="0"/>
    <x v="0"/>
    <x v="0"/>
    <x v="2"/>
    <n v="120"/>
    <x v="1"/>
    <n v="466"/>
    <x v="0"/>
    <x v="1"/>
    <x v="0"/>
    <n v="152"/>
    <n v="0.84444444444444444"/>
    <x v="2"/>
    <x v="1"/>
    <n v="1"/>
    <x v="1"/>
    <x v="1"/>
    <x v="1"/>
  </r>
  <r>
    <x v="26"/>
    <x v="0"/>
    <x v="0"/>
    <x v="2"/>
    <n v="118"/>
    <x v="2"/>
    <n v="186"/>
    <x v="1"/>
    <x v="0"/>
    <x v="0"/>
    <n v="124"/>
    <n v="0.71264367816091956"/>
    <x v="2"/>
    <x v="0"/>
    <n v="0"/>
    <x v="0"/>
    <x v="1"/>
    <x v="1"/>
  </r>
  <r>
    <x v="27"/>
    <x v="2"/>
    <x v="0"/>
    <x v="0"/>
    <n v="140"/>
    <x v="0"/>
    <n v="260"/>
    <x v="0"/>
    <x v="1"/>
    <x v="0"/>
    <n v="140"/>
    <n v="0.85889570552147243"/>
    <x v="2"/>
    <x v="0"/>
    <n v="0"/>
    <x v="0"/>
    <x v="0"/>
    <x v="0"/>
  </r>
  <r>
    <x v="3"/>
    <x v="0"/>
    <x v="1"/>
    <x v="2"/>
    <n v="120"/>
    <x v="1"/>
    <n v="254"/>
    <x v="0"/>
    <x v="0"/>
    <x v="1"/>
    <n v="110"/>
    <n v="0.63953488372093026"/>
    <x v="2"/>
    <x v="0"/>
    <n v="0"/>
    <x v="0"/>
    <x v="0"/>
    <x v="0"/>
  </r>
  <r>
    <x v="31"/>
    <x v="1"/>
    <x v="0"/>
    <x v="0"/>
    <n v="150"/>
    <x v="0"/>
    <n v="214"/>
    <x v="2"/>
    <x v="0"/>
    <x v="1"/>
    <n v="168"/>
    <n v="0.90322580645161288"/>
    <x v="0"/>
    <x v="0"/>
    <n v="0"/>
    <x v="0"/>
    <x v="0"/>
    <x v="0"/>
  </r>
  <r>
    <x v="23"/>
    <x v="2"/>
    <x v="0"/>
    <x v="2"/>
    <n v="140"/>
    <x v="0"/>
    <n v="129"/>
    <x v="1"/>
    <x v="0"/>
    <x v="0"/>
    <n v="135"/>
    <n v="0.79411764705882348"/>
    <x v="2"/>
    <x v="0"/>
    <n v="0"/>
    <x v="0"/>
    <x v="0"/>
    <x v="0"/>
  </r>
  <r>
    <x v="5"/>
    <x v="1"/>
    <x v="0"/>
    <x v="0"/>
    <n v="190"/>
    <x v="0"/>
    <n v="241"/>
    <x v="0"/>
    <x v="0"/>
    <x v="0"/>
    <n v="106"/>
    <n v="0.58563535911602205"/>
    <x v="1"/>
    <x v="0"/>
    <n v="0"/>
    <x v="0"/>
    <x v="0"/>
    <x v="0"/>
  </r>
  <r>
    <x v="22"/>
    <x v="2"/>
    <x v="1"/>
    <x v="0"/>
    <n v="130"/>
    <x v="1"/>
    <n v="188"/>
    <x v="1"/>
    <x v="0"/>
    <x v="0"/>
    <n v="124"/>
    <n v="0.77018633540372672"/>
    <x v="2"/>
    <x v="0"/>
    <n v="1"/>
    <x v="1"/>
    <x v="1"/>
    <x v="0"/>
  </r>
  <r>
    <x v="27"/>
    <x v="2"/>
    <x v="0"/>
    <x v="2"/>
    <n v="150"/>
    <x v="0"/>
    <n v="255"/>
    <x v="0"/>
    <x v="0"/>
    <x v="0"/>
    <n v="92"/>
    <n v="0.56441717791411039"/>
    <x v="1"/>
    <x v="1"/>
    <n v="3"/>
    <x v="2"/>
    <x v="1"/>
    <x v="1"/>
  </r>
  <r>
    <x v="24"/>
    <x v="0"/>
    <x v="0"/>
    <x v="2"/>
    <n v="140"/>
    <x v="0"/>
    <n v="276"/>
    <x v="0"/>
    <x v="1"/>
    <x v="0"/>
    <n v="125"/>
    <n v="0.7225433526011561"/>
    <x v="2"/>
    <x v="1"/>
    <n v="0"/>
    <x v="0"/>
    <x v="0"/>
    <x v="0"/>
  </r>
  <r>
    <x v="9"/>
    <x v="1"/>
    <x v="0"/>
    <x v="0"/>
    <n v="140"/>
    <x v="0"/>
    <n v="297"/>
    <x v="0"/>
    <x v="0"/>
    <x v="0"/>
    <n v="150"/>
    <n v="0.82417582417582413"/>
    <x v="2"/>
    <x v="0"/>
    <n v="0"/>
    <x v="0"/>
    <x v="0"/>
    <x v="0"/>
  </r>
  <r>
    <x v="1"/>
    <x v="0"/>
    <x v="1"/>
    <x v="1"/>
    <n v="130"/>
    <x v="1"/>
    <n v="207"/>
    <x v="2"/>
    <x v="0"/>
    <x v="1"/>
    <n v="135"/>
    <n v="0.78947368421052633"/>
    <x v="2"/>
    <x v="0"/>
    <n v="0"/>
    <x v="0"/>
    <x v="0"/>
    <x v="0"/>
  </r>
  <r>
    <x v="32"/>
    <x v="1"/>
    <x v="1"/>
    <x v="2"/>
    <n v="100"/>
    <x v="2"/>
    <n v="246"/>
    <x v="0"/>
    <x v="0"/>
    <x v="0"/>
    <n v="150"/>
    <n v="0.80213903743315507"/>
    <x v="2"/>
    <x v="1"/>
    <n v="1"/>
    <x v="1"/>
    <x v="1"/>
    <x v="1"/>
  </r>
  <r>
    <x v="9"/>
    <x v="1"/>
    <x v="0"/>
    <x v="2"/>
    <n v="120"/>
    <x v="1"/>
    <n v="282"/>
    <x v="0"/>
    <x v="0"/>
    <x v="0"/>
    <n v="170"/>
    <n v="0.93406593406593408"/>
    <x v="0"/>
    <x v="0"/>
    <n v="0"/>
    <x v="0"/>
    <x v="1"/>
    <x v="1"/>
  </r>
  <r>
    <x v="22"/>
    <x v="2"/>
    <x v="1"/>
    <x v="2"/>
    <n v="130"/>
    <x v="1"/>
    <n v="338"/>
    <x v="0"/>
    <x v="1"/>
    <x v="1"/>
    <n v="130"/>
    <n v="0.80745341614906829"/>
    <x v="2"/>
    <x v="1"/>
    <n v="1.5"/>
    <x v="2"/>
    <x v="1"/>
    <x v="1"/>
  </r>
  <r>
    <x v="21"/>
    <x v="1"/>
    <x v="1"/>
    <x v="3"/>
    <n v="120"/>
    <x v="1"/>
    <n v="160"/>
    <x v="1"/>
    <x v="0"/>
    <x v="1"/>
    <n v="185"/>
    <n v="1"/>
    <x v="0"/>
    <x v="0"/>
    <n v="0"/>
    <x v="0"/>
    <x v="0"/>
    <x v="0"/>
  </r>
  <r>
    <x v="31"/>
    <x v="1"/>
    <x v="0"/>
    <x v="3"/>
    <n v="140"/>
    <x v="0"/>
    <n v="156"/>
    <x v="1"/>
    <x v="0"/>
    <x v="0"/>
    <n v="180"/>
    <n v="0.967741935483871"/>
    <x v="0"/>
    <x v="0"/>
    <n v="0"/>
    <x v="0"/>
    <x v="1"/>
    <x v="1"/>
  </r>
  <r>
    <x v="24"/>
    <x v="0"/>
    <x v="1"/>
    <x v="1"/>
    <n v="135"/>
    <x v="1"/>
    <n v="248"/>
    <x v="0"/>
    <x v="1"/>
    <x v="0"/>
    <n v="170"/>
    <n v="0.98265895953757221"/>
    <x v="0"/>
    <x v="0"/>
    <n v="0"/>
    <x v="0"/>
    <x v="1"/>
    <x v="1"/>
  </r>
  <r>
    <x v="15"/>
    <x v="2"/>
    <x v="1"/>
    <x v="1"/>
    <n v="125"/>
    <x v="1"/>
    <n v="272"/>
    <x v="0"/>
    <x v="0"/>
    <x v="0"/>
    <n v="139"/>
    <n v="0.82738095238095233"/>
    <x v="2"/>
    <x v="0"/>
    <n v="0"/>
    <x v="0"/>
    <x v="0"/>
    <x v="0"/>
  </r>
  <r>
    <x v="26"/>
    <x v="0"/>
    <x v="0"/>
    <x v="2"/>
    <n v="110"/>
    <x v="2"/>
    <n v="240"/>
    <x v="0"/>
    <x v="0"/>
    <x v="1"/>
    <n v="140"/>
    <n v="0.8045977011494253"/>
    <x v="2"/>
    <x v="0"/>
    <n v="0"/>
    <x v="0"/>
    <x v="0"/>
    <x v="0"/>
  </r>
  <r>
    <x v="7"/>
    <x v="2"/>
    <x v="1"/>
    <x v="0"/>
    <n v="180"/>
    <x v="0"/>
    <n v="393"/>
    <x v="0"/>
    <x v="0"/>
    <x v="0"/>
    <n v="110"/>
    <n v="0.67901234567901236"/>
    <x v="2"/>
    <x v="1"/>
    <n v="1"/>
    <x v="1"/>
    <x v="1"/>
    <x v="1"/>
  </r>
  <r>
    <x v="7"/>
    <x v="2"/>
    <x v="0"/>
    <x v="0"/>
    <n v="130"/>
    <x v="1"/>
    <n v="230"/>
    <x v="2"/>
    <x v="0"/>
    <x v="0"/>
    <n v="150"/>
    <n v="0.92592592592592593"/>
    <x v="0"/>
    <x v="0"/>
    <n v="0"/>
    <x v="0"/>
    <x v="0"/>
    <x v="0"/>
  </r>
  <r>
    <x v="4"/>
    <x v="2"/>
    <x v="0"/>
    <x v="0"/>
    <n v="120"/>
    <x v="1"/>
    <n v="246"/>
    <x v="0"/>
    <x v="0"/>
    <x v="0"/>
    <n v="110"/>
    <n v="0.66265060240963858"/>
    <x v="2"/>
    <x v="0"/>
    <n v="0"/>
    <x v="0"/>
    <x v="0"/>
    <x v="0"/>
  </r>
  <r>
    <x v="31"/>
    <x v="1"/>
    <x v="1"/>
    <x v="0"/>
    <n v="130"/>
    <x v="1"/>
    <n v="161"/>
    <x v="1"/>
    <x v="0"/>
    <x v="0"/>
    <n v="190"/>
    <n v="1.021505376344086"/>
    <x v="0"/>
    <x v="0"/>
    <n v="0"/>
    <x v="0"/>
    <x v="0"/>
    <x v="0"/>
  </r>
  <r>
    <x v="3"/>
    <x v="0"/>
    <x v="1"/>
    <x v="2"/>
    <n v="108"/>
    <x v="2"/>
    <n v="163"/>
    <x v="1"/>
    <x v="0"/>
    <x v="0"/>
    <n v="175"/>
    <n v="1.0174418604651163"/>
    <x v="0"/>
    <x v="0"/>
    <n v="2"/>
    <x v="2"/>
    <x v="0"/>
    <x v="0"/>
  </r>
  <r>
    <x v="4"/>
    <x v="2"/>
    <x v="1"/>
    <x v="0"/>
    <n v="120"/>
    <x v="1"/>
    <n v="230"/>
    <x v="2"/>
    <x v="1"/>
    <x v="0"/>
    <n v="140"/>
    <n v="0.84337349397590367"/>
    <x v="2"/>
    <x v="0"/>
    <n v="0"/>
    <x v="0"/>
    <x v="0"/>
    <x v="0"/>
  </r>
  <r>
    <x v="8"/>
    <x v="0"/>
    <x v="0"/>
    <x v="1"/>
    <n v="120"/>
    <x v="1"/>
    <n v="228"/>
    <x v="2"/>
    <x v="0"/>
    <x v="0"/>
    <n v="152"/>
    <n v="0.8539325842696629"/>
    <x v="2"/>
    <x v="1"/>
    <n v="1.5"/>
    <x v="2"/>
    <x v="1"/>
    <x v="0"/>
  </r>
  <r>
    <x v="9"/>
    <x v="1"/>
    <x v="0"/>
    <x v="1"/>
    <n v="145"/>
    <x v="0"/>
    <n v="292"/>
    <x v="0"/>
    <x v="0"/>
    <x v="0"/>
    <n v="130"/>
    <n v="0.7142857142857143"/>
    <x v="2"/>
    <x v="0"/>
    <n v="0"/>
    <x v="0"/>
    <x v="0"/>
    <x v="0"/>
  </r>
  <r>
    <x v="26"/>
    <x v="0"/>
    <x v="0"/>
    <x v="2"/>
    <n v="110"/>
    <x v="2"/>
    <n v="202"/>
    <x v="2"/>
    <x v="0"/>
    <x v="0"/>
    <n v="150"/>
    <n v="0.86206896551724133"/>
    <x v="0"/>
    <x v="1"/>
    <n v="0"/>
    <x v="0"/>
    <x v="1"/>
    <x v="1"/>
  </r>
  <r>
    <x v="17"/>
    <x v="2"/>
    <x v="0"/>
    <x v="2"/>
    <n v="170"/>
    <x v="0"/>
    <n v="388"/>
    <x v="0"/>
    <x v="0"/>
    <x v="1"/>
    <n v="122"/>
    <n v="0.74390243902439024"/>
    <x v="2"/>
    <x v="1"/>
    <n v="2"/>
    <x v="2"/>
    <x v="1"/>
    <x v="1"/>
  </r>
  <r>
    <x v="17"/>
    <x v="2"/>
    <x v="0"/>
    <x v="2"/>
    <n v="150"/>
    <x v="0"/>
    <n v="230"/>
    <x v="2"/>
    <x v="0"/>
    <x v="1"/>
    <n v="124"/>
    <n v="0.75609756097560976"/>
    <x v="2"/>
    <x v="1"/>
    <n v="1.5"/>
    <x v="2"/>
    <x v="1"/>
    <x v="1"/>
  </r>
  <r>
    <x v="33"/>
    <x v="3"/>
    <x v="1"/>
    <x v="2"/>
    <n v="130"/>
    <x v="1"/>
    <n v="294"/>
    <x v="0"/>
    <x v="0"/>
    <x v="1"/>
    <n v="120"/>
    <n v="0.75471698113207553"/>
    <x v="2"/>
    <x v="1"/>
    <n v="1"/>
    <x v="1"/>
    <x v="1"/>
    <x v="0"/>
  </r>
  <r>
    <x v="1"/>
    <x v="0"/>
    <x v="0"/>
    <x v="1"/>
    <n v="115"/>
    <x v="2"/>
    <n v="265"/>
    <x v="0"/>
    <x v="0"/>
    <x v="0"/>
    <n v="175"/>
    <n v="1.0233918128654971"/>
    <x v="0"/>
    <x v="0"/>
    <n v="0"/>
    <x v="0"/>
    <x v="1"/>
    <x v="1"/>
  </r>
  <r>
    <x v="10"/>
    <x v="0"/>
    <x v="1"/>
    <x v="0"/>
    <n v="120"/>
    <x v="1"/>
    <n v="215"/>
    <x v="2"/>
    <x v="0"/>
    <x v="1"/>
    <n v="175"/>
    <n v="0.98870056497175141"/>
    <x v="0"/>
    <x v="0"/>
    <n v="0"/>
    <x v="0"/>
    <x v="0"/>
    <x v="0"/>
  </r>
  <r>
    <x v="5"/>
    <x v="1"/>
    <x v="0"/>
    <x v="0"/>
    <n v="120"/>
    <x v="1"/>
    <n v="241"/>
    <x v="0"/>
    <x v="0"/>
    <x v="1"/>
    <n v="146"/>
    <n v="0.8066298342541437"/>
    <x v="2"/>
    <x v="0"/>
    <n v="2"/>
    <x v="2"/>
    <x v="0"/>
    <x v="0"/>
  </r>
  <r>
    <x v="4"/>
    <x v="2"/>
    <x v="0"/>
    <x v="2"/>
    <n v="140"/>
    <x v="0"/>
    <n v="166"/>
    <x v="1"/>
    <x v="0"/>
    <x v="0"/>
    <n v="118"/>
    <n v="0.71084337349397586"/>
    <x v="2"/>
    <x v="1"/>
    <n v="0"/>
    <x v="0"/>
    <x v="1"/>
    <x v="1"/>
  </r>
  <r>
    <x v="10"/>
    <x v="0"/>
    <x v="0"/>
    <x v="2"/>
    <n v="150"/>
    <x v="0"/>
    <n v="247"/>
    <x v="0"/>
    <x v="0"/>
    <x v="0"/>
    <n v="130"/>
    <n v="0.7344632768361582"/>
    <x v="2"/>
    <x v="1"/>
    <n v="2"/>
    <x v="2"/>
    <x v="1"/>
    <x v="1"/>
  </r>
  <r>
    <x v="15"/>
    <x v="2"/>
    <x v="0"/>
    <x v="2"/>
    <n v="160"/>
    <x v="0"/>
    <n v="331"/>
    <x v="0"/>
    <x v="0"/>
    <x v="0"/>
    <n v="94"/>
    <n v="0.55952380952380953"/>
    <x v="1"/>
    <x v="1"/>
    <n v="2.5"/>
    <x v="2"/>
    <x v="1"/>
    <x v="1"/>
  </r>
  <r>
    <x v="23"/>
    <x v="2"/>
    <x v="0"/>
    <x v="2"/>
    <n v="140"/>
    <x v="0"/>
    <n v="341"/>
    <x v="0"/>
    <x v="0"/>
    <x v="1"/>
    <n v="125"/>
    <n v="0.73529411764705888"/>
    <x v="2"/>
    <x v="1"/>
    <n v="2.5"/>
    <x v="2"/>
    <x v="1"/>
    <x v="1"/>
  </r>
  <r>
    <x v="24"/>
    <x v="0"/>
    <x v="0"/>
    <x v="2"/>
    <n v="160"/>
    <x v="0"/>
    <n v="291"/>
    <x v="0"/>
    <x v="0"/>
    <x v="1"/>
    <n v="158"/>
    <n v="0.91329479768786126"/>
    <x v="0"/>
    <x v="1"/>
    <n v="3"/>
    <x v="2"/>
    <x v="1"/>
    <x v="1"/>
  </r>
  <r>
    <x v="14"/>
    <x v="2"/>
    <x v="0"/>
    <x v="2"/>
    <n v="140"/>
    <x v="0"/>
    <n v="243"/>
    <x v="0"/>
    <x v="0"/>
    <x v="0"/>
    <n v="155"/>
    <n v="0.92814371257485029"/>
    <x v="0"/>
    <x v="0"/>
    <n v="0"/>
    <x v="0"/>
    <x v="0"/>
    <x v="0"/>
  </r>
  <r>
    <x v="17"/>
    <x v="2"/>
    <x v="1"/>
    <x v="0"/>
    <n v="120"/>
    <x v="1"/>
    <n v="279"/>
    <x v="0"/>
    <x v="0"/>
    <x v="0"/>
    <n v="150"/>
    <n v="0.91463414634146345"/>
    <x v="0"/>
    <x v="0"/>
    <n v="1"/>
    <x v="1"/>
    <x v="1"/>
    <x v="1"/>
  </r>
  <r>
    <x v="5"/>
    <x v="1"/>
    <x v="0"/>
    <x v="2"/>
    <n v="110"/>
    <x v="2"/>
    <n v="273"/>
    <x v="0"/>
    <x v="0"/>
    <x v="0"/>
    <n v="132"/>
    <n v="0.72928176795580113"/>
    <x v="2"/>
    <x v="0"/>
    <n v="0"/>
    <x v="0"/>
    <x v="0"/>
    <x v="0"/>
  </r>
  <r>
    <x v="8"/>
    <x v="0"/>
    <x v="0"/>
    <x v="0"/>
    <n v="120"/>
    <x v="1"/>
    <n v="198"/>
    <x v="1"/>
    <x v="0"/>
    <x v="0"/>
    <n v="155"/>
    <n v="0.8707865168539326"/>
    <x v="0"/>
    <x v="0"/>
    <n v="0"/>
    <x v="0"/>
    <x v="0"/>
    <x v="0"/>
  </r>
  <r>
    <x v="10"/>
    <x v="0"/>
    <x v="1"/>
    <x v="0"/>
    <n v="120"/>
    <x v="1"/>
    <n v="249"/>
    <x v="0"/>
    <x v="0"/>
    <x v="1"/>
    <n v="176"/>
    <n v="0.99435028248587576"/>
    <x v="0"/>
    <x v="0"/>
    <n v="0"/>
    <x v="0"/>
    <x v="0"/>
    <x v="0"/>
  </r>
  <r>
    <x v="23"/>
    <x v="2"/>
    <x v="0"/>
    <x v="0"/>
    <n v="120"/>
    <x v="1"/>
    <n v="168"/>
    <x v="1"/>
    <x v="0"/>
    <x v="0"/>
    <n v="160"/>
    <n v="0.94117647058823528"/>
    <x v="0"/>
    <x v="0"/>
    <n v="0"/>
    <x v="0"/>
    <x v="0"/>
    <x v="0"/>
  </r>
  <r>
    <x v="4"/>
    <x v="2"/>
    <x v="0"/>
    <x v="2"/>
    <n v="130"/>
    <x v="1"/>
    <n v="603"/>
    <x v="0"/>
    <x v="1"/>
    <x v="0"/>
    <n v="125"/>
    <n v="0.75301204819277112"/>
    <x v="2"/>
    <x v="1"/>
    <n v="1"/>
    <x v="1"/>
    <x v="1"/>
    <x v="1"/>
  </r>
  <r>
    <x v="5"/>
    <x v="1"/>
    <x v="0"/>
    <x v="0"/>
    <n v="130"/>
    <x v="1"/>
    <n v="215"/>
    <x v="2"/>
    <x v="0"/>
    <x v="0"/>
    <n v="120"/>
    <n v="0.66298342541436461"/>
    <x v="2"/>
    <x v="0"/>
    <n v="0"/>
    <x v="0"/>
    <x v="0"/>
    <x v="0"/>
  </r>
  <r>
    <x v="3"/>
    <x v="0"/>
    <x v="0"/>
    <x v="0"/>
    <n v="100"/>
    <x v="2"/>
    <n v="159"/>
    <x v="1"/>
    <x v="0"/>
    <x v="0"/>
    <n v="100"/>
    <n v="0.58139534883720934"/>
    <x v="1"/>
    <x v="0"/>
    <n v="0"/>
    <x v="0"/>
    <x v="0"/>
    <x v="0"/>
  </r>
  <r>
    <x v="0"/>
    <x v="0"/>
    <x v="0"/>
    <x v="0"/>
    <n v="130"/>
    <x v="1"/>
    <n v="275"/>
    <x v="0"/>
    <x v="0"/>
    <x v="0"/>
    <n v="150"/>
    <n v="0.83333333333333337"/>
    <x v="2"/>
    <x v="0"/>
    <n v="0"/>
    <x v="0"/>
    <x v="0"/>
    <x v="0"/>
  </r>
  <r>
    <x v="28"/>
    <x v="2"/>
    <x v="0"/>
    <x v="2"/>
    <n v="120"/>
    <x v="1"/>
    <n v="270"/>
    <x v="0"/>
    <x v="0"/>
    <x v="0"/>
    <n v="140"/>
    <n v="0.84848484848484851"/>
    <x v="2"/>
    <x v="0"/>
    <n v="0"/>
    <x v="0"/>
    <x v="0"/>
    <x v="0"/>
  </r>
  <r>
    <x v="18"/>
    <x v="0"/>
    <x v="0"/>
    <x v="0"/>
    <n v="120"/>
    <x v="1"/>
    <n v="291"/>
    <x v="0"/>
    <x v="0"/>
    <x v="1"/>
    <n v="160"/>
    <n v="0.8938547486033519"/>
    <x v="0"/>
    <x v="0"/>
    <n v="0"/>
    <x v="0"/>
    <x v="0"/>
    <x v="0"/>
  </r>
  <r>
    <x v="17"/>
    <x v="2"/>
    <x v="0"/>
    <x v="2"/>
    <n v="155"/>
    <x v="0"/>
    <n v="342"/>
    <x v="0"/>
    <x v="1"/>
    <x v="0"/>
    <n v="150"/>
    <n v="0.91463414634146345"/>
    <x v="0"/>
    <x v="1"/>
    <n v="3"/>
    <x v="2"/>
    <x v="1"/>
    <x v="1"/>
  </r>
  <r>
    <x v="9"/>
    <x v="1"/>
    <x v="0"/>
    <x v="2"/>
    <n v="110"/>
    <x v="2"/>
    <n v="190"/>
    <x v="1"/>
    <x v="0"/>
    <x v="0"/>
    <n v="150"/>
    <n v="0.82417582417582413"/>
    <x v="2"/>
    <x v="1"/>
    <n v="1"/>
    <x v="1"/>
    <x v="1"/>
    <x v="1"/>
  </r>
  <r>
    <x v="1"/>
    <x v="0"/>
    <x v="0"/>
    <x v="2"/>
    <n v="140"/>
    <x v="0"/>
    <n v="185"/>
    <x v="1"/>
    <x v="0"/>
    <x v="0"/>
    <n v="130"/>
    <n v="0.76023391812865493"/>
    <x v="2"/>
    <x v="0"/>
    <n v="0"/>
    <x v="0"/>
    <x v="0"/>
    <x v="0"/>
  </r>
  <r>
    <x v="13"/>
    <x v="0"/>
    <x v="0"/>
    <x v="2"/>
    <n v="130"/>
    <x v="1"/>
    <n v="290"/>
    <x v="0"/>
    <x v="0"/>
    <x v="0"/>
    <n v="100"/>
    <n v="0.56818181818181823"/>
    <x v="1"/>
    <x v="1"/>
    <n v="2"/>
    <x v="2"/>
    <x v="1"/>
    <x v="1"/>
  </r>
  <r>
    <x v="4"/>
    <x v="2"/>
    <x v="0"/>
    <x v="0"/>
    <n v="160"/>
    <x v="0"/>
    <n v="195"/>
    <x v="1"/>
    <x v="0"/>
    <x v="1"/>
    <n v="130"/>
    <n v="0.7831325301204819"/>
    <x v="2"/>
    <x v="0"/>
    <n v="1"/>
    <x v="1"/>
    <x v="0"/>
    <x v="0"/>
  </r>
  <r>
    <x v="22"/>
    <x v="2"/>
    <x v="0"/>
    <x v="2"/>
    <n v="140"/>
    <x v="0"/>
    <n v="264"/>
    <x v="0"/>
    <x v="1"/>
    <x v="2"/>
    <n v="119"/>
    <n v="0.73913043478260865"/>
    <x v="2"/>
    <x v="1"/>
    <n v="0"/>
    <x v="0"/>
    <x v="1"/>
    <x v="1"/>
  </r>
  <r>
    <x v="1"/>
    <x v="0"/>
    <x v="0"/>
    <x v="2"/>
    <n v="128"/>
    <x v="1"/>
    <n v="212"/>
    <x v="2"/>
    <x v="0"/>
    <x v="0"/>
    <n v="96"/>
    <n v="0.56140350877192979"/>
    <x v="1"/>
    <x v="1"/>
    <n v="0"/>
    <x v="0"/>
    <x v="1"/>
    <x v="1"/>
  </r>
  <r>
    <x v="24"/>
    <x v="0"/>
    <x v="0"/>
    <x v="0"/>
    <n v="160"/>
    <x v="0"/>
    <n v="263"/>
    <x v="0"/>
    <x v="0"/>
    <x v="0"/>
    <n v="174"/>
    <n v="1.0057803468208093"/>
    <x v="0"/>
    <x v="0"/>
    <n v="0"/>
    <x v="0"/>
    <x v="0"/>
    <x v="0"/>
  </r>
  <r>
    <x v="8"/>
    <x v="0"/>
    <x v="0"/>
    <x v="0"/>
    <n v="120"/>
    <x v="1"/>
    <n v="196"/>
    <x v="1"/>
    <x v="0"/>
    <x v="0"/>
    <n v="150"/>
    <n v="0.84269662921348309"/>
    <x v="2"/>
    <x v="0"/>
    <n v="0"/>
    <x v="0"/>
    <x v="0"/>
    <x v="0"/>
  </r>
  <r>
    <x v="15"/>
    <x v="2"/>
    <x v="1"/>
    <x v="0"/>
    <n v="140"/>
    <x v="0"/>
    <n v="225"/>
    <x v="2"/>
    <x v="0"/>
    <x v="0"/>
    <n v="140"/>
    <n v="0.83333333333333337"/>
    <x v="2"/>
    <x v="0"/>
    <n v="0"/>
    <x v="0"/>
    <x v="0"/>
    <x v="0"/>
  </r>
  <r>
    <x v="26"/>
    <x v="0"/>
    <x v="0"/>
    <x v="3"/>
    <n v="140"/>
    <x v="0"/>
    <n v="272"/>
    <x v="0"/>
    <x v="1"/>
    <x v="0"/>
    <n v="175"/>
    <n v="1.0057471264367817"/>
    <x v="0"/>
    <x v="0"/>
    <n v="2"/>
    <x v="2"/>
    <x v="1"/>
    <x v="1"/>
  </r>
  <r>
    <x v="23"/>
    <x v="2"/>
    <x v="0"/>
    <x v="2"/>
    <n v="140"/>
    <x v="0"/>
    <n v="231"/>
    <x v="2"/>
    <x v="0"/>
    <x v="1"/>
    <n v="140"/>
    <n v="0.82352941176470584"/>
    <x v="2"/>
    <x v="1"/>
    <n v="5"/>
    <x v="2"/>
    <x v="1"/>
    <x v="1"/>
  </r>
  <r>
    <x v="3"/>
    <x v="0"/>
    <x v="0"/>
    <x v="0"/>
    <n v="140"/>
    <x v="0"/>
    <n v="238"/>
    <x v="2"/>
    <x v="0"/>
    <x v="0"/>
    <n v="118"/>
    <n v="0.68604651162790697"/>
    <x v="2"/>
    <x v="0"/>
    <n v="0"/>
    <x v="0"/>
    <x v="0"/>
    <x v="0"/>
  </r>
  <r>
    <x v="7"/>
    <x v="2"/>
    <x v="0"/>
    <x v="2"/>
    <n v="135"/>
    <x v="1"/>
    <n v="222"/>
    <x v="2"/>
    <x v="0"/>
    <x v="0"/>
    <n v="100"/>
    <n v="0.61728395061728392"/>
    <x v="2"/>
    <x v="0"/>
    <n v="0"/>
    <x v="0"/>
    <x v="0"/>
    <x v="0"/>
  </r>
  <r>
    <x v="7"/>
    <x v="2"/>
    <x v="0"/>
    <x v="1"/>
    <n v="140"/>
    <x v="0"/>
    <n v="179"/>
    <x v="1"/>
    <x v="0"/>
    <x v="0"/>
    <n v="160"/>
    <n v="0.98765432098765427"/>
    <x v="0"/>
    <x v="0"/>
    <n v="0"/>
    <x v="0"/>
    <x v="0"/>
    <x v="0"/>
  </r>
  <r>
    <x v="34"/>
    <x v="1"/>
    <x v="0"/>
    <x v="0"/>
    <n v="120"/>
    <x v="1"/>
    <n v="243"/>
    <x v="0"/>
    <x v="0"/>
    <x v="0"/>
    <n v="160"/>
    <n v="0.83769633507853403"/>
    <x v="2"/>
    <x v="0"/>
    <n v="0"/>
    <x v="0"/>
    <x v="0"/>
    <x v="0"/>
  </r>
  <r>
    <x v="0"/>
    <x v="0"/>
    <x v="0"/>
    <x v="1"/>
    <n v="140"/>
    <x v="0"/>
    <n v="235"/>
    <x v="2"/>
    <x v="0"/>
    <x v="0"/>
    <n v="188"/>
    <n v="1.0444444444444445"/>
    <x v="0"/>
    <x v="0"/>
    <n v="0"/>
    <x v="0"/>
    <x v="0"/>
    <x v="0"/>
  </r>
  <r>
    <x v="14"/>
    <x v="2"/>
    <x v="0"/>
    <x v="0"/>
    <n v="140"/>
    <x v="0"/>
    <n v="320"/>
    <x v="0"/>
    <x v="0"/>
    <x v="0"/>
    <n v="162"/>
    <n v="0.97005988023952094"/>
    <x v="0"/>
    <x v="0"/>
    <n v="0"/>
    <x v="0"/>
    <x v="0"/>
    <x v="0"/>
  </r>
  <r>
    <x v="1"/>
    <x v="0"/>
    <x v="0"/>
    <x v="1"/>
    <n v="140"/>
    <x v="0"/>
    <n v="187"/>
    <x v="1"/>
    <x v="0"/>
    <x v="0"/>
    <n v="172"/>
    <n v="1.0058479532163742"/>
    <x v="0"/>
    <x v="0"/>
    <n v="0"/>
    <x v="0"/>
    <x v="0"/>
    <x v="0"/>
  </r>
  <r>
    <x v="15"/>
    <x v="2"/>
    <x v="0"/>
    <x v="2"/>
    <n v="140"/>
    <x v="0"/>
    <n v="266"/>
    <x v="0"/>
    <x v="0"/>
    <x v="0"/>
    <n v="134"/>
    <n v="0.79761904761904767"/>
    <x v="2"/>
    <x v="1"/>
    <n v="2"/>
    <x v="2"/>
    <x v="1"/>
    <x v="1"/>
  </r>
  <r>
    <x v="10"/>
    <x v="0"/>
    <x v="0"/>
    <x v="2"/>
    <n v="140"/>
    <x v="0"/>
    <n v="288"/>
    <x v="0"/>
    <x v="0"/>
    <x v="0"/>
    <n v="135"/>
    <n v="0.76271186440677963"/>
    <x v="2"/>
    <x v="1"/>
    <n v="2"/>
    <x v="2"/>
    <x v="1"/>
    <x v="1"/>
  </r>
  <r>
    <x v="4"/>
    <x v="2"/>
    <x v="0"/>
    <x v="2"/>
    <n v="140"/>
    <x v="0"/>
    <n v="216"/>
    <x v="2"/>
    <x v="0"/>
    <x v="0"/>
    <n v="105"/>
    <n v="0.63253012048192769"/>
    <x v="2"/>
    <x v="0"/>
    <n v="1.5"/>
    <x v="2"/>
    <x v="1"/>
    <x v="1"/>
  </r>
  <r>
    <x v="22"/>
    <x v="2"/>
    <x v="0"/>
    <x v="0"/>
    <n v="140"/>
    <x v="0"/>
    <n v="287"/>
    <x v="0"/>
    <x v="0"/>
    <x v="0"/>
    <n v="150"/>
    <n v="0.93167701863354035"/>
    <x v="0"/>
    <x v="0"/>
    <n v="0"/>
    <x v="0"/>
    <x v="0"/>
    <x v="0"/>
  </r>
  <r>
    <x v="2"/>
    <x v="1"/>
    <x v="0"/>
    <x v="1"/>
    <n v="130"/>
    <x v="1"/>
    <n v="194"/>
    <x v="1"/>
    <x v="0"/>
    <x v="0"/>
    <n v="150"/>
    <n v="0.81967213114754101"/>
    <x v="2"/>
    <x v="0"/>
    <n v="0"/>
    <x v="0"/>
    <x v="0"/>
    <x v="0"/>
  </r>
  <r>
    <x v="26"/>
    <x v="0"/>
    <x v="1"/>
    <x v="2"/>
    <n v="130"/>
    <x v="1"/>
    <n v="238"/>
    <x v="2"/>
    <x v="0"/>
    <x v="0"/>
    <n v="90"/>
    <n v="0.51724137931034486"/>
    <x v="1"/>
    <x v="0"/>
    <n v="0"/>
    <x v="0"/>
    <x v="0"/>
    <x v="0"/>
  </r>
  <r>
    <x v="15"/>
    <x v="2"/>
    <x v="0"/>
    <x v="2"/>
    <n v="130"/>
    <x v="1"/>
    <n v="225"/>
    <x v="2"/>
    <x v="0"/>
    <x v="0"/>
    <n v="120"/>
    <n v="0.7142857142857143"/>
    <x v="2"/>
    <x v="1"/>
    <n v="2"/>
    <x v="2"/>
    <x v="1"/>
    <x v="1"/>
  </r>
  <r>
    <x v="16"/>
    <x v="2"/>
    <x v="0"/>
    <x v="0"/>
    <n v="130"/>
    <x v="1"/>
    <n v="224"/>
    <x v="2"/>
    <x v="0"/>
    <x v="0"/>
    <n v="150"/>
    <n v="0.8875739644970414"/>
    <x v="0"/>
    <x v="0"/>
    <n v="0"/>
    <x v="0"/>
    <x v="0"/>
    <x v="0"/>
  </r>
  <r>
    <x v="15"/>
    <x v="2"/>
    <x v="0"/>
    <x v="2"/>
    <n v="140"/>
    <x v="0"/>
    <n v="404"/>
    <x v="0"/>
    <x v="0"/>
    <x v="0"/>
    <n v="124"/>
    <n v="0.73809523809523814"/>
    <x v="2"/>
    <x v="1"/>
    <n v="2"/>
    <x v="2"/>
    <x v="1"/>
    <x v="1"/>
  </r>
  <r>
    <x v="26"/>
    <x v="0"/>
    <x v="0"/>
    <x v="2"/>
    <n v="110"/>
    <x v="2"/>
    <n v="238"/>
    <x v="2"/>
    <x v="0"/>
    <x v="1"/>
    <n v="140"/>
    <n v="0.8045977011494253"/>
    <x v="2"/>
    <x v="1"/>
    <n v="1"/>
    <x v="1"/>
    <x v="1"/>
    <x v="0"/>
  </r>
  <r>
    <x v="4"/>
    <x v="2"/>
    <x v="1"/>
    <x v="0"/>
    <n v="160"/>
    <x v="0"/>
    <n v="312"/>
    <x v="0"/>
    <x v="0"/>
    <x v="0"/>
    <n v="130"/>
    <n v="0.7831325301204819"/>
    <x v="2"/>
    <x v="0"/>
    <n v="0"/>
    <x v="0"/>
    <x v="0"/>
    <x v="0"/>
  </r>
  <r>
    <x v="7"/>
    <x v="2"/>
    <x v="0"/>
    <x v="1"/>
    <n v="160"/>
    <x v="0"/>
    <n v="211"/>
    <x v="2"/>
    <x v="1"/>
    <x v="1"/>
    <n v="92"/>
    <n v="0.5679012345679012"/>
    <x v="1"/>
    <x v="0"/>
    <n v="0"/>
    <x v="0"/>
    <x v="1"/>
    <x v="1"/>
  </r>
  <r>
    <x v="7"/>
    <x v="2"/>
    <x v="0"/>
    <x v="0"/>
    <n v="130"/>
    <x v="1"/>
    <n v="251"/>
    <x v="0"/>
    <x v="0"/>
    <x v="0"/>
    <n v="110"/>
    <n v="0.67901234567901236"/>
    <x v="2"/>
    <x v="0"/>
    <n v="0"/>
    <x v="0"/>
    <x v="0"/>
    <x v="0"/>
  </r>
  <r>
    <x v="18"/>
    <x v="0"/>
    <x v="0"/>
    <x v="2"/>
    <n v="120"/>
    <x v="1"/>
    <n v="237"/>
    <x v="2"/>
    <x v="1"/>
    <x v="0"/>
    <n v="138"/>
    <n v="0.77094972067039103"/>
    <x v="2"/>
    <x v="1"/>
    <n v="1"/>
    <x v="1"/>
    <x v="1"/>
    <x v="1"/>
  </r>
  <r>
    <x v="23"/>
    <x v="2"/>
    <x v="1"/>
    <x v="2"/>
    <n v="120"/>
    <x v="1"/>
    <n v="328"/>
    <x v="0"/>
    <x v="0"/>
    <x v="0"/>
    <n v="110"/>
    <n v="0.6470588235294118"/>
    <x v="2"/>
    <x v="1"/>
    <n v="1"/>
    <x v="1"/>
    <x v="1"/>
    <x v="0"/>
  </r>
  <r>
    <x v="14"/>
    <x v="2"/>
    <x v="0"/>
    <x v="2"/>
    <n v="180"/>
    <x v="0"/>
    <n v="285"/>
    <x v="0"/>
    <x v="0"/>
    <x v="1"/>
    <n v="120"/>
    <n v="0.71856287425149701"/>
    <x v="2"/>
    <x v="1"/>
    <n v="1.5"/>
    <x v="2"/>
    <x v="1"/>
    <x v="1"/>
  </r>
  <r>
    <x v="26"/>
    <x v="0"/>
    <x v="0"/>
    <x v="2"/>
    <n v="180"/>
    <x v="0"/>
    <n v="280"/>
    <x v="0"/>
    <x v="0"/>
    <x v="1"/>
    <n v="120"/>
    <n v="0.68965517241379315"/>
    <x v="2"/>
    <x v="0"/>
    <n v="0"/>
    <x v="0"/>
    <x v="0"/>
    <x v="0"/>
  </r>
  <r>
    <x v="23"/>
    <x v="2"/>
    <x v="0"/>
    <x v="0"/>
    <n v="170"/>
    <x v="0"/>
    <n v="209"/>
    <x v="2"/>
    <x v="0"/>
    <x v="1"/>
    <n v="116"/>
    <n v="0.68235294117647061"/>
    <x v="2"/>
    <x v="0"/>
    <n v="0"/>
    <x v="0"/>
    <x v="0"/>
    <x v="0"/>
  </r>
  <r>
    <x v="3"/>
    <x v="0"/>
    <x v="0"/>
    <x v="0"/>
    <n v="130"/>
    <x v="1"/>
    <n v="245"/>
    <x v="0"/>
    <x v="0"/>
    <x v="0"/>
    <n v="160"/>
    <n v="0.93023255813953487"/>
    <x v="0"/>
    <x v="0"/>
    <n v="0"/>
    <x v="0"/>
    <x v="0"/>
    <x v="0"/>
  </r>
  <r>
    <x v="6"/>
    <x v="0"/>
    <x v="0"/>
    <x v="1"/>
    <n v="135"/>
    <x v="1"/>
    <n v="192"/>
    <x v="1"/>
    <x v="0"/>
    <x v="0"/>
    <n v="110"/>
    <n v="0.62857142857142856"/>
    <x v="2"/>
    <x v="0"/>
    <n v="0"/>
    <x v="0"/>
    <x v="0"/>
    <x v="0"/>
  </r>
  <r>
    <x v="18"/>
    <x v="0"/>
    <x v="1"/>
    <x v="0"/>
    <n v="125"/>
    <x v="1"/>
    <n v="184"/>
    <x v="1"/>
    <x v="0"/>
    <x v="0"/>
    <n v="180"/>
    <n v="1.005586592178771"/>
    <x v="0"/>
    <x v="0"/>
    <n v="0"/>
    <x v="0"/>
    <x v="0"/>
    <x v="0"/>
  </r>
  <r>
    <x v="35"/>
    <x v="3"/>
    <x v="1"/>
    <x v="3"/>
    <n v="160"/>
    <x v="0"/>
    <n v="193"/>
    <x v="1"/>
    <x v="0"/>
    <x v="0"/>
    <n v="116"/>
    <n v="0.73417721518987344"/>
    <x v="2"/>
    <x v="0"/>
    <n v="0"/>
    <x v="0"/>
    <x v="0"/>
    <x v="0"/>
  </r>
  <r>
    <x v="1"/>
    <x v="0"/>
    <x v="0"/>
    <x v="2"/>
    <n v="120"/>
    <x v="1"/>
    <n v="297"/>
    <x v="0"/>
    <x v="0"/>
    <x v="0"/>
    <n v="132"/>
    <n v="0.77192982456140347"/>
    <x v="2"/>
    <x v="0"/>
    <n v="1"/>
    <x v="1"/>
    <x v="1"/>
    <x v="0"/>
  </r>
  <r>
    <x v="8"/>
    <x v="0"/>
    <x v="0"/>
    <x v="0"/>
    <n v="150"/>
    <x v="0"/>
    <n v="268"/>
    <x v="0"/>
    <x v="0"/>
    <x v="0"/>
    <n v="136"/>
    <n v="0.7640449438202247"/>
    <x v="2"/>
    <x v="0"/>
    <n v="0"/>
    <x v="0"/>
    <x v="0"/>
    <x v="0"/>
  </r>
  <r>
    <x v="14"/>
    <x v="2"/>
    <x v="0"/>
    <x v="2"/>
    <n v="120"/>
    <x v="1"/>
    <n v="246"/>
    <x v="0"/>
    <x v="0"/>
    <x v="0"/>
    <n v="116"/>
    <n v="0.69461077844311381"/>
    <x v="2"/>
    <x v="1"/>
    <n v="0"/>
    <x v="0"/>
    <x v="1"/>
    <x v="1"/>
  </r>
  <r>
    <x v="27"/>
    <x v="2"/>
    <x v="1"/>
    <x v="3"/>
    <n v="130"/>
    <x v="1"/>
    <n v="308"/>
    <x v="0"/>
    <x v="0"/>
    <x v="0"/>
    <n v="98"/>
    <n v="0.60122699386503065"/>
    <x v="2"/>
    <x v="0"/>
    <n v="1"/>
    <x v="1"/>
    <x v="1"/>
    <x v="0"/>
  </r>
  <r>
    <x v="24"/>
    <x v="0"/>
    <x v="0"/>
    <x v="3"/>
    <n v="110"/>
    <x v="2"/>
    <n v="249"/>
    <x v="0"/>
    <x v="0"/>
    <x v="0"/>
    <n v="150"/>
    <n v="0.86705202312138729"/>
    <x v="0"/>
    <x v="0"/>
    <n v="0"/>
    <x v="0"/>
    <x v="0"/>
    <x v="0"/>
  </r>
  <r>
    <x v="26"/>
    <x v="0"/>
    <x v="0"/>
    <x v="1"/>
    <n v="120"/>
    <x v="1"/>
    <n v="230"/>
    <x v="2"/>
    <x v="0"/>
    <x v="0"/>
    <n v="150"/>
    <n v="0.86206896551724133"/>
    <x v="0"/>
    <x v="0"/>
    <n v="0"/>
    <x v="0"/>
    <x v="0"/>
    <x v="0"/>
  </r>
  <r>
    <x v="8"/>
    <x v="0"/>
    <x v="0"/>
    <x v="1"/>
    <n v="160"/>
    <x v="0"/>
    <n v="147"/>
    <x v="1"/>
    <x v="0"/>
    <x v="0"/>
    <n v="146"/>
    <n v="0.8202247191011236"/>
    <x v="2"/>
    <x v="0"/>
    <n v="0"/>
    <x v="0"/>
    <x v="0"/>
    <x v="0"/>
  </r>
  <r>
    <x v="25"/>
    <x v="1"/>
    <x v="1"/>
    <x v="0"/>
    <n v="100"/>
    <x v="2"/>
    <n v="219"/>
    <x v="2"/>
    <x v="0"/>
    <x v="1"/>
    <n v="150"/>
    <n v="0.79365079365079361"/>
    <x v="2"/>
    <x v="0"/>
    <n v="0"/>
    <x v="0"/>
    <x v="0"/>
    <x v="0"/>
  </r>
  <r>
    <x v="17"/>
    <x v="2"/>
    <x v="0"/>
    <x v="0"/>
    <n v="130"/>
    <x v="1"/>
    <n v="184"/>
    <x v="1"/>
    <x v="0"/>
    <x v="0"/>
    <n v="100"/>
    <n v="0.6097560975609756"/>
    <x v="2"/>
    <x v="0"/>
    <n v="0"/>
    <x v="0"/>
    <x v="0"/>
    <x v="0"/>
  </r>
  <r>
    <x v="23"/>
    <x v="2"/>
    <x v="0"/>
    <x v="2"/>
    <n v="150"/>
    <x v="0"/>
    <n v="215"/>
    <x v="2"/>
    <x v="0"/>
    <x v="0"/>
    <n v="140"/>
    <n v="0.82352941176470584"/>
    <x v="2"/>
    <x v="1"/>
    <n v="0"/>
    <x v="0"/>
    <x v="0"/>
    <x v="0"/>
  </r>
  <r>
    <x v="21"/>
    <x v="1"/>
    <x v="0"/>
    <x v="0"/>
    <n v="120"/>
    <x v="1"/>
    <n v="308"/>
    <x v="0"/>
    <x v="0"/>
    <x v="2"/>
    <n v="180"/>
    <n v="0.97297297297297303"/>
    <x v="0"/>
    <x v="0"/>
    <n v="0"/>
    <x v="0"/>
    <x v="0"/>
    <x v="0"/>
  </r>
  <r>
    <x v="21"/>
    <x v="1"/>
    <x v="0"/>
    <x v="0"/>
    <n v="110"/>
    <x v="2"/>
    <n v="257"/>
    <x v="0"/>
    <x v="0"/>
    <x v="0"/>
    <n v="140"/>
    <n v="0.7567567567567568"/>
    <x v="2"/>
    <x v="0"/>
    <n v="0"/>
    <x v="0"/>
    <x v="1"/>
    <x v="1"/>
  </r>
  <r>
    <x v="36"/>
    <x v="1"/>
    <x v="0"/>
    <x v="0"/>
    <n v="130"/>
    <x v="1"/>
    <n v="132"/>
    <x v="1"/>
    <x v="0"/>
    <x v="2"/>
    <n v="185"/>
    <n v="0.96354166666666663"/>
    <x v="0"/>
    <x v="0"/>
    <n v="0"/>
    <x v="0"/>
    <x v="0"/>
    <x v="0"/>
  </r>
  <r>
    <x v="4"/>
    <x v="2"/>
    <x v="0"/>
    <x v="2"/>
    <n v="125"/>
    <x v="1"/>
    <n v="216"/>
    <x v="2"/>
    <x v="0"/>
    <x v="0"/>
    <n v="140"/>
    <n v="0.84337349397590367"/>
    <x v="2"/>
    <x v="0"/>
    <n v="0"/>
    <x v="0"/>
    <x v="1"/>
    <x v="1"/>
  </r>
  <r>
    <x v="3"/>
    <x v="0"/>
    <x v="0"/>
    <x v="2"/>
    <n v="106"/>
    <x v="2"/>
    <n v="263"/>
    <x v="0"/>
    <x v="1"/>
    <x v="0"/>
    <n v="110"/>
    <n v="0.63953488372093026"/>
    <x v="2"/>
    <x v="0"/>
    <n v="0"/>
    <x v="0"/>
    <x v="1"/>
    <x v="1"/>
  </r>
  <r>
    <x v="23"/>
    <x v="2"/>
    <x v="1"/>
    <x v="1"/>
    <n v="140"/>
    <x v="0"/>
    <n v="288"/>
    <x v="0"/>
    <x v="0"/>
    <x v="0"/>
    <n v="140"/>
    <n v="0.82352941176470584"/>
    <x v="2"/>
    <x v="1"/>
    <n v="0"/>
    <x v="0"/>
    <x v="1"/>
    <x v="1"/>
  </r>
  <r>
    <x v="17"/>
    <x v="2"/>
    <x v="0"/>
    <x v="1"/>
    <n v="130"/>
    <x v="1"/>
    <n v="276"/>
    <x v="0"/>
    <x v="0"/>
    <x v="0"/>
    <n v="128"/>
    <n v="0.78048780487804881"/>
    <x v="2"/>
    <x v="1"/>
    <n v="1"/>
    <x v="1"/>
    <x v="0"/>
    <x v="0"/>
  </r>
  <r>
    <x v="17"/>
    <x v="2"/>
    <x v="1"/>
    <x v="1"/>
    <n v="130"/>
    <x v="1"/>
    <n v="219"/>
    <x v="2"/>
    <x v="0"/>
    <x v="1"/>
    <n v="164"/>
    <n v="1"/>
    <x v="0"/>
    <x v="0"/>
    <n v="0"/>
    <x v="0"/>
    <x v="0"/>
    <x v="0"/>
  </r>
  <r>
    <x v="24"/>
    <x v="0"/>
    <x v="0"/>
    <x v="2"/>
    <n v="150"/>
    <x v="0"/>
    <n v="226"/>
    <x v="2"/>
    <x v="0"/>
    <x v="0"/>
    <n v="98"/>
    <n v="0.56647398843930641"/>
    <x v="1"/>
    <x v="1"/>
    <n v="1.5"/>
    <x v="2"/>
    <x v="1"/>
    <x v="1"/>
  </r>
  <r>
    <x v="37"/>
    <x v="1"/>
    <x v="1"/>
    <x v="3"/>
    <n v="170"/>
    <x v="0"/>
    <n v="237"/>
    <x v="2"/>
    <x v="0"/>
    <x v="1"/>
    <n v="170"/>
    <n v="0.89473684210526316"/>
    <x v="0"/>
    <x v="0"/>
    <n v="0"/>
    <x v="0"/>
    <x v="0"/>
    <x v="0"/>
  </r>
  <r>
    <x v="5"/>
    <x v="1"/>
    <x v="0"/>
    <x v="2"/>
    <n v="110"/>
    <x v="2"/>
    <n v="280"/>
    <x v="0"/>
    <x v="0"/>
    <x v="0"/>
    <n v="150"/>
    <n v="0.82872928176795579"/>
    <x v="2"/>
    <x v="0"/>
    <n v="0"/>
    <x v="0"/>
    <x v="1"/>
    <x v="1"/>
  </r>
  <r>
    <x v="4"/>
    <x v="2"/>
    <x v="0"/>
    <x v="1"/>
    <n v="120"/>
    <x v="1"/>
    <n v="217"/>
    <x v="2"/>
    <x v="0"/>
    <x v="0"/>
    <n v="137"/>
    <n v="0.82530120481927716"/>
    <x v="2"/>
    <x v="0"/>
    <n v="0"/>
    <x v="0"/>
    <x v="0"/>
    <x v="0"/>
  </r>
  <r>
    <x v="28"/>
    <x v="2"/>
    <x v="0"/>
    <x v="0"/>
    <n v="140"/>
    <x v="0"/>
    <n v="196"/>
    <x v="1"/>
    <x v="0"/>
    <x v="0"/>
    <n v="150"/>
    <n v="0.90909090909090906"/>
    <x v="0"/>
    <x v="0"/>
    <n v="0"/>
    <x v="0"/>
    <x v="0"/>
    <x v="0"/>
  </r>
  <r>
    <x v="34"/>
    <x v="1"/>
    <x v="0"/>
    <x v="0"/>
    <n v="140"/>
    <x v="0"/>
    <n v="263"/>
    <x v="0"/>
    <x v="0"/>
    <x v="0"/>
    <n v="170"/>
    <n v="0.89005235602094246"/>
    <x v="0"/>
    <x v="0"/>
    <n v="0"/>
    <x v="0"/>
    <x v="0"/>
    <x v="0"/>
  </r>
  <r>
    <x v="26"/>
    <x v="0"/>
    <x v="0"/>
    <x v="2"/>
    <n v="130"/>
    <x v="1"/>
    <n v="222"/>
    <x v="2"/>
    <x v="0"/>
    <x v="0"/>
    <n v="112"/>
    <n v="0.64367816091954022"/>
    <x v="2"/>
    <x v="0"/>
    <n v="0"/>
    <x v="0"/>
    <x v="1"/>
    <x v="1"/>
  </r>
  <r>
    <x v="16"/>
    <x v="2"/>
    <x v="1"/>
    <x v="2"/>
    <n v="160"/>
    <x v="0"/>
    <n v="303"/>
    <x v="0"/>
    <x v="0"/>
    <x v="0"/>
    <n v="150"/>
    <n v="0.8875739644970414"/>
    <x v="0"/>
    <x v="1"/>
    <n v="1"/>
    <x v="1"/>
    <x v="1"/>
    <x v="1"/>
  </r>
  <r>
    <x v="3"/>
    <x v="0"/>
    <x v="1"/>
    <x v="1"/>
    <n v="120"/>
    <x v="1"/>
    <n v="195"/>
    <x v="1"/>
    <x v="0"/>
    <x v="0"/>
    <n v="125"/>
    <n v="0.72674418604651159"/>
    <x v="2"/>
    <x v="0"/>
    <n v="0"/>
    <x v="0"/>
    <x v="0"/>
    <x v="0"/>
  </r>
  <r>
    <x v="32"/>
    <x v="1"/>
    <x v="0"/>
    <x v="1"/>
    <n v="120"/>
    <x v="1"/>
    <n v="298"/>
    <x v="0"/>
    <x v="0"/>
    <x v="0"/>
    <n v="185"/>
    <n v="0.98930481283422456"/>
    <x v="0"/>
    <x v="0"/>
    <n v="0"/>
    <x v="0"/>
    <x v="0"/>
    <x v="0"/>
  </r>
  <r>
    <x v="28"/>
    <x v="2"/>
    <x v="0"/>
    <x v="0"/>
    <n v="120"/>
    <x v="1"/>
    <n v="256"/>
    <x v="0"/>
    <x v="1"/>
    <x v="0"/>
    <n v="137"/>
    <n v="0.83030303030303032"/>
    <x v="2"/>
    <x v="0"/>
    <n v="0"/>
    <x v="0"/>
    <x v="0"/>
    <x v="0"/>
  </r>
  <r>
    <x v="23"/>
    <x v="2"/>
    <x v="0"/>
    <x v="2"/>
    <n v="145"/>
    <x v="0"/>
    <n v="264"/>
    <x v="0"/>
    <x v="0"/>
    <x v="0"/>
    <n v="150"/>
    <n v="0.88235294117647056"/>
    <x v="0"/>
    <x v="0"/>
    <n v="0"/>
    <x v="0"/>
    <x v="1"/>
    <x v="1"/>
  </r>
  <r>
    <x v="14"/>
    <x v="2"/>
    <x v="0"/>
    <x v="1"/>
    <n v="120"/>
    <x v="1"/>
    <n v="195"/>
    <x v="1"/>
    <x v="0"/>
    <x v="0"/>
    <n v="140"/>
    <n v="0.83832335329341312"/>
    <x v="2"/>
    <x v="0"/>
    <n v="0"/>
    <x v="0"/>
    <x v="0"/>
    <x v="0"/>
  </r>
  <r>
    <x v="9"/>
    <x v="1"/>
    <x v="0"/>
    <x v="2"/>
    <n v="92"/>
    <x v="2"/>
    <n v="117"/>
    <x v="1"/>
    <x v="0"/>
    <x v="0"/>
    <n v="134"/>
    <n v="0.73626373626373631"/>
    <x v="2"/>
    <x v="1"/>
    <n v="2.5"/>
    <x v="2"/>
    <x v="1"/>
    <x v="1"/>
  </r>
  <r>
    <x v="18"/>
    <x v="0"/>
    <x v="0"/>
    <x v="0"/>
    <n v="120"/>
    <x v="1"/>
    <n v="295"/>
    <x v="0"/>
    <x v="0"/>
    <x v="0"/>
    <n v="170"/>
    <n v="0.94972067039106145"/>
    <x v="0"/>
    <x v="0"/>
    <n v="0"/>
    <x v="0"/>
    <x v="0"/>
    <x v="0"/>
  </r>
  <r>
    <x v="2"/>
    <x v="1"/>
    <x v="1"/>
    <x v="2"/>
    <n v="130"/>
    <x v="1"/>
    <n v="173"/>
    <x v="1"/>
    <x v="0"/>
    <x v="1"/>
    <n v="184"/>
    <n v="1.0054644808743169"/>
    <x v="0"/>
    <x v="0"/>
    <n v="0"/>
    <x v="0"/>
    <x v="0"/>
    <x v="0"/>
  </r>
  <r>
    <x v="2"/>
    <x v="1"/>
    <x v="0"/>
    <x v="2"/>
    <n v="130"/>
    <x v="1"/>
    <n v="315"/>
    <x v="0"/>
    <x v="0"/>
    <x v="0"/>
    <n v="158"/>
    <n v="0.86338797814207646"/>
    <x v="0"/>
    <x v="0"/>
    <n v="0"/>
    <x v="0"/>
    <x v="0"/>
    <x v="0"/>
  </r>
  <r>
    <x v="0"/>
    <x v="0"/>
    <x v="0"/>
    <x v="1"/>
    <n v="130"/>
    <x v="1"/>
    <n v="281"/>
    <x v="0"/>
    <x v="0"/>
    <x v="0"/>
    <n v="167"/>
    <n v="0.92777777777777781"/>
    <x v="0"/>
    <x v="0"/>
    <n v="0"/>
    <x v="0"/>
    <x v="0"/>
    <x v="0"/>
  </r>
  <r>
    <x v="9"/>
    <x v="1"/>
    <x v="1"/>
    <x v="0"/>
    <n v="120"/>
    <x v="1"/>
    <n v="275"/>
    <x v="0"/>
    <x v="0"/>
    <x v="0"/>
    <n v="129"/>
    <n v="0.70879120879120883"/>
    <x v="2"/>
    <x v="0"/>
    <n v="0"/>
    <x v="0"/>
    <x v="0"/>
    <x v="0"/>
  </r>
  <r>
    <x v="18"/>
    <x v="0"/>
    <x v="0"/>
    <x v="2"/>
    <n v="112"/>
    <x v="2"/>
    <n v="250"/>
    <x v="0"/>
    <x v="0"/>
    <x v="0"/>
    <n v="142"/>
    <n v="0.79329608938547491"/>
    <x v="2"/>
    <x v="0"/>
    <n v="0"/>
    <x v="0"/>
    <x v="0"/>
    <x v="0"/>
  </r>
  <r>
    <x v="4"/>
    <x v="2"/>
    <x v="1"/>
    <x v="0"/>
    <n v="140"/>
    <x v="0"/>
    <n v="309"/>
    <x v="0"/>
    <x v="0"/>
    <x v="1"/>
    <n v="140"/>
    <n v="0.84337349397590367"/>
    <x v="2"/>
    <x v="0"/>
    <n v="0"/>
    <x v="0"/>
    <x v="0"/>
    <x v="0"/>
  </r>
  <r>
    <x v="5"/>
    <x v="1"/>
    <x v="0"/>
    <x v="0"/>
    <n v="120"/>
    <x v="1"/>
    <n v="200"/>
    <x v="2"/>
    <x v="0"/>
    <x v="0"/>
    <n v="160"/>
    <n v="0.88397790055248615"/>
    <x v="0"/>
    <x v="1"/>
    <n v="1"/>
    <x v="1"/>
    <x v="1"/>
    <x v="0"/>
  </r>
  <r>
    <x v="18"/>
    <x v="0"/>
    <x v="0"/>
    <x v="2"/>
    <n v="120"/>
    <x v="1"/>
    <n v="336"/>
    <x v="0"/>
    <x v="0"/>
    <x v="0"/>
    <n v="118"/>
    <n v="0.65921787709497204"/>
    <x v="2"/>
    <x v="1"/>
    <n v="3"/>
    <x v="2"/>
    <x v="1"/>
    <x v="1"/>
  </r>
  <r>
    <x v="28"/>
    <x v="2"/>
    <x v="0"/>
    <x v="3"/>
    <n v="140"/>
    <x v="0"/>
    <n v="295"/>
    <x v="0"/>
    <x v="0"/>
    <x v="0"/>
    <n v="136"/>
    <n v="0.82424242424242422"/>
    <x v="2"/>
    <x v="0"/>
    <n v="0"/>
    <x v="0"/>
    <x v="1"/>
    <x v="1"/>
  </r>
  <r>
    <x v="3"/>
    <x v="0"/>
    <x v="0"/>
    <x v="2"/>
    <n v="160"/>
    <x v="0"/>
    <n v="355"/>
    <x v="0"/>
    <x v="0"/>
    <x v="0"/>
    <n v="99"/>
    <n v="0.57558139534883723"/>
    <x v="1"/>
    <x v="1"/>
    <n v="2"/>
    <x v="2"/>
    <x v="1"/>
    <x v="1"/>
  </r>
  <r>
    <x v="3"/>
    <x v="0"/>
    <x v="0"/>
    <x v="2"/>
    <n v="160"/>
    <x v="0"/>
    <n v="193"/>
    <x v="1"/>
    <x v="0"/>
    <x v="0"/>
    <n v="102"/>
    <n v="0.59302325581395354"/>
    <x v="2"/>
    <x v="1"/>
    <n v="3"/>
    <x v="2"/>
    <x v="1"/>
    <x v="1"/>
  </r>
  <r>
    <x v="28"/>
    <x v="2"/>
    <x v="0"/>
    <x v="0"/>
    <n v="145"/>
    <x v="0"/>
    <n v="326"/>
    <x v="0"/>
    <x v="0"/>
    <x v="0"/>
    <n v="155"/>
    <n v="0.93939393939393945"/>
    <x v="0"/>
    <x v="0"/>
    <n v="0"/>
    <x v="0"/>
    <x v="0"/>
    <x v="0"/>
  </r>
  <r>
    <x v="4"/>
    <x v="2"/>
    <x v="0"/>
    <x v="2"/>
    <n v="200"/>
    <x v="0"/>
    <n v="198"/>
    <x v="1"/>
    <x v="0"/>
    <x v="0"/>
    <n v="142"/>
    <n v="0.85542168674698793"/>
    <x v="2"/>
    <x v="1"/>
    <n v="2"/>
    <x v="2"/>
    <x v="1"/>
    <x v="1"/>
  </r>
  <r>
    <x v="28"/>
    <x v="2"/>
    <x v="0"/>
    <x v="0"/>
    <n v="160"/>
    <x v="0"/>
    <n v="292"/>
    <x v="0"/>
    <x v="1"/>
    <x v="0"/>
    <n v="143"/>
    <n v="0.8666666666666667"/>
    <x v="0"/>
    <x v="1"/>
    <n v="2"/>
    <x v="2"/>
    <x v="1"/>
    <x v="1"/>
  </r>
  <r>
    <x v="10"/>
    <x v="0"/>
    <x v="1"/>
    <x v="0"/>
    <n v="120"/>
    <x v="1"/>
    <n v="266"/>
    <x v="0"/>
    <x v="0"/>
    <x v="0"/>
    <n v="118"/>
    <n v="0.66666666666666663"/>
    <x v="2"/>
    <x v="0"/>
    <n v="0"/>
    <x v="0"/>
    <x v="0"/>
    <x v="0"/>
  </r>
  <r>
    <x v="3"/>
    <x v="0"/>
    <x v="0"/>
    <x v="2"/>
    <n v="160"/>
    <x v="0"/>
    <n v="268"/>
    <x v="0"/>
    <x v="0"/>
    <x v="0"/>
    <n v="103"/>
    <n v="0.59883720930232553"/>
    <x v="2"/>
    <x v="1"/>
    <n v="1"/>
    <x v="1"/>
    <x v="1"/>
    <x v="1"/>
  </r>
  <r>
    <x v="4"/>
    <x v="2"/>
    <x v="0"/>
    <x v="3"/>
    <n v="120"/>
    <x v="1"/>
    <n v="171"/>
    <x v="1"/>
    <x v="0"/>
    <x v="0"/>
    <n v="137"/>
    <n v="0.82530120481927716"/>
    <x v="2"/>
    <x v="0"/>
    <n v="2"/>
    <x v="2"/>
    <x v="0"/>
    <x v="0"/>
  </r>
  <r>
    <x v="4"/>
    <x v="2"/>
    <x v="0"/>
    <x v="1"/>
    <n v="120"/>
    <x v="1"/>
    <n v="237"/>
    <x v="2"/>
    <x v="0"/>
    <x v="0"/>
    <n v="150"/>
    <n v="0.90361445783132532"/>
    <x v="0"/>
    <x v="1"/>
    <n v="1.5"/>
    <x v="2"/>
    <x v="1"/>
    <x v="1"/>
  </r>
  <r>
    <x v="3"/>
    <x v="0"/>
    <x v="0"/>
    <x v="2"/>
    <n v="122"/>
    <x v="1"/>
    <n v="275"/>
    <x v="0"/>
    <x v="1"/>
    <x v="1"/>
    <n v="150"/>
    <n v="0.87209302325581395"/>
    <x v="0"/>
    <x v="1"/>
    <n v="2"/>
    <x v="2"/>
    <x v="2"/>
    <x v="1"/>
  </r>
  <r>
    <x v="6"/>
    <x v="0"/>
    <x v="0"/>
    <x v="2"/>
    <n v="130"/>
    <x v="1"/>
    <n v="219"/>
    <x v="2"/>
    <x v="0"/>
    <x v="1"/>
    <n v="130"/>
    <n v="0.74285714285714288"/>
    <x v="2"/>
    <x v="1"/>
    <n v="1"/>
    <x v="1"/>
    <x v="1"/>
    <x v="1"/>
  </r>
  <r>
    <x v="1"/>
    <x v="0"/>
    <x v="0"/>
    <x v="2"/>
    <n v="130"/>
    <x v="1"/>
    <n v="341"/>
    <x v="0"/>
    <x v="0"/>
    <x v="0"/>
    <n v="120"/>
    <n v="0.70175438596491224"/>
    <x v="2"/>
    <x v="1"/>
    <n v="1"/>
    <x v="1"/>
    <x v="1"/>
    <x v="1"/>
  </r>
  <r>
    <x v="13"/>
    <x v="0"/>
    <x v="0"/>
    <x v="2"/>
    <n v="135"/>
    <x v="1"/>
    <n v="491"/>
    <x v="0"/>
    <x v="0"/>
    <x v="0"/>
    <n v="135"/>
    <n v="0.76704545454545459"/>
    <x v="2"/>
    <x v="0"/>
    <n v="0"/>
    <x v="0"/>
    <x v="1"/>
    <x v="1"/>
  </r>
  <r>
    <x v="3"/>
    <x v="0"/>
    <x v="0"/>
    <x v="2"/>
    <n v="120"/>
    <x v="1"/>
    <n v="260"/>
    <x v="0"/>
    <x v="0"/>
    <x v="0"/>
    <n v="115"/>
    <n v="0.66860465116279066"/>
    <x v="2"/>
    <x v="0"/>
    <n v="2"/>
    <x v="2"/>
    <x v="1"/>
    <x v="1"/>
  </r>
  <r>
    <x v="33"/>
    <x v="3"/>
    <x v="0"/>
    <x v="2"/>
    <n v="125"/>
    <x v="1"/>
    <n v="292"/>
    <x v="0"/>
    <x v="0"/>
    <x v="1"/>
    <n v="115"/>
    <n v="0.72327044025157228"/>
    <x v="2"/>
    <x v="1"/>
    <n v="0"/>
    <x v="0"/>
    <x v="0"/>
    <x v="0"/>
  </r>
  <r>
    <x v="35"/>
    <x v="3"/>
    <x v="0"/>
    <x v="0"/>
    <n v="140"/>
    <x v="0"/>
    <n v="271"/>
    <x v="0"/>
    <x v="0"/>
    <x v="0"/>
    <n v="152"/>
    <n v="0.96202531645569622"/>
    <x v="0"/>
    <x v="0"/>
    <n v="1"/>
    <x v="1"/>
    <x v="0"/>
    <x v="0"/>
  </r>
  <r>
    <x v="28"/>
    <x v="2"/>
    <x v="0"/>
    <x v="2"/>
    <n v="145"/>
    <x v="0"/>
    <n v="248"/>
    <x v="0"/>
    <x v="0"/>
    <x v="0"/>
    <n v="96"/>
    <n v="0.58181818181818179"/>
    <x v="1"/>
    <x v="1"/>
    <n v="2"/>
    <x v="2"/>
    <x v="1"/>
    <x v="1"/>
  </r>
  <r>
    <x v="14"/>
    <x v="2"/>
    <x v="1"/>
    <x v="1"/>
    <n v="120"/>
    <x v="1"/>
    <n v="274"/>
    <x v="0"/>
    <x v="0"/>
    <x v="0"/>
    <n v="130"/>
    <n v="0.77844311377245512"/>
    <x v="2"/>
    <x v="0"/>
    <n v="0"/>
    <x v="0"/>
    <x v="0"/>
    <x v="0"/>
  </r>
  <r>
    <x v="28"/>
    <x v="2"/>
    <x v="1"/>
    <x v="0"/>
    <n v="130"/>
    <x v="1"/>
    <n v="394"/>
    <x v="0"/>
    <x v="0"/>
    <x v="2"/>
    <n v="150"/>
    <n v="0.90909090909090906"/>
    <x v="0"/>
    <x v="0"/>
    <n v="0"/>
    <x v="0"/>
    <x v="0"/>
    <x v="0"/>
  </r>
  <r>
    <x v="12"/>
    <x v="1"/>
    <x v="0"/>
    <x v="1"/>
    <n v="150"/>
    <x v="0"/>
    <n v="160"/>
    <x v="1"/>
    <x v="0"/>
    <x v="0"/>
    <n v="172"/>
    <n v="0.93478260869565222"/>
    <x v="0"/>
    <x v="0"/>
    <n v="0"/>
    <x v="0"/>
    <x v="0"/>
    <x v="0"/>
  </r>
  <r>
    <x v="16"/>
    <x v="2"/>
    <x v="1"/>
    <x v="1"/>
    <n v="150"/>
    <x v="0"/>
    <n v="200"/>
    <x v="2"/>
    <x v="0"/>
    <x v="0"/>
    <n v="120"/>
    <n v="0.7100591715976331"/>
    <x v="2"/>
    <x v="0"/>
    <n v="0.5"/>
    <x v="0"/>
    <x v="0"/>
    <x v="0"/>
  </r>
  <r>
    <x v="28"/>
    <x v="2"/>
    <x v="1"/>
    <x v="0"/>
    <n v="122"/>
    <x v="1"/>
    <n v="320"/>
    <x v="0"/>
    <x v="0"/>
    <x v="0"/>
    <n v="155"/>
    <n v="0.93939393939393945"/>
    <x v="0"/>
    <x v="0"/>
    <n v="0"/>
    <x v="0"/>
    <x v="0"/>
    <x v="0"/>
  </r>
  <r>
    <x v="26"/>
    <x v="0"/>
    <x v="0"/>
    <x v="0"/>
    <n v="140"/>
    <x v="0"/>
    <n v="275"/>
    <x v="0"/>
    <x v="0"/>
    <x v="0"/>
    <n v="165"/>
    <n v="0.94827586206896552"/>
    <x v="0"/>
    <x v="1"/>
    <n v="0"/>
    <x v="0"/>
    <x v="0"/>
    <x v="0"/>
  </r>
  <r>
    <x v="4"/>
    <x v="2"/>
    <x v="1"/>
    <x v="0"/>
    <n v="120"/>
    <x v="1"/>
    <n v="221"/>
    <x v="2"/>
    <x v="0"/>
    <x v="0"/>
    <n v="138"/>
    <n v="0.83132530120481929"/>
    <x v="2"/>
    <x v="0"/>
    <n v="1"/>
    <x v="1"/>
    <x v="0"/>
    <x v="0"/>
  </r>
  <r>
    <x v="26"/>
    <x v="0"/>
    <x v="0"/>
    <x v="2"/>
    <n v="120"/>
    <x v="1"/>
    <n v="231"/>
    <x v="2"/>
    <x v="0"/>
    <x v="0"/>
    <n v="115"/>
    <n v="0.66091954022988508"/>
    <x v="2"/>
    <x v="1"/>
    <n v="0"/>
    <x v="0"/>
    <x v="1"/>
    <x v="1"/>
  </r>
  <r>
    <x v="22"/>
    <x v="2"/>
    <x v="0"/>
    <x v="2"/>
    <n v="130"/>
    <x v="1"/>
    <n v="126"/>
    <x v="1"/>
    <x v="0"/>
    <x v="0"/>
    <n v="125"/>
    <n v="0.77639751552795033"/>
    <x v="2"/>
    <x v="0"/>
    <n v="0"/>
    <x v="0"/>
    <x v="1"/>
    <x v="1"/>
  </r>
  <r>
    <x v="24"/>
    <x v="0"/>
    <x v="0"/>
    <x v="1"/>
    <n v="140"/>
    <x v="0"/>
    <n v="193"/>
    <x v="1"/>
    <x v="0"/>
    <x v="0"/>
    <n v="145"/>
    <n v="0.83815028901734101"/>
    <x v="2"/>
    <x v="1"/>
    <n v="1"/>
    <x v="1"/>
    <x v="1"/>
    <x v="1"/>
  </r>
  <r>
    <x v="4"/>
    <x v="2"/>
    <x v="0"/>
    <x v="0"/>
    <n v="160"/>
    <x v="0"/>
    <n v="305"/>
    <x v="0"/>
    <x v="0"/>
    <x v="0"/>
    <n v="175"/>
    <n v="1.0542168674698795"/>
    <x v="0"/>
    <x v="0"/>
    <n v="0"/>
    <x v="0"/>
    <x v="0"/>
    <x v="0"/>
  </r>
  <r>
    <x v="15"/>
    <x v="2"/>
    <x v="0"/>
    <x v="2"/>
    <n v="130"/>
    <x v="1"/>
    <n v="298"/>
    <x v="0"/>
    <x v="0"/>
    <x v="0"/>
    <n v="110"/>
    <n v="0.65476190476190477"/>
    <x v="2"/>
    <x v="1"/>
    <n v="1"/>
    <x v="1"/>
    <x v="1"/>
    <x v="1"/>
  </r>
  <r>
    <x v="31"/>
    <x v="1"/>
    <x v="0"/>
    <x v="0"/>
    <n v="98"/>
    <x v="2"/>
    <n v="220"/>
    <x v="2"/>
    <x v="0"/>
    <x v="0"/>
    <n v="150"/>
    <n v="0.80645161290322576"/>
    <x v="2"/>
    <x v="0"/>
    <n v="0"/>
    <x v="0"/>
    <x v="0"/>
    <x v="0"/>
  </r>
  <r>
    <x v="4"/>
    <x v="2"/>
    <x v="0"/>
    <x v="2"/>
    <n v="130"/>
    <x v="1"/>
    <n v="242"/>
    <x v="0"/>
    <x v="0"/>
    <x v="0"/>
    <n v="91"/>
    <n v="0.54819277108433739"/>
    <x v="1"/>
    <x v="1"/>
    <n v="1"/>
    <x v="1"/>
    <x v="1"/>
    <x v="1"/>
  </r>
  <r>
    <x v="24"/>
    <x v="0"/>
    <x v="1"/>
    <x v="1"/>
    <n v="130"/>
    <x v="1"/>
    <n v="235"/>
    <x v="2"/>
    <x v="0"/>
    <x v="0"/>
    <n v="145"/>
    <n v="0.83815028901734101"/>
    <x v="2"/>
    <x v="0"/>
    <n v="2"/>
    <x v="2"/>
    <x v="1"/>
    <x v="0"/>
  </r>
  <r>
    <x v="6"/>
    <x v="0"/>
    <x v="0"/>
    <x v="2"/>
    <n v="120"/>
    <x v="1"/>
    <n v="225"/>
    <x v="2"/>
    <x v="0"/>
    <x v="0"/>
    <n v="140"/>
    <n v="0.8"/>
    <x v="2"/>
    <x v="0"/>
    <n v="0"/>
    <x v="0"/>
    <x v="0"/>
    <x v="0"/>
  </r>
  <r>
    <x v="19"/>
    <x v="1"/>
    <x v="1"/>
    <x v="0"/>
    <n v="105"/>
    <x v="2"/>
    <n v="198"/>
    <x v="1"/>
    <x v="0"/>
    <x v="0"/>
    <n v="165"/>
    <n v="0.87765957446808507"/>
    <x v="0"/>
    <x v="0"/>
    <n v="0"/>
    <x v="0"/>
    <x v="0"/>
    <x v="0"/>
  </r>
  <r>
    <x v="28"/>
    <x v="2"/>
    <x v="0"/>
    <x v="2"/>
    <n v="140"/>
    <x v="0"/>
    <n v="201"/>
    <x v="2"/>
    <x v="0"/>
    <x v="0"/>
    <n v="130"/>
    <n v="0.78787878787878785"/>
    <x v="2"/>
    <x v="1"/>
    <n v="3"/>
    <x v="2"/>
    <x v="1"/>
    <x v="1"/>
  </r>
  <r>
    <x v="28"/>
    <x v="2"/>
    <x v="0"/>
    <x v="1"/>
    <n v="120"/>
    <x v="1"/>
    <n v="220"/>
    <x v="2"/>
    <x v="0"/>
    <x v="2"/>
    <n v="134"/>
    <n v="0.81212121212121213"/>
    <x v="2"/>
    <x v="0"/>
    <n v="0"/>
    <x v="0"/>
    <x v="0"/>
    <x v="0"/>
  </r>
  <r>
    <x v="6"/>
    <x v="0"/>
    <x v="1"/>
    <x v="0"/>
    <n v="180"/>
    <x v="0"/>
    <n v="295"/>
    <x v="0"/>
    <x v="0"/>
    <x v="0"/>
    <n v="180"/>
    <n v="1.0285714285714285"/>
    <x v="0"/>
    <x v="0"/>
    <n v="0"/>
    <x v="0"/>
    <x v="0"/>
    <x v="0"/>
  </r>
  <r>
    <x v="22"/>
    <x v="2"/>
    <x v="0"/>
    <x v="1"/>
    <n v="180"/>
    <x v="0"/>
    <n v="213"/>
    <x v="2"/>
    <x v="0"/>
    <x v="0"/>
    <n v="100"/>
    <n v="0.6211180124223602"/>
    <x v="2"/>
    <x v="0"/>
    <n v="0"/>
    <x v="0"/>
    <x v="0"/>
    <x v="0"/>
  </r>
  <r>
    <x v="16"/>
    <x v="2"/>
    <x v="0"/>
    <x v="1"/>
    <n v="135"/>
    <x v="1"/>
    <n v="160"/>
    <x v="1"/>
    <x v="0"/>
    <x v="0"/>
    <n v="150"/>
    <n v="0.8875739644970414"/>
    <x v="0"/>
    <x v="0"/>
    <n v="2"/>
    <x v="2"/>
    <x v="1"/>
    <x v="1"/>
  </r>
  <r>
    <x v="15"/>
    <x v="2"/>
    <x v="0"/>
    <x v="2"/>
    <n v="170"/>
    <x v="0"/>
    <n v="223"/>
    <x v="2"/>
    <x v="0"/>
    <x v="0"/>
    <n v="126"/>
    <n v="0.75"/>
    <x v="2"/>
    <x v="1"/>
    <n v="1.5"/>
    <x v="2"/>
    <x v="1"/>
    <x v="1"/>
  </r>
  <r>
    <x v="27"/>
    <x v="2"/>
    <x v="1"/>
    <x v="2"/>
    <n v="180"/>
    <x v="0"/>
    <n v="347"/>
    <x v="0"/>
    <x v="0"/>
    <x v="1"/>
    <n v="126"/>
    <n v="0.77300613496932513"/>
    <x v="2"/>
    <x v="1"/>
    <n v="0.8"/>
    <x v="0"/>
    <x v="1"/>
    <x v="0"/>
  </r>
  <r>
    <x v="4"/>
    <x v="2"/>
    <x v="1"/>
    <x v="0"/>
    <n v="130"/>
    <x v="1"/>
    <n v="253"/>
    <x v="0"/>
    <x v="0"/>
    <x v="1"/>
    <n v="155"/>
    <n v="0.9337349397590361"/>
    <x v="0"/>
    <x v="0"/>
    <n v="0"/>
    <x v="0"/>
    <x v="0"/>
    <x v="0"/>
  </r>
  <r>
    <x v="11"/>
    <x v="3"/>
    <x v="0"/>
    <x v="1"/>
    <n v="120"/>
    <x v="1"/>
    <n v="246"/>
    <x v="0"/>
    <x v="0"/>
    <x v="2"/>
    <n v="135"/>
    <n v="0.84375"/>
    <x v="2"/>
    <x v="0"/>
    <n v="0"/>
    <x v="0"/>
    <x v="0"/>
    <x v="0"/>
  </r>
  <r>
    <x v="1"/>
    <x v="0"/>
    <x v="0"/>
    <x v="2"/>
    <n v="150"/>
    <x v="0"/>
    <n v="222"/>
    <x v="2"/>
    <x v="0"/>
    <x v="0"/>
    <n v="122"/>
    <n v="0.71345029239766078"/>
    <x v="2"/>
    <x v="0"/>
    <n v="2"/>
    <x v="2"/>
    <x v="1"/>
    <x v="1"/>
  </r>
  <r>
    <x v="16"/>
    <x v="2"/>
    <x v="1"/>
    <x v="1"/>
    <n v="130"/>
    <x v="1"/>
    <n v="220"/>
    <x v="2"/>
    <x v="0"/>
    <x v="0"/>
    <n v="160"/>
    <n v="0.94674556213017746"/>
    <x v="0"/>
    <x v="1"/>
    <n v="2"/>
    <x v="2"/>
    <x v="0"/>
    <x v="0"/>
  </r>
  <r>
    <x v="28"/>
    <x v="2"/>
    <x v="1"/>
    <x v="0"/>
    <n v="110"/>
    <x v="2"/>
    <n v="344"/>
    <x v="0"/>
    <x v="0"/>
    <x v="1"/>
    <n v="160"/>
    <n v="0.96969696969696972"/>
    <x v="0"/>
    <x v="0"/>
    <n v="0"/>
    <x v="0"/>
    <x v="0"/>
    <x v="0"/>
  </r>
  <r>
    <x v="8"/>
    <x v="0"/>
    <x v="0"/>
    <x v="2"/>
    <n v="140"/>
    <x v="0"/>
    <n v="358"/>
    <x v="0"/>
    <x v="0"/>
    <x v="0"/>
    <n v="170"/>
    <n v="0.9550561797752809"/>
    <x v="0"/>
    <x v="0"/>
    <n v="0"/>
    <x v="0"/>
    <x v="0"/>
    <x v="0"/>
  </r>
  <r>
    <x v="16"/>
    <x v="2"/>
    <x v="1"/>
    <x v="1"/>
    <n v="110"/>
    <x v="2"/>
    <n v="190"/>
    <x v="1"/>
    <x v="0"/>
    <x v="0"/>
    <n v="120"/>
    <n v="0.7100591715976331"/>
    <x v="2"/>
    <x v="0"/>
    <n v="0"/>
    <x v="0"/>
    <x v="0"/>
    <x v="0"/>
  </r>
  <r>
    <x v="22"/>
    <x v="2"/>
    <x v="0"/>
    <x v="2"/>
    <n v="140"/>
    <x v="0"/>
    <n v="169"/>
    <x v="1"/>
    <x v="0"/>
    <x v="0"/>
    <n v="140"/>
    <n v="0.86956521739130432"/>
    <x v="0"/>
    <x v="0"/>
    <n v="0"/>
    <x v="0"/>
    <x v="0"/>
    <x v="0"/>
  </r>
  <r>
    <x v="14"/>
    <x v="2"/>
    <x v="0"/>
    <x v="0"/>
    <n v="120"/>
    <x v="1"/>
    <n v="181"/>
    <x v="1"/>
    <x v="0"/>
    <x v="0"/>
    <n v="132"/>
    <n v="0.79041916167664672"/>
    <x v="2"/>
    <x v="0"/>
    <n v="0"/>
    <x v="0"/>
    <x v="0"/>
    <x v="0"/>
  </r>
  <r>
    <x v="3"/>
    <x v="0"/>
    <x v="1"/>
    <x v="0"/>
    <n v="133"/>
    <x v="1"/>
    <n v="308"/>
    <x v="0"/>
    <x v="0"/>
    <x v="1"/>
    <n v="156"/>
    <n v="0.90697674418604646"/>
    <x v="0"/>
    <x v="0"/>
    <n v="2"/>
    <x v="2"/>
    <x v="0"/>
    <x v="0"/>
  </r>
  <r>
    <x v="12"/>
    <x v="1"/>
    <x v="0"/>
    <x v="0"/>
    <n v="120"/>
    <x v="1"/>
    <n v="166"/>
    <x v="1"/>
    <x v="0"/>
    <x v="0"/>
    <n v="180"/>
    <n v="0.97826086956521741"/>
    <x v="0"/>
    <x v="0"/>
    <n v="0"/>
    <x v="0"/>
    <x v="0"/>
    <x v="0"/>
  </r>
  <r>
    <x v="3"/>
    <x v="0"/>
    <x v="0"/>
    <x v="1"/>
    <n v="110"/>
    <x v="2"/>
    <n v="211"/>
    <x v="2"/>
    <x v="0"/>
    <x v="0"/>
    <n v="138"/>
    <n v="0.80232558139534882"/>
    <x v="2"/>
    <x v="0"/>
    <n v="0"/>
    <x v="0"/>
    <x v="0"/>
    <x v="0"/>
  </r>
  <r>
    <x v="24"/>
    <x v="0"/>
    <x v="1"/>
    <x v="0"/>
    <n v="140"/>
    <x v="0"/>
    <n v="257"/>
    <x v="0"/>
    <x v="0"/>
    <x v="0"/>
    <n v="135"/>
    <n v="0.78034682080924855"/>
    <x v="2"/>
    <x v="0"/>
    <n v="1"/>
    <x v="1"/>
    <x v="0"/>
    <x v="0"/>
  </r>
  <r>
    <x v="14"/>
    <x v="2"/>
    <x v="0"/>
    <x v="2"/>
    <n v="130"/>
    <x v="1"/>
    <n v="182"/>
    <x v="1"/>
    <x v="0"/>
    <x v="0"/>
    <n v="148"/>
    <n v="0.88622754491017963"/>
    <x v="0"/>
    <x v="0"/>
    <n v="0"/>
    <x v="0"/>
    <x v="0"/>
    <x v="0"/>
  </r>
  <r>
    <x v="20"/>
    <x v="3"/>
    <x v="0"/>
    <x v="2"/>
    <n v="115"/>
    <x v="2"/>
    <n v="0"/>
    <x v="3"/>
    <x v="0"/>
    <x v="0"/>
    <n v="93"/>
    <n v="0.6"/>
    <x v="2"/>
    <x v="1"/>
    <n v="0"/>
    <x v="0"/>
    <x v="1"/>
    <x v="1"/>
  </r>
  <r>
    <x v="19"/>
    <x v="1"/>
    <x v="0"/>
    <x v="3"/>
    <n v="95"/>
    <x v="2"/>
    <n v="0"/>
    <x v="3"/>
    <x v="1"/>
    <x v="0"/>
    <n v="127"/>
    <n v="0.67553191489361697"/>
    <x v="2"/>
    <x v="0"/>
    <n v="0.7"/>
    <x v="0"/>
    <x v="0"/>
    <x v="1"/>
  </r>
  <r>
    <x v="33"/>
    <x v="3"/>
    <x v="0"/>
    <x v="2"/>
    <n v="105"/>
    <x v="2"/>
    <n v="0"/>
    <x v="3"/>
    <x v="1"/>
    <x v="0"/>
    <n v="110"/>
    <n v="0.69182389937106914"/>
    <x v="2"/>
    <x v="1"/>
    <n v="1.5"/>
    <x v="2"/>
    <x v="0"/>
    <x v="1"/>
  </r>
  <r>
    <x v="23"/>
    <x v="2"/>
    <x v="0"/>
    <x v="2"/>
    <n v="145"/>
    <x v="0"/>
    <n v="0"/>
    <x v="3"/>
    <x v="1"/>
    <x v="0"/>
    <n v="139"/>
    <n v="0.81764705882352939"/>
    <x v="2"/>
    <x v="1"/>
    <n v="0.7"/>
    <x v="0"/>
    <x v="1"/>
    <x v="1"/>
  </r>
  <r>
    <x v="27"/>
    <x v="2"/>
    <x v="0"/>
    <x v="2"/>
    <n v="110"/>
    <x v="2"/>
    <n v="0"/>
    <x v="3"/>
    <x v="1"/>
    <x v="1"/>
    <n v="131"/>
    <n v="0.80368098159509205"/>
    <x v="2"/>
    <x v="1"/>
    <n v="1.4"/>
    <x v="1"/>
    <x v="0"/>
    <x v="1"/>
  </r>
  <r>
    <x v="16"/>
    <x v="2"/>
    <x v="0"/>
    <x v="2"/>
    <n v="110"/>
    <x v="2"/>
    <n v="0"/>
    <x v="3"/>
    <x v="1"/>
    <x v="0"/>
    <n v="92"/>
    <n v="0.54437869822485208"/>
    <x v="1"/>
    <x v="0"/>
    <n v="0"/>
    <x v="0"/>
    <x v="1"/>
    <x v="1"/>
  </r>
  <r>
    <x v="24"/>
    <x v="0"/>
    <x v="0"/>
    <x v="2"/>
    <n v="110"/>
    <x v="2"/>
    <n v="0"/>
    <x v="3"/>
    <x v="1"/>
    <x v="1"/>
    <n v="149"/>
    <n v="0.86127167630057799"/>
    <x v="0"/>
    <x v="0"/>
    <n v="2.1"/>
    <x v="2"/>
    <x v="0"/>
    <x v="1"/>
  </r>
  <r>
    <x v="11"/>
    <x v="3"/>
    <x v="0"/>
    <x v="2"/>
    <n v="160"/>
    <x v="0"/>
    <n v="0"/>
    <x v="3"/>
    <x v="1"/>
    <x v="0"/>
    <n v="149"/>
    <n v="0.93125000000000002"/>
    <x v="0"/>
    <x v="0"/>
    <n v="0.4"/>
    <x v="0"/>
    <x v="1"/>
    <x v="1"/>
  </r>
  <r>
    <x v="28"/>
    <x v="2"/>
    <x v="0"/>
    <x v="0"/>
    <n v="140"/>
    <x v="0"/>
    <n v="0"/>
    <x v="3"/>
    <x v="0"/>
    <x v="1"/>
    <n v="150"/>
    <n v="0.90909090909090906"/>
    <x v="0"/>
    <x v="0"/>
    <n v="0.2"/>
    <x v="0"/>
    <x v="0"/>
    <x v="0"/>
  </r>
  <r>
    <x v="14"/>
    <x v="2"/>
    <x v="0"/>
    <x v="2"/>
    <n v="125"/>
    <x v="1"/>
    <n v="0"/>
    <x v="3"/>
    <x v="1"/>
    <x v="0"/>
    <n v="120"/>
    <n v="0.71856287425149701"/>
    <x v="2"/>
    <x v="0"/>
    <n v="1.5"/>
    <x v="2"/>
    <x v="0"/>
    <x v="1"/>
  </r>
  <r>
    <x v="35"/>
    <x v="3"/>
    <x v="1"/>
    <x v="2"/>
    <n v="120"/>
    <x v="1"/>
    <n v="0"/>
    <x v="3"/>
    <x v="1"/>
    <x v="1"/>
    <n v="123"/>
    <n v="0.77848101265822789"/>
    <x v="2"/>
    <x v="1"/>
    <n v="1.7"/>
    <x v="2"/>
    <x v="2"/>
    <x v="1"/>
  </r>
  <r>
    <x v="16"/>
    <x v="2"/>
    <x v="0"/>
    <x v="2"/>
    <n v="95"/>
    <x v="2"/>
    <n v="0"/>
    <x v="3"/>
    <x v="1"/>
    <x v="0"/>
    <n v="126"/>
    <n v="0.74556213017751483"/>
    <x v="2"/>
    <x v="0"/>
    <n v="2.2000000000000002"/>
    <x v="2"/>
    <x v="1"/>
    <x v="1"/>
  </r>
  <r>
    <x v="16"/>
    <x v="2"/>
    <x v="1"/>
    <x v="2"/>
    <n v="120"/>
    <x v="1"/>
    <n v="0"/>
    <x v="3"/>
    <x v="1"/>
    <x v="0"/>
    <n v="127"/>
    <n v="0.75147928994082835"/>
    <x v="2"/>
    <x v="1"/>
    <n v="1.5"/>
    <x v="2"/>
    <x v="0"/>
    <x v="1"/>
  </r>
  <r>
    <x v="28"/>
    <x v="2"/>
    <x v="0"/>
    <x v="2"/>
    <n v="115"/>
    <x v="2"/>
    <n v="0"/>
    <x v="3"/>
    <x v="1"/>
    <x v="0"/>
    <n v="155"/>
    <n v="0.93939393939393945"/>
    <x v="0"/>
    <x v="0"/>
    <n v="0.1"/>
    <x v="0"/>
    <x v="1"/>
    <x v="1"/>
  </r>
  <r>
    <x v="14"/>
    <x v="2"/>
    <x v="0"/>
    <x v="0"/>
    <n v="130"/>
    <x v="1"/>
    <n v="0"/>
    <x v="3"/>
    <x v="0"/>
    <x v="1"/>
    <n v="120"/>
    <n v="0.71856287425149701"/>
    <x v="2"/>
    <x v="0"/>
    <n v="0.7"/>
    <x v="0"/>
    <x v="2"/>
    <x v="0"/>
  </r>
  <r>
    <x v="7"/>
    <x v="2"/>
    <x v="0"/>
    <x v="2"/>
    <n v="115"/>
    <x v="2"/>
    <n v="0"/>
    <x v="3"/>
    <x v="1"/>
    <x v="0"/>
    <n v="138"/>
    <n v="0.85185185185185186"/>
    <x v="2"/>
    <x v="0"/>
    <n v="0.5"/>
    <x v="0"/>
    <x v="0"/>
    <x v="1"/>
  </r>
  <r>
    <x v="27"/>
    <x v="2"/>
    <x v="0"/>
    <x v="2"/>
    <n v="95"/>
    <x v="2"/>
    <n v="0"/>
    <x v="3"/>
    <x v="1"/>
    <x v="0"/>
    <n v="182"/>
    <n v="1.1165644171779141"/>
    <x v="0"/>
    <x v="0"/>
    <n v="0.7"/>
    <x v="0"/>
    <x v="2"/>
    <x v="1"/>
  </r>
  <r>
    <x v="20"/>
    <x v="3"/>
    <x v="0"/>
    <x v="2"/>
    <n v="155"/>
    <x v="0"/>
    <n v="0"/>
    <x v="3"/>
    <x v="0"/>
    <x v="0"/>
    <n v="154"/>
    <n v="0.99354838709677418"/>
    <x v="0"/>
    <x v="0"/>
    <n v="1"/>
    <x v="1"/>
    <x v="0"/>
    <x v="0"/>
  </r>
  <r>
    <x v="11"/>
    <x v="3"/>
    <x v="0"/>
    <x v="2"/>
    <n v="125"/>
    <x v="1"/>
    <n v="0"/>
    <x v="3"/>
    <x v="1"/>
    <x v="0"/>
    <n v="110"/>
    <n v="0.6875"/>
    <x v="2"/>
    <x v="0"/>
    <n v="0.1"/>
    <x v="0"/>
    <x v="0"/>
    <x v="1"/>
  </r>
  <r>
    <x v="18"/>
    <x v="0"/>
    <x v="0"/>
    <x v="2"/>
    <n v="125"/>
    <x v="1"/>
    <n v="0"/>
    <x v="3"/>
    <x v="1"/>
    <x v="0"/>
    <n v="176"/>
    <n v="0.98324022346368711"/>
    <x v="0"/>
    <x v="0"/>
    <n v="1.6"/>
    <x v="2"/>
    <x v="0"/>
    <x v="1"/>
  </r>
  <r>
    <x v="31"/>
    <x v="1"/>
    <x v="0"/>
    <x v="2"/>
    <n v="115"/>
    <x v="2"/>
    <n v="0"/>
    <x v="3"/>
    <x v="1"/>
    <x v="0"/>
    <n v="154"/>
    <n v="0.82795698924731187"/>
    <x v="2"/>
    <x v="0"/>
    <n v="0.2"/>
    <x v="0"/>
    <x v="0"/>
    <x v="1"/>
  </r>
  <r>
    <x v="14"/>
    <x v="2"/>
    <x v="0"/>
    <x v="2"/>
    <n v="80"/>
    <x v="3"/>
    <n v="0"/>
    <x v="3"/>
    <x v="0"/>
    <x v="0"/>
    <n v="141"/>
    <n v="0.84431137724550898"/>
    <x v="2"/>
    <x v="1"/>
    <n v="2"/>
    <x v="2"/>
    <x v="2"/>
    <x v="0"/>
  </r>
  <r>
    <x v="38"/>
    <x v="4"/>
    <x v="0"/>
    <x v="0"/>
    <n v="145"/>
    <x v="0"/>
    <n v="0"/>
    <x v="3"/>
    <x v="1"/>
    <x v="1"/>
    <n v="123"/>
    <n v="0.84246575342465757"/>
    <x v="2"/>
    <x v="0"/>
    <n v="1.3"/>
    <x v="1"/>
    <x v="0"/>
    <x v="1"/>
  </r>
  <r>
    <x v="27"/>
    <x v="2"/>
    <x v="0"/>
    <x v="1"/>
    <n v="105"/>
    <x v="2"/>
    <n v="0"/>
    <x v="3"/>
    <x v="1"/>
    <x v="0"/>
    <n v="148"/>
    <n v="0.90797546012269936"/>
    <x v="0"/>
    <x v="0"/>
    <n v="0.3"/>
    <x v="0"/>
    <x v="1"/>
    <x v="1"/>
  </r>
  <r>
    <x v="17"/>
    <x v="2"/>
    <x v="0"/>
    <x v="2"/>
    <n v="140"/>
    <x v="0"/>
    <n v="0"/>
    <x v="3"/>
    <x v="1"/>
    <x v="0"/>
    <n v="121"/>
    <n v="0.73780487804878048"/>
    <x v="2"/>
    <x v="1"/>
    <n v="1.8"/>
    <x v="2"/>
    <x v="0"/>
    <x v="1"/>
  </r>
  <r>
    <x v="33"/>
    <x v="3"/>
    <x v="0"/>
    <x v="2"/>
    <n v="130"/>
    <x v="1"/>
    <n v="0"/>
    <x v="3"/>
    <x v="1"/>
    <x v="0"/>
    <n v="77"/>
    <n v="0.48427672955974843"/>
    <x v="1"/>
    <x v="0"/>
    <n v="2.5"/>
    <x v="2"/>
    <x v="1"/>
    <x v="1"/>
  </r>
  <r>
    <x v="39"/>
    <x v="3"/>
    <x v="0"/>
    <x v="2"/>
    <n v="145"/>
    <x v="0"/>
    <n v="0"/>
    <x v="3"/>
    <x v="1"/>
    <x v="0"/>
    <n v="136"/>
    <n v="0.89473684210526316"/>
    <x v="0"/>
    <x v="0"/>
    <n v="1.8"/>
    <x v="2"/>
    <x v="0"/>
    <x v="1"/>
  </r>
  <r>
    <x v="22"/>
    <x v="2"/>
    <x v="0"/>
    <x v="1"/>
    <n v="125"/>
    <x v="1"/>
    <n v="0"/>
    <x v="3"/>
    <x v="1"/>
    <x v="0"/>
    <n v="175"/>
    <n v="1.0869565217391304"/>
    <x v="0"/>
    <x v="0"/>
    <n v="2.6"/>
    <x v="2"/>
    <x v="1"/>
    <x v="1"/>
  </r>
  <r>
    <x v="29"/>
    <x v="3"/>
    <x v="0"/>
    <x v="2"/>
    <n v="100"/>
    <x v="2"/>
    <n v="0"/>
    <x v="3"/>
    <x v="1"/>
    <x v="0"/>
    <n v="109"/>
    <n v="0.69426751592356684"/>
    <x v="2"/>
    <x v="0"/>
    <n v="-0.9"/>
    <x v="0"/>
    <x v="1"/>
    <x v="1"/>
  </r>
  <r>
    <x v="9"/>
    <x v="1"/>
    <x v="1"/>
    <x v="2"/>
    <n v="105"/>
    <x v="2"/>
    <n v="0"/>
    <x v="3"/>
    <x v="1"/>
    <x v="0"/>
    <n v="166"/>
    <n v="0.91208791208791207"/>
    <x v="0"/>
    <x v="0"/>
    <n v="2.8"/>
    <x v="2"/>
    <x v="0"/>
    <x v="1"/>
  </r>
  <r>
    <x v="35"/>
    <x v="3"/>
    <x v="0"/>
    <x v="2"/>
    <n v="115"/>
    <x v="2"/>
    <n v="0"/>
    <x v="3"/>
    <x v="1"/>
    <x v="0"/>
    <n v="128"/>
    <n v="0.810126582278481"/>
    <x v="2"/>
    <x v="1"/>
    <n v="2.5"/>
    <x v="2"/>
    <x v="2"/>
    <x v="1"/>
  </r>
  <r>
    <x v="26"/>
    <x v="0"/>
    <x v="0"/>
    <x v="2"/>
    <n v="100"/>
    <x v="2"/>
    <n v="0"/>
    <x v="3"/>
    <x v="1"/>
    <x v="1"/>
    <n v="133"/>
    <n v="0.76436781609195403"/>
    <x v="2"/>
    <x v="0"/>
    <n v="-2.6"/>
    <x v="0"/>
    <x v="1"/>
    <x v="1"/>
  </r>
  <r>
    <x v="8"/>
    <x v="0"/>
    <x v="0"/>
    <x v="2"/>
    <n v="105"/>
    <x v="2"/>
    <n v="0"/>
    <x v="3"/>
    <x v="1"/>
    <x v="0"/>
    <n v="128"/>
    <n v="0.7191011235955056"/>
    <x v="2"/>
    <x v="1"/>
    <n v="-1.5"/>
    <x v="0"/>
    <x v="2"/>
    <x v="1"/>
  </r>
  <r>
    <x v="6"/>
    <x v="0"/>
    <x v="0"/>
    <x v="1"/>
    <n v="110"/>
    <x v="2"/>
    <n v="0"/>
    <x v="3"/>
    <x v="0"/>
    <x v="0"/>
    <n v="138"/>
    <n v="0.78857142857142859"/>
    <x v="2"/>
    <x v="0"/>
    <n v="-0.1"/>
    <x v="0"/>
    <x v="0"/>
    <x v="0"/>
  </r>
  <r>
    <x v="22"/>
    <x v="2"/>
    <x v="0"/>
    <x v="2"/>
    <n v="125"/>
    <x v="1"/>
    <n v="0"/>
    <x v="3"/>
    <x v="1"/>
    <x v="0"/>
    <n v="119"/>
    <n v="0.73913043478260865"/>
    <x v="2"/>
    <x v="1"/>
    <n v="0.9"/>
    <x v="0"/>
    <x v="0"/>
    <x v="1"/>
  </r>
  <r>
    <x v="15"/>
    <x v="2"/>
    <x v="0"/>
    <x v="2"/>
    <n v="95"/>
    <x v="2"/>
    <n v="0"/>
    <x v="3"/>
    <x v="1"/>
    <x v="0"/>
    <n v="82"/>
    <n v="0.48809523809523808"/>
    <x v="1"/>
    <x v="1"/>
    <n v="0.8"/>
    <x v="0"/>
    <x v="1"/>
    <x v="1"/>
  </r>
  <r>
    <x v="11"/>
    <x v="3"/>
    <x v="0"/>
    <x v="2"/>
    <n v="130"/>
    <x v="1"/>
    <n v="0"/>
    <x v="3"/>
    <x v="1"/>
    <x v="1"/>
    <n v="130"/>
    <n v="0.8125"/>
    <x v="2"/>
    <x v="1"/>
    <n v="1.1000000000000001"/>
    <x v="1"/>
    <x v="2"/>
    <x v="1"/>
  </r>
  <r>
    <x v="11"/>
    <x v="3"/>
    <x v="0"/>
    <x v="1"/>
    <n v="115"/>
    <x v="2"/>
    <n v="0"/>
    <x v="3"/>
    <x v="1"/>
    <x v="0"/>
    <n v="143"/>
    <n v="0.89375000000000004"/>
    <x v="0"/>
    <x v="0"/>
    <n v="2.4"/>
    <x v="2"/>
    <x v="0"/>
    <x v="1"/>
  </r>
  <r>
    <x v="17"/>
    <x v="2"/>
    <x v="0"/>
    <x v="2"/>
    <n v="115"/>
    <x v="2"/>
    <n v="0"/>
    <x v="3"/>
    <x v="1"/>
    <x v="1"/>
    <n v="82"/>
    <n v="0.5"/>
    <x v="1"/>
    <x v="0"/>
    <n v="-1"/>
    <x v="0"/>
    <x v="0"/>
    <x v="1"/>
  </r>
  <r>
    <x v="9"/>
    <x v="1"/>
    <x v="0"/>
    <x v="1"/>
    <n v="100"/>
    <x v="2"/>
    <n v="0"/>
    <x v="3"/>
    <x v="0"/>
    <x v="0"/>
    <n v="179"/>
    <n v="0.98351648351648346"/>
    <x v="0"/>
    <x v="0"/>
    <n v="-1.1000000000000001"/>
    <x v="0"/>
    <x v="0"/>
    <x v="0"/>
  </r>
  <r>
    <x v="0"/>
    <x v="0"/>
    <x v="0"/>
    <x v="2"/>
    <n v="95"/>
    <x v="2"/>
    <n v="0"/>
    <x v="3"/>
    <x v="1"/>
    <x v="1"/>
    <n v="144"/>
    <n v="0.8"/>
    <x v="2"/>
    <x v="0"/>
    <n v="0"/>
    <x v="0"/>
    <x v="0"/>
    <x v="1"/>
  </r>
  <r>
    <x v="16"/>
    <x v="2"/>
    <x v="0"/>
    <x v="2"/>
    <n v="130"/>
    <x v="1"/>
    <n v="0"/>
    <x v="3"/>
    <x v="1"/>
    <x v="0"/>
    <n v="170"/>
    <n v="1.0059171597633136"/>
    <x v="0"/>
    <x v="0"/>
    <n v="-0.7"/>
    <x v="0"/>
    <x v="0"/>
    <x v="1"/>
  </r>
  <r>
    <x v="35"/>
    <x v="3"/>
    <x v="0"/>
    <x v="3"/>
    <n v="120"/>
    <x v="1"/>
    <n v="0"/>
    <x v="3"/>
    <x v="1"/>
    <x v="2"/>
    <n v="134"/>
    <n v="0.84810126582278478"/>
    <x v="2"/>
    <x v="0"/>
    <n v="-0.8"/>
    <x v="0"/>
    <x v="1"/>
    <x v="1"/>
  </r>
  <r>
    <x v="40"/>
    <x v="4"/>
    <x v="0"/>
    <x v="1"/>
    <n v="160"/>
    <x v="0"/>
    <n v="0"/>
    <x v="3"/>
    <x v="0"/>
    <x v="2"/>
    <n v="114"/>
    <n v="0.77027027027027029"/>
    <x v="2"/>
    <x v="0"/>
    <n v="1.6"/>
    <x v="2"/>
    <x v="1"/>
    <x v="0"/>
  </r>
  <r>
    <x v="29"/>
    <x v="3"/>
    <x v="0"/>
    <x v="2"/>
    <n v="150"/>
    <x v="0"/>
    <n v="0"/>
    <x v="3"/>
    <x v="1"/>
    <x v="1"/>
    <n v="154"/>
    <n v="0.98089171974522293"/>
    <x v="0"/>
    <x v="0"/>
    <n v="3.7"/>
    <x v="2"/>
    <x v="0"/>
    <x v="1"/>
  </r>
  <r>
    <x v="29"/>
    <x v="3"/>
    <x v="0"/>
    <x v="2"/>
    <n v="140"/>
    <x v="0"/>
    <n v="0"/>
    <x v="3"/>
    <x v="1"/>
    <x v="2"/>
    <n v="149"/>
    <n v="0.94904458598726116"/>
    <x v="0"/>
    <x v="0"/>
    <n v="2"/>
    <x v="2"/>
    <x v="0"/>
    <x v="1"/>
  </r>
  <r>
    <x v="41"/>
    <x v="3"/>
    <x v="1"/>
    <x v="2"/>
    <n v="95"/>
    <x v="2"/>
    <n v="0"/>
    <x v="3"/>
    <x v="1"/>
    <x v="0"/>
    <n v="145"/>
    <n v="0.92948717948717952"/>
    <x v="0"/>
    <x v="0"/>
    <n v="1.1000000000000001"/>
    <x v="1"/>
    <x v="2"/>
    <x v="1"/>
  </r>
  <r>
    <x v="10"/>
    <x v="0"/>
    <x v="0"/>
    <x v="2"/>
    <n v="100"/>
    <x v="2"/>
    <n v="0"/>
    <x v="3"/>
    <x v="1"/>
    <x v="0"/>
    <n v="122"/>
    <n v="0.68926553672316382"/>
    <x v="2"/>
    <x v="0"/>
    <n v="1.5"/>
    <x v="2"/>
    <x v="2"/>
    <x v="1"/>
  </r>
  <r>
    <x v="41"/>
    <x v="3"/>
    <x v="0"/>
    <x v="2"/>
    <n v="110"/>
    <x v="2"/>
    <n v="0"/>
    <x v="3"/>
    <x v="1"/>
    <x v="0"/>
    <n v="114"/>
    <n v="0.73076923076923073"/>
    <x v="2"/>
    <x v="1"/>
    <n v="1.3"/>
    <x v="1"/>
    <x v="2"/>
    <x v="1"/>
  </r>
  <r>
    <x v="33"/>
    <x v="3"/>
    <x v="0"/>
    <x v="2"/>
    <n v="110"/>
    <x v="2"/>
    <n v="0"/>
    <x v="3"/>
    <x v="1"/>
    <x v="0"/>
    <n v="113"/>
    <n v="0.71069182389937102"/>
    <x v="2"/>
    <x v="0"/>
    <n v="1.4"/>
    <x v="1"/>
    <x v="1"/>
    <x v="1"/>
  </r>
  <r>
    <x v="15"/>
    <x v="2"/>
    <x v="0"/>
    <x v="2"/>
    <n v="130"/>
    <x v="1"/>
    <n v="0"/>
    <x v="3"/>
    <x v="1"/>
    <x v="0"/>
    <n v="120"/>
    <n v="0.7142857142857143"/>
    <x v="2"/>
    <x v="0"/>
    <n v="0"/>
    <x v="0"/>
    <x v="1"/>
    <x v="1"/>
  </r>
  <r>
    <x v="16"/>
    <x v="2"/>
    <x v="0"/>
    <x v="2"/>
    <n v="120"/>
    <x v="1"/>
    <n v="0"/>
    <x v="3"/>
    <x v="1"/>
    <x v="0"/>
    <n v="104"/>
    <n v="0.61538461538461542"/>
    <x v="2"/>
    <x v="0"/>
    <n v="0"/>
    <x v="0"/>
    <x v="1"/>
    <x v="1"/>
  </r>
  <r>
    <x v="42"/>
    <x v="3"/>
    <x v="0"/>
    <x v="2"/>
    <n v="135"/>
    <x v="1"/>
    <n v="0"/>
    <x v="3"/>
    <x v="0"/>
    <x v="0"/>
    <n v="130"/>
    <n v="0.86092715231788075"/>
    <x v="0"/>
    <x v="0"/>
    <n v="0"/>
    <x v="0"/>
    <x v="1"/>
    <x v="1"/>
  </r>
  <r>
    <x v="22"/>
    <x v="2"/>
    <x v="0"/>
    <x v="2"/>
    <n v="120"/>
    <x v="1"/>
    <n v="0"/>
    <x v="3"/>
    <x v="0"/>
    <x v="0"/>
    <n v="115"/>
    <n v="0.7142857142857143"/>
    <x v="2"/>
    <x v="0"/>
    <n v="0"/>
    <x v="0"/>
    <x v="1"/>
    <x v="1"/>
  </r>
  <r>
    <x v="3"/>
    <x v="0"/>
    <x v="0"/>
    <x v="2"/>
    <n v="115"/>
    <x v="2"/>
    <n v="0"/>
    <x v="3"/>
    <x v="1"/>
    <x v="0"/>
    <n v="128"/>
    <n v="0.7441860465116279"/>
    <x v="2"/>
    <x v="0"/>
    <n v="0"/>
    <x v="0"/>
    <x v="1"/>
    <x v="1"/>
  </r>
  <r>
    <x v="42"/>
    <x v="3"/>
    <x v="0"/>
    <x v="2"/>
    <n v="137"/>
    <x v="1"/>
    <n v="0"/>
    <x v="3"/>
    <x v="0"/>
    <x v="1"/>
    <n v="104"/>
    <n v="0.6887417218543046"/>
    <x v="2"/>
    <x v="1"/>
    <n v="1.6"/>
    <x v="2"/>
    <x v="1"/>
    <x v="1"/>
  </r>
  <r>
    <x v="12"/>
    <x v="1"/>
    <x v="0"/>
    <x v="2"/>
    <n v="110"/>
    <x v="2"/>
    <n v="0"/>
    <x v="3"/>
    <x v="1"/>
    <x v="0"/>
    <n v="125"/>
    <n v="0.67934782608695654"/>
    <x v="2"/>
    <x v="1"/>
    <n v="1"/>
    <x v="1"/>
    <x v="1"/>
    <x v="1"/>
  </r>
  <r>
    <x v="14"/>
    <x v="2"/>
    <x v="0"/>
    <x v="2"/>
    <n v="120"/>
    <x v="1"/>
    <n v="0"/>
    <x v="3"/>
    <x v="1"/>
    <x v="0"/>
    <n v="120"/>
    <n v="0.71856287425149701"/>
    <x v="2"/>
    <x v="0"/>
    <n v="0"/>
    <x v="0"/>
    <x v="1"/>
    <x v="1"/>
  </r>
  <r>
    <x v="10"/>
    <x v="0"/>
    <x v="0"/>
    <x v="2"/>
    <n v="140"/>
    <x v="0"/>
    <n v="0"/>
    <x v="3"/>
    <x v="0"/>
    <x v="1"/>
    <n v="140"/>
    <n v="0.79096045197740117"/>
    <x v="2"/>
    <x v="1"/>
    <n v="0.5"/>
    <x v="0"/>
    <x v="0"/>
    <x v="1"/>
  </r>
  <r>
    <x v="17"/>
    <x v="2"/>
    <x v="0"/>
    <x v="2"/>
    <n v="120"/>
    <x v="1"/>
    <n v="0"/>
    <x v="3"/>
    <x v="0"/>
    <x v="1"/>
    <n v="100"/>
    <n v="0.6097560975609756"/>
    <x v="2"/>
    <x v="1"/>
    <n v="-1"/>
    <x v="0"/>
    <x v="2"/>
    <x v="1"/>
  </r>
  <r>
    <x v="7"/>
    <x v="2"/>
    <x v="0"/>
    <x v="2"/>
    <n v="130"/>
    <x v="1"/>
    <n v="0"/>
    <x v="3"/>
    <x v="0"/>
    <x v="1"/>
    <n v="100"/>
    <n v="0.61728395061728392"/>
    <x v="2"/>
    <x v="1"/>
    <n v="1"/>
    <x v="1"/>
    <x v="1"/>
    <x v="1"/>
  </r>
  <r>
    <x v="28"/>
    <x v="2"/>
    <x v="0"/>
    <x v="2"/>
    <n v="120"/>
    <x v="1"/>
    <n v="0"/>
    <x v="3"/>
    <x v="0"/>
    <x v="1"/>
    <n v="92"/>
    <n v="0.55757575757575761"/>
    <x v="1"/>
    <x v="0"/>
    <n v="0.3"/>
    <x v="0"/>
    <x v="0"/>
    <x v="1"/>
  </r>
  <r>
    <x v="43"/>
    <x v="3"/>
    <x v="0"/>
    <x v="3"/>
    <n v="145"/>
    <x v="0"/>
    <n v="0"/>
    <x v="3"/>
    <x v="0"/>
    <x v="2"/>
    <n v="125"/>
    <n v="0.81699346405228757"/>
    <x v="2"/>
    <x v="0"/>
    <n v="0"/>
    <x v="0"/>
    <x v="1"/>
    <x v="1"/>
  </r>
  <r>
    <x v="26"/>
    <x v="0"/>
    <x v="0"/>
    <x v="2"/>
    <n v="115"/>
    <x v="2"/>
    <n v="0"/>
    <x v="3"/>
    <x v="0"/>
    <x v="0"/>
    <n v="113"/>
    <n v="0.64942528735632188"/>
    <x v="2"/>
    <x v="1"/>
    <n v="1.5"/>
    <x v="2"/>
    <x v="1"/>
    <x v="1"/>
  </r>
  <r>
    <x v="14"/>
    <x v="2"/>
    <x v="0"/>
    <x v="0"/>
    <n v="120"/>
    <x v="1"/>
    <n v="0"/>
    <x v="3"/>
    <x v="0"/>
    <x v="0"/>
    <n v="95"/>
    <n v="0.56886227544910184"/>
    <x v="1"/>
    <x v="0"/>
    <n v="0"/>
    <x v="0"/>
    <x v="1"/>
    <x v="1"/>
  </r>
  <r>
    <x v="9"/>
    <x v="1"/>
    <x v="0"/>
    <x v="1"/>
    <n v="115"/>
    <x v="2"/>
    <n v="0"/>
    <x v="3"/>
    <x v="0"/>
    <x v="0"/>
    <n v="128"/>
    <n v="0.70329670329670335"/>
    <x v="2"/>
    <x v="1"/>
    <n v="0"/>
    <x v="0"/>
    <x v="1"/>
    <x v="1"/>
  </r>
  <r>
    <x v="14"/>
    <x v="2"/>
    <x v="0"/>
    <x v="1"/>
    <n v="105"/>
    <x v="2"/>
    <n v="0"/>
    <x v="3"/>
    <x v="0"/>
    <x v="0"/>
    <n v="115"/>
    <n v="0.68862275449101795"/>
    <x v="2"/>
    <x v="0"/>
    <n v="0"/>
    <x v="0"/>
    <x v="1"/>
    <x v="1"/>
  </r>
  <r>
    <x v="35"/>
    <x v="3"/>
    <x v="0"/>
    <x v="1"/>
    <n v="160"/>
    <x v="0"/>
    <n v="0"/>
    <x v="3"/>
    <x v="0"/>
    <x v="0"/>
    <n v="72"/>
    <n v="0.45569620253164556"/>
    <x v="1"/>
    <x v="1"/>
    <n v="0"/>
    <x v="0"/>
    <x v="1"/>
    <x v="1"/>
  </r>
  <r>
    <x v="24"/>
    <x v="0"/>
    <x v="0"/>
    <x v="2"/>
    <n v="160"/>
    <x v="0"/>
    <n v="0"/>
    <x v="3"/>
    <x v="0"/>
    <x v="0"/>
    <n v="124"/>
    <n v="0.7167630057803468"/>
    <x v="2"/>
    <x v="1"/>
    <n v="0"/>
    <x v="0"/>
    <x v="1"/>
    <x v="1"/>
  </r>
  <r>
    <x v="17"/>
    <x v="2"/>
    <x v="0"/>
    <x v="1"/>
    <n v="155"/>
    <x v="0"/>
    <n v="0"/>
    <x v="3"/>
    <x v="0"/>
    <x v="1"/>
    <n v="99"/>
    <n v="0.60365853658536583"/>
    <x v="2"/>
    <x v="0"/>
    <n v="0"/>
    <x v="0"/>
    <x v="1"/>
    <x v="1"/>
  </r>
  <r>
    <x v="17"/>
    <x v="2"/>
    <x v="0"/>
    <x v="2"/>
    <n v="120"/>
    <x v="1"/>
    <n v="0"/>
    <x v="3"/>
    <x v="0"/>
    <x v="1"/>
    <n v="148"/>
    <n v="0.90243902439024393"/>
    <x v="0"/>
    <x v="0"/>
    <n v="0"/>
    <x v="0"/>
    <x v="1"/>
    <x v="1"/>
  </r>
  <r>
    <x v="17"/>
    <x v="2"/>
    <x v="0"/>
    <x v="1"/>
    <n v="120"/>
    <x v="1"/>
    <n v="0"/>
    <x v="3"/>
    <x v="0"/>
    <x v="0"/>
    <n v="97"/>
    <n v="0.59146341463414631"/>
    <x v="2"/>
    <x v="0"/>
    <n v="0"/>
    <x v="0"/>
    <x v="1"/>
    <x v="0"/>
  </r>
  <r>
    <x v="41"/>
    <x v="3"/>
    <x v="1"/>
    <x v="2"/>
    <n v="200"/>
    <x v="0"/>
    <n v="0"/>
    <x v="3"/>
    <x v="0"/>
    <x v="0"/>
    <n v="140"/>
    <n v="0.89743589743589747"/>
    <x v="0"/>
    <x v="1"/>
    <n v="1"/>
    <x v="1"/>
    <x v="1"/>
    <x v="1"/>
  </r>
  <r>
    <x v="33"/>
    <x v="3"/>
    <x v="0"/>
    <x v="2"/>
    <n v="150"/>
    <x v="0"/>
    <n v="0"/>
    <x v="3"/>
    <x v="0"/>
    <x v="0"/>
    <n v="117"/>
    <n v="0.73584905660377353"/>
    <x v="2"/>
    <x v="1"/>
    <n v="2"/>
    <x v="2"/>
    <x v="1"/>
    <x v="1"/>
  </r>
  <r>
    <x v="39"/>
    <x v="3"/>
    <x v="0"/>
    <x v="2"/>
    <n v="135"/>
    <x v="1"/>
    <n v="0"/>
    <x v="3"/>
    <x v="0"/>
    <x v="1"/>
    <n v="120"/>
    <n v="0.78947368421052633"/>
    <x v="2"/>
    <x v="1"/>
    <n v="0"/>
    <x v="0"/>
    <x v="0"/>
    <x v="1"/>
  </r>
  <r>
    <x v="27"/>
    <x v="2"/>
    <x v="0"/>
    <x v="2"/>
    <n v="140"/>
    <x v="0"/>
    <n v="0"/>
    <x v="3"/>
    <x v="0"/>
    <x v="0"/>
    <n v="120"/>
    <n v="0.73619631901840488"/>
    <x v="2"/>
    <x v="1"/>
    <n v="2"/>
    <x v="2"/>
    <x v="1"/>
    <x v="1"/>
  </r>
  <r>
    <x v="29"/>
    <x v="3"/>
    <x v="0"/>
    <x v="2"/>
    <n v="150"/>
    <x v="0"/>
    <n v="0"/>
    <x v="3"/>
    <x v="0"/>
    <x v="0"/>
    <n v="86"/>
    <n v="0.54777070063694266"/>
    <x v="1"/>
    <x v="1"/>
    <n v="2"/>
    <x v="2"/>
    <x v="1"/>
    <x v="1"/>
  </r>
  <r>
    <x v="11"/>
    <x v="3"/>
    <x v="0"/>
    <x v="2"/>
    <n v="135"/>
    <x v="1"/>
    <n v="0"/>
    <x v="3"/>
    <x v="0"/>
    <x v="0"/>
    <n v="63"/>
    <n v="0.39374999999999999"/>
    <x v="1"/>
    <x v="1"/>
    <n v="0.5"/>
    <x v="0"/>
    <x v="0"/>
    <x v="1"/>
  </r>
  <r>
    <x v="30"/>
    <x v="3"/>
    <x v="0"/>
    <x v="2"/>
    <n v="150"/>
    <x v="0"/>
    <n v="0"/>
    <x v="3"/>
    <x v="0"/>
    <x v="0"/>
    <n v="108"/>
    <n v="0.70129870129870131"/>
    <x v="2"/>
    <x v="1"/>
    <n v="2"/>
    <x v="2"/>
    <x v="1"/>
    <x v="1"/>
  </r>
  <r>
    <x v="29"/>
    <x v="3"/>
    <x v="0"/>
    <x v="2"/>
    <n v="185"/>
    <x v="0"/>
    <n v="0"/>
    <x v="3"/>
    <x v="0"/>
    <x v="0"/>
    <n v="98"/>
    <n v="0.62420382165605093"/>
    <x v="2"/>
    <x v="1"/>
    <n v="0"/>
    <x v="0"/>
    <x v="0"/>
    <x v="1"/>
  </r>
  <r>
    <x v="22"/>
    <x v="2"/>
    <x v="0"/>
    <x v="2"/>
    <n v="135"/>
    <x v="1"/>
    <n v="0"/>
    <x v="3"/>
    <x v="0"/>
    <x v="0"/>
    <n v="115"/>
    <n v="0.7142857142857143"/>
    <x v="2"/>
    <x v="1"/>
    <n v="1"/>
    <x v="1"/>
    <x v="1"/>
    <x v="1"/>
  </r>
  <r>
    <x v="33"/>
    <x v="3"/>
    <x v="0"/>
    <x v="2"/>
    <n v="125"/>
    <x v="1"/>
    <n v="0"/>
    <x v="3"/>
    <x v="0"/>
    <x v="0"/>
    <n v="105"/>
    <n v="0.660377358490566"/>
    <x v="2"/>
    <x v="1"/>
    <n v="0"/>
    <x v="0"/>
    <x v="2"/>
    <x v="1"/>
  </r>
  <r>
    <x v="44"/>
    <x v="4"/>
    <x v="1"/>
    <x v="1"/>
    <n v="160"/>
    <x v="0"/>
    <n v="0"/>
    <x v="3"/>
    <x v="0"/>
    <x v="1"/>
    <n v="121"/>
    <n v="0.8231292517006803"/>
    <x v="2"/>
    <x v="0"/>
    <n v="0"/>
    <x v="0"/>
    <x v="0"/>
    <x v="1"/>
  </r>
  <r>
    <x v="24"/>
    <x v="0"/>
    <x v="0"/>
    <x v="1"/>
    <n v="155"/>
    <x v="0"/>
    <n v="0"/>
    <x v="3"/>
    <x v="0"/>
    <x v="0"/>
    <n v="118"/>
    <n v="0.68208092485549132"/>
    <x v="2"/>
    <x v="1"/>
    <n v="1"/>
    <x v="1"/>
    <x v="1"/>
    <x v="1"/>
  </r>
  <r>
    <x v="20"/>
    <x v="3"/>
    <x v="0"/>
    <x v="2"/>
    <n v="160"/>
    <x v="0"/>
    <n v="0"/>
    <x v="3"/>
    <x v="1"/>
    <x v="1"/>
    <n v="122"/>
    <n v="0.7870967741935484"/>
    <x v="2"/>
    <x v="0"/>
    <n v="1.2"/>
    <x v="1"/>
    <x v="1"/>
    <x v="1"/>
  </r>
  <r>
    <x v="45"/>
    <x v="4"/>
    <x v="0"/>
    <x v="2"/>
    <n v="140"/>
    <x v="0"/>
    <n v="0"/>
    <x v="3"/>
    <x v="1"/>
    <x v="0"/>
    <n v="157"/>
    <n v="1.0466666666666666"/>
    <x v="0"/>
    <x v="1"/>
    <n v="2"/>
    <x v="2"/>
    <x v="1"/>
    <x v="1"/>
  </r>
  <r>
    <x v="23"/>
    <x v="2"/>
    <x v="0"/>
    <x v="2"/>
    <n v="120"/>
    <x v="1"/>
    <n v="0"/>
    <x v="3"/>
    <x v="0"/>
    <x v="1"/>
    <n v="156"/>
    <n v="0.91764705882352937"/>
    <x v="0"/>
    <x v="1"/>
    <n v="0"/>
    <x v="0"/>
    <x v="0"/>
    <x v="1"/>
  </r>
  <r>
    <x v="11"/>
    <x v="3"/>
    <x v="0"/>
    <x v="2"/>
    <n v="160"/>
    <x v="0"/>
    <n v="0"/>
    <x v="3"/>
    <x v="0"/>
    <x v="1"/>
    <n v="99"/>
    <n v="0.61875000000000002"/>
    <x v="2"/>
    <x v="1"/>
    <n v="0.5"/>
    <x v="0"/>
    <x v="1"/>
    <x v="1"/>
  </r>
  <r>
    <x v="23"/>
    <x v="2"/>
    <x v="0"/>
    <x v="2"/>
    <n v="115"/>
    <x v="2"/>
    <n v="0"/>
    <x v="3"/>
    <x v="0"/>
    <x v="0"/>
    <n v="120"/>
    <n v="0.70588235294117652"/>
    <x v="2"/>
    <x v="1"/>
    <n v="0.5"/>
    <x v="0"/>
    <x v="1"/>
    <x v="1"/>
  </r>
  <r>
    <x v="10"/>
    <x v="0"/>
    <x v="0"/>
    <x v="2"/>
    <n v="115"/>
    <x v="2"/>
    <n v="0"/>
    <x v="3"/>
    <x v="0"/>
    <x v="0"/>
    <n v="145"/>
    <n v="0.8192090395480226"/>
    <x v="2"/>
    <x v="1"/>
    <n v="2"/>
    <x v="2"/>
    <x v="1"/>
    <x v="1"/>
  </r>
  <r>
    <x v="9"/>
    <x v="1"/>
    <x v="1"/>
    <x v="2"/>
    <n v="110"/>
    <x v="2"/>
    <n v="0"/>
    <x v="3"/>
    <x v="0"/>
    <x v="0"/>
    <n v="156"/>
    <n v="0.8571428571428571"/>
    <x v="2"/>
    <x v="0"/>
    <n v="0"/>
    <x v="0"/>
    <x v="1"/>
    <x v="1"/>
  </r>
  <r>
    <x v="4"/>
    <x v="2"/>
    <x v="0"/>
    <x v="2"/>
    <n v="120"/>
    <x v="1"/>
    <n v="0"/>
    <x v="3"/>
    <x v="0"/>
    <x v="0"/>
    <n v="155"/>
    <n v="0.9337349397590361"/>
    <x v="0"/>
    <x v="0"/>
    <n v="0"/>
    <x v="0"/>
    <x v="1"/>
    <x v="1"/>
  </r>
  <r>
    <x v="33"/>
    <x v="3"/>
    <x v="0"/>
    <x v="2"/>
    <n v="150"/>
    <x v="0"/>
    <n v="0"/>
    <x v="3"/>
    <x v="0"/>
    <x v="0"/>
    <n v="105"/>
    <n v="0.660377358490566"/>
    <x v="2"/>
    <x v="1"/>
    <n v="0"/>
    <x v="0"/>
    <x v="1"/>
    <x v="1"/>
  </r>
  <r>
    <x v="8"/>
    <x v="0"/>
    <x v="0"/>
    <x v="2"/>
    <n v="145"/>
    <x v="0"/>
    <n v="0"/>
    <x v="3"/>
    <x v="0"/>
    <x v="0"/>
    <n v="99"/>
    <n v="0.5561797752808989"/>
    <x v="1"/>
    <x v="1"/>
    <n v="0"/>
    <x v="0"/>
    <x v="1"/>
    <x v="1"/>
  </r>
  <r>
    <x v="14"/>
    <x v="2"/>
    <x v="0"/>
    <x v="2"/>
    <n v="130"/>
    <x v="1"/>
    <n v="0"/>
    <x v="3"/>
    <x v="0"/>
    <x v="2"/>
    <n v="135"/>
    <n v="0.80838323353293418"/>
    <x v="2"/>
    <x v="1"/>
    <n v="1"/>
    <x v="1"/>
    <x v="1"/>
    <x v="1"/>
  </r>
  <r>
    <x v="28"/>
    <x v="2"/>
    <x v="0"/>
    <x v="2"/>
    <n v="140"/>
    <x v="0"/>
    <n v="0"/>
    <x v="3"/>
    <x v="0"/>
    <x v="0"/>
    <n v="83"/>
    <n v="0.50303030303030305"/>
    <x v="1"/>
    <x v="0"/>
    <n v="0"/>
    <x v="0"/>
    <x v="1"/>
    <x v="1"/>
  </r>
  <r>
    <x v="33"/>
    <x v="3"/>
    <x v="0"/>
    <x v="2"/>
    <n v="160"/>
    <x v="0"/>
    <n v="0"/>
    <x v="3"/>
    <x v="1"/>
    <x v="1"/>
    <n v="145"/>
    <n v="0.91194968553459121"/>
    <x v="0"/>
    <x v="0"/>
    <n v="1"/>
    <x v="1"/>
    <x v="1"/>
    <x v="1"/>
  </r>
  <r>
    <x v="16"/>
    <x v="2"/>
    <x v="0"/>
    <x v="2"/>
    <n v="140"/>
    <x v="0"/>
    <n v="0"/>
    <x v="3"/>
    <x v="0"/>
    <x v="0"/>
    <n v="60"/>
    <n v="0.35502958579881655"/>
    <x v="1"/>
    <x v="0"/>
    <n v="0"/>
    <x v="0"/>
    <x v="1"/>
    <x v="1"/>
  </r>
  <r>
    <x v="45"/>
    <x v="4"/>
    <x v="0"/>
    <x v="2"/>
    <n v="115"/>
    <x v="2"/>
    <n v="0"/>
    <x v="3"/>
    <x v="0"/>
    <x v="1"/>
    <n v="92"/>
    <n v="0.61333333333333329"/>
    <x v="2"/>
    <x v="1"/>
    <n v="0"/>
    <x v="0"/>
    <x v="1"/>
    <x v="1"/>
  </r>
  <r>
    <x v="33"/>
    <x v="3"/>
    <x v="0"/>
    <x v="2"/>
    <n v="130"/>
    <x v="1"/>
    <n v="0"/>
    <x v="3"/>
    <x v="0"/>
    <x v="2"/>
    <n v="115"/>
    <n v="0.72327044025157228"/>
    <x v="2"/>
    <x v="0"/>
    <n v="0"/>
    <x v="0"/>
    <x v="1"/>
    <x v="1"/>
  </r>
  <r>
    <x v="9"/>
    <x v="1"/>
    <x v="0"/>
    <x v="2"/>
    <n v="150"/>
    <x v="0"/>
    <n v="0"/>
    <x v="3"/>
    <x v="1"/>
    <x v="0"/>
    <n v="120"/>
    <n v="0.65934065934065933"/>
    <x v="2"/>
    <x v="1"/>
    <n v="0.7"/>
    <x v="0"/>
    <x v="1"/>
    <x v="1"/>
  </r>
  <r>
    <x v="27"/>
    <x v="2"/>
    <x v="0"/>
    <x v="2"/>
    <n v="160"/>
    <x v="0"/>
    <n v="0"/>
    <x v="3"/>
    <x v="1"/>
    <x v="0"/>
    <n v="98"/>
    <n v="0.60122699386503065"/>
    <x v="2"/>
    <x v="1"/>
    <n v="2"/>
    <x v="2"/>
    <x v="1"/>
    <x v="1"/>
  </r>
  <r>
    <x v="9"/>
    <x v="1"/>
    <x v="0"/>
    <x v="2"/>
    <n v="135"/>
    <x v="1"/>
    <n v="0"/>
    <x v="3"/>
    <x v="1"/>
    <x v="0"/>
    <n v="150"/>
    <n v="0.82417582417582413"/>
    <x v="2"/>
    <x v="0"/>
    <n v="0"/>
    <x v="0"/>
    <x v="1"/>
    <x v="1"/>
  </r>
  <r>
    <x v="35"/>
    <x v="3"/>
    <x v="1"/>
    <x v="3"/>
    <n v="140"/>
    <x v="0"/>
    <n v="0"/>
    <x v="3"/>
    <x v="1"/>
    <x v="0"/>
    <n v="143"/>
    <n v="0.90506329113924056"/>
    <x v="0"/>
    <x v="0"/>
    <n v="0"/>
    <x v="0"/>
    <x v="1"/>
    <x v="1"/>
  </r>
  <r>
    <x v="7"/>
    <x v="2"/>
    <x v="0"/>
    <x v="2"/>
    <n v="170"/>
    <x v="0"/>
    <n v="0"/>
    <x v="3"/>
    <x v="1"/>
    <x v="1"/>
    <n v="105"/>
    <n v="0.64814814814814814"/>
    <x v="2"/>
    <x v="1"/>
    <n v="0"/>
    <x v="0"/>
    <x v="1"/>
    <x v="1"/>
  </r>
  <r>
    <x v="15"/>
    <x v="2"/>
    <x v="0"/>
    <x v="2"/>
    <n v="165"/>
    <x v="0"/>
    <n v="0"/>
    <x v="3"/>
    <x v="1"/>
    <x v="0"/>
    <n v="122"/>
    <n v="0.72619047619047616"/>
    <x v="2"/>
    <x v="1"/>
    <n v="1"/>
    <x v="1"/>
    <x v="0"/>
    <x v="1"/>
  </r>
  <r>
    <x v="33"/>
    <x v="3"/>
    <x v="0"/>
    <x v="1"/>
    <n v="200"/>
    <x v="0"/>
    <n v="0"/>
    <x v="3"/>
    <x v="1"/>
    <x v="1"/>
    <n v="70"/>
    <n v="0.44025157232704404"/>
    <x v="1"/>
    <x v="0"/>
    <n v="0"/>
    <x v="0"/>
    <x v="1"/>
    <x v="1"/>
  </r>
  <r>
    <x v="23"/>
    <x v="2"/>
    <x v="1"/>
    <x v="2"/>
    <n v="160"/>
    <x v="0"/>
    <n v="0"/>
    <x v="3"/>
    <x v="1"/>
    <x v="0"/>
    <n v="110"/>
    <n v="0.6470588235294118"/>
    <x v="2"/>
    <x v="0"/>
    <n v="0"/>
    <x v="0"/>
    <x v="1"/>
    <x v="1"/>
  </r>
  <r>
    <x v="16"/>
    <x v="2"/>
    <x v="0"/>
    <x v="2"/>
    <n v="130"/>
    <x v="1"/>
    <n v="0"/>
    <x v="3"/>
    <x v="1"/>
    <x v="1"/>
    <n v="163"/>
    <n v="0.96449704142011838"/>
    <x v="0"/>
    <x v="0"/>
    <n v="0"/>
    <x v="0"/>
    <x v="1"/>
    <x v="1"/>
  </r>
  <r>
    <x v="20"/>
    <x v="3"/>
    <x v="0"/>
    <x v="2"/>
    <n v="145"/>
    <x v="0"/>
    <n v="0"/>
    <x v="3"/>
    <x v="1"/>
    <x v="1"/>
    <n v="67"/>
    <n v="0.43225806451612903"/>
    <x v="1"/>
    <x v="0"/>
    <n v="0.7"/>
    <x v="0"/>
    <x v="1"/>
    <x v="1"/>
  </r>
  <r>
    <x v="15"/>
    <x v="2"/>
    <x v="0"/>
    <x v="2"/>
    <n v="135"/>
    <x v="1"/>
    <n v="0"/>
    <x v="3"/>
    <x v="1"/>
    <x v="0"/>
    <n v="128"/>
    <n v="0.76190476190476186"/>
    <x v="2"/>
    <x v="1"/>
    <n v="2"/>
    <x v="2"/>
    <x v="1"/>
    <x v="1"/>
  </r>
  <r>
    <x v="24"/>
    <x v="0"/>
    <x v="0"/>
    <x v="1"/>
    <n v="110"/>
    <x v="2"/>
    <n v="0"/>
    <x v="3"/>
    <x v="1"/>
    <x v="0"/>
    <n v="120"/>
    <n v="0.69364161849710981"/>
    <x v="2"/>
    <x v="1"/>
    <n v="0"/>
    <x v="0"/>
    <x v="1"/>
    <x v="1"/>
  </r>
  <r>
    <x v="21"/>
    <x v="1"/>
    <x v="0"/>
    <x v="2"/>
    <n v="120"/>
    <x v="1"/>
    <n v="0"/>
    <x v="3"/>
    <x v="1"/>
    <x v="0"/>
    <n v="130"/>
    <n v="0.70270270270270274"/>
    <x v="2"/>
    <x v="1"/>
    <n v="1.2"/>
    <x v="1"/>
    <x v="1"/>
    <x v="1"/>
  </r>
  <r>
    <x v="27"/>
    <x v="2"/>
    <x v="0"/>
    <x v="2"/>
    <n v="140"/>
    <x v="0"/>
    <n v="0"/>
    <x v="3"/>
    <x v="1"/>
    <x v="0"/>
    <n v="100"/>
    <n v="0.61349693251533743"/>
    <x v="2"/>
    <x v="1"/>
    <n v="0"/>
    <x v="0"/>
    <x v="1"/>
    <x v="1"/>
  </r>
  <r>
    <x v="35"/>
    <x v="3"/>
    <x v="0"/>
    <x v="2"/>
    <n v="115"/>
    <x v="2"/>
    <n v="0"/>
    <x v="3"/>
    <x v="1"/>
    <x v="0"/>
    <n v="72"/>
    <n v="0.45569620253164556"/>
    <x v="1"/>
    <x v="1"/>
    <n v="-0.5"/>
    <x v="0"/>
    <x v="1"/>
    <x v="1"/>
  </r>
  <r>
    <x v="22"/>
    <x v="2"/>
    <x v="0"/>
    <x v="2"/>
    <n v="110"/>
    <x v="2"/>
    <n v="0"/>
    <x v="3"/>
    <x v="1"/>
    <x v="0"/>
    <n v="94"/>
    <n v="0.58385093167701863"/>
    <x v="1"/>
    <x v="0"/>
    <n v="0"/>
    <x v="0"/>
    <x v="1"/>
    <x v="1"/>
  </r>
  <r>
    <x v="14"/>
    <x v="2"/>
    <x v="0"/>
    <x v="1"/>
    <n v="160"/>
    <x v="0"/>
    <n v="0"/>
    <x v="3"/>
    <x v="1"/>
    <x v="2"/>
    <n v="122"/>
    <n v="0.73053892215568861"/>
    <x v="2"/>
    <x v="1"/>
    <n v="0"/>
    <x v="0"/>
    <x v="1"/>
    <x v="1"/>
  </r>
  <r>
    <x v="35"/>
    <x v="3"/>
    <x v="0"/>
    <x v="2"/>
    <n v="150"/>
    <x v="0"/>
    <n v="0"/>
    <x v="3"/>
    <x v="1"/>
    <x v="1"/>
    <n v="78"/>
    <n v="0.49367088607594939"/>
    <x v="1"/>
    <x v="0"/>
    <n v="2"/>
    <x v="2"/>
    <x v="1"/>
    <x v="1"/>
  </r>
  <r>
    <x v="4"/>
    <x v="2"/>
    <x v="0"/>
    <x v="2"/>
    <n v="180"/>
    <x v="0"/>
    <n v="0"/>
    <x v="3"/>
    <x v="1"/>
    <x v="0"/>
    <n v="150"/>
    <n v="0.90361445783132532"/>
    <x v="0"/>
    <x v="0"/>
    <n v="1.5"/>
    <x v="2"/>
    <x v="1"/>
    <x v="1"/>
  </r>
  <r>
    <x v="17"/>
    <x v="2"/>
    <x v="0"/>
    <x v="2"/>
    <n v="125"/>
    <x v="1"/>
    <n v="0"/>
    <x v="3"/>
    <x v="1"/>
    <x v="0"/>
    <n v="103"/>
    <n v="0.62804878048780488"/>
    <x v="2"/>
    <x v="1"/>
    <n v="1"/>
    <x v="1"/>
    <x v="1"/>
    <x v="1"/>
  </r>
  <r>
    <x v="17"/>
    <x v="2"/>
    <x v="0"/>
    <x v="1"/>
    <n v="125"/>
    <x v="1"/>
    <n v="0"/>
    <x v="3"/>
    <x v="1"/>
    <x v="0"/>
    <n v="98"/>
    <n v="0.59756097560975607"/>
    <x v="2"/>
    <x v="0"/>
    <n v="-2"/>
    <x v="0"/>
    <x v="1"/>
    <x v="1"/>
  </r>
  <r>
    <x v="4"/>
    <x v="2"/>
    <x v="0"/>
    <x v="2"/>
    <n v="130"/>
    <x v="1"/>
    <n v="0"/>
    <x v="3"/>
    <x v="1"/>
    <x v="0"/>
    <n v="110"/>
    <n v="0.66265060240963858"/>
    <x v="2"/>
    <x v="1"/>
    <n v="3"/>
    <x v="2"/>
    <x v="1"/>
    <x v="1"/>
  </r>
  <r>
    <x v="30"/>
    <x v="3"/>
    <x v="1"/>
    <x v="2"/>
    <n v="155"/>
    <x v="0"/>
    <n v="0"/>
    <x v="3"/>
    <x v="1"/>
    <x v="0"/>
    <n v="90"/>
    <n v="0.58441558441558439"/>
    <x v="1"/>
    <x v="0"/>
    <n v="0"/>
    <x v="0"/>
    <x v="1"/>
    <x v="1"/>
  </r>
  <r>
    <x v="29"/>
    <x v="3"/>
    <x v="0"/>
    <x v="2"/>
    <n v="140"/>
    <x v="0"/>
    <n v="260"/>
    <x v="0"/>
    <x v="0"/>
    <x v="1"/>
    <n v="112"/>
    <n v="0.7133757961783439"/>
    <x v="2"/>
    <x v="1"/>
    <n v="3"/>
    <x v="2"/>
    <x v="1"/>
    <x v="1"/>
  </r>
  <r>
    <x v="13"/>
    <x v="0"/>
    <x v="0"/>
    <x v="2"/>
    <n v="130"/>
    <x v="1"/>
    <n v="209"/>
    <x v="2"/>
    <x v="0"/>
    <x v="1"/>
    <n v="127"/>
    <n v="0.72159090909090906"/>
    <x v="2"/>
    <x v="0"/>
    <n v="0"/>
    <x v="0"/>
    <x v="0"/>
    <x v="0"/>
  </r>
  <r>
    <x v="11"/>
    <x v="3"/>
    <x v="0"/>
    <x v="2"/>
    <n v="132"/>
    <x v="1"/>
    <n v="218"/>
    <x v="2"/>
    <x v="0"/>
    <x v="1"/>
    <n v="140"/>
    <n v="0.875"/>
    <x v="0"/>
    <x v="1"/>
    <n v="1.5"/>
    <x v="2"/>
    <x v="2"/>
    <x v="1"/>
  </r>
  <r>
    <x v="28"/>
    <x v="2"/>
    <x v="0"/>
    <x v="2"/>
    <n v="142"/>
    <x v="0"/>
    <n v="228"/>
    <x v="2"/>
    <x v="0"/>
    <x v="1"/>
    <n v="149"/>
    <n v="0.90303030303030307"/>
    <x v="0"/>
    <x v="1"/>
    <n v="2.5"/>
    <x v="2"/>
    <x v="0"/>
    <x v="1"/>
  </r>
  <r>
    <x v="30"/>
    <x v="3"/>
    <x v="0"/>
    <x v="1"/>
    <n v="110"/>
    <x v="2"/>
    <n v="213"/>
    <x v="2"/>
    <x v="1"/>
    <x v="2"/>
    <n v="99"/>
    <n v="0.6428571428571429"/>
    <x v="2"/>
    <x v="1"/>
    <n v="1.3"/>
    <x v="1"/>
    <x v="1"/>
    <x v="0"/>
  </r>
  <r>
    <x v="30"/>
    <x v="3"/>
    <x v="0"/>
    <x v="1"/>
    <n v="120"/>
    <x v="1"/>
    <n v="0"/>
    <x v="3"/>
    <x v="0"/>
    <x v="1"/>
    <n v="120"/>
    <n v="0.77922077922077926"/>
    <x v="2"/>
    <x v="0"/>
    <n v="-0.5"/>
    <x v="0"/>
    <x v="0"/>
    <x v="0"/>
  </r>
  <r>
    <x v="20"/>
    <x v="3"/>
    <x v="0"/>
    <x v="2"/>
    <n v="150"/>
    <x v="0"/>
    <n v="236"/>
    <x v="2"/>
    <x v="1"/>
    <x v="1"/>
    <n v="105"/>
    <n v="0.67741935483870963"/>
    <x v="2"/>
    <x v="1"/>
    <n v="0"/>
    <x v="0"/>
    <x v="1"/>
    <x v="1"/>
  </r>
  <r>
    <x v="11"/>
    <x v="3"/>
    <x v="0"/>
    <x v="1"/>
    <n v="180"/>
    <x v="0"/>
    <n v="0"/>
    <x v="3"/>
    <x v="0"/>
    <x v="1"/>
    <n v="140"/>
    <n v="0.875"/>
    <x v="0"/>
    <x v="1"/>
    <n v="1.5"/>
    <x v="2"/>
    <x v="1"/>
    <x v="0"/>
  </r>
  <r>
    <x v="11"/>
    <x v="3"/>
    <x v="0"/>
    <x v="1"/>
    <n v="120"/>
    <x v="1"/>
    <n v="0"/>
    <x v="3"/>
    <x v="1"/>
    <x v="0"/>
    <n v="141"/>
    <n v="0.88124999999999998"/>
    <x v="0"/>
    <x v="1"/>
    <n v="2"/>
    <x v="2"/>
    <x v="0"/>
    <x v="1"/>
  </r>
  <r>
    <x v="11"/>
    <x v="3"/>
    <x v="0"/>
    <x v="0"/>
    <n v="160"/>
    <x v="0"/>
    <n v="267"/>
    <x v="0"/>
    <x v="1"/>
    <x v="1"/>
    <n v="157"/>
    <n v="0.98124999999999996"/>
    <x v="0"/>
    <x v="0"/>
    <n v="0.5"/>
    <x v="0"/>
    <x v="1"/>
    <x v="1"/>
  </r>
  <r>
    <x v="17"/>
    <x v="2"/>
    <x v="0"/>
    <x v="0"/>
    <n v="126"/>
    <x v="1"/>
    <n v="166"/>
    <x v="1"/>
    <x v="0"/>
    <x v="1"/>
    <n v="140"/>
    <n v="0.85365853658536583"/>
    <x v="2"/>
    <x v="0"/>
    <n v="0"/>
    <x v="0"/>
    <x v="0"/>
    <x v="0"/>
  </r>
  <r>
    <x v="22"/>
    <x v="2"/>
    <x v="0"/>
    <x v="2"/>
    <n v="140"/>
    <x v="0"/>
    <n v="0"/>
    <x v="3"/>
    <x v="0"/>
    <x v="1"/>
    <n v="117"/>
    <n v="0.72670807453416153"/>
    <x v="2"/>
    <x v="1"/>
    <n v="1"/>
    <x v="1"/>
    <x v="1"/>
    <x v="1"/>
  </r>
  <r>
    <x v="35"/>
    <x v="3"/>
    <x v="0"/>
    <x v="2"/>
    <n v="110"/>
    <x v="2"/>
    <n v="0"/>
    <x v="3"/>
    <x v="0"/>
    <x v="0"/>
    <n v="120"/>
    <n v="0.759493670886076"/>
    <x v="2"/>
    <x v="1"/>
    <n v="0.5"/>
    <x v="0"/>
    <x v="1"/>
    <x v="1"/>
  </r>
  <r>
    <x v="29"/>
    <x v="3"/>
    <x v="0"/>
    <x v="1"/>
    <n v="133"/>
    <x v="1"/>
    <n v="0"/>
    <x v="3"/>
    <x v="0"/>
    <x v="2"/>
    <n v="120"/>
    <n v="0.76433121019108285"/>
    <x v="2"/>
    <x v="1"/>
    <n v="1"/>
    <x v="1"/>
    <x v="1"/>
    <x v="1"/>
  </r>
  <r>
    <x v="27"/>
    <x v="2"/>
    <x v="0"/>
    <x v="2"/>
    <n v="128"/>
    <x v="1"/>
    <n v="0"/>
    <x v="3"/>
    <x v="1"/>
    <x v="1"/>
    <n v="148"/>
    <n v="0.90797546012269936"/>
    <x v="0"/>
    <x v="1"/>
    <n v="1"/>
    <x v="1"/>
    <x v="1"/>
    <x v="1"/>
  </r>
  <r>
    <x v="35"/>
    <x v="3"/>
    <x v="0"/>
    <x v="2"/>
    <n v="120"/>
    <x v="1"/>
    <n v="220"/>
    <x v="2"/>
    <x v="0"/>
    <x v="1"/>
    <n v="86"/>
    <n v="0.54430379746835444"/>
    <x v="1"/>
    <x v="0"/>
    <n v="0"/>
    <x v="0"/>
    <x v="0"/>
    <x v="0"/>
  </r>
  <r>
    <x v="29"/>
    <x v="3"/>
    <x v="0"/>
    <x v="2"/>
    <n v="170"/>
    <x v="0"/>
    <n v="177"/>
    <x v="1"/>
    <x v="0"/>
    <x v="0"/>
    <n v="84"/>
    <n v="0.53503184713375795"/>
    <x v="1"/>
    <x v="1"/>
    <n v="2.5"/>
    <x v="2"/>
    <x v="2"/>
    <x v="1"/>
  </r>
  <r>
    <x v="26"/>
    <x v="0"/>
    <x v="0"/>
    <x v="2"/>
    <n v="110"/>
    <x v="2"/>
    <n v="236"/>
    <x v="2"/>
    <x v="0"/>
    <x v="0"/>
    <n v="125"/>
    <n v="0.7183908045977011"/>
    <x v="2"/>
    <x v="1"/>
    <n v="2"/>
    <x v="2"/>
    <x v="1"/>
    <x v="1"/>
  </r>
  <r>
    <x v="29"/>
    <x v="3"/>
    <x v="0"/>
    <x v="2"/>
    <n v="126"/>
    <x v="1"/>
    <n v="0"/>
    <x v="3"/>
    <x v="0"/>
    <x v="1"/>
    <n v="120"/>
    <n v="0.76433121019108285"/>
    <x v="2"/>
    <x v="0"/>
    <n v="1.5"/>
    <x v="2"/>
    <x v="2"/>
    <x v="0"/>
  </r>
  <r>
    <x v="11"/>
    <x v="3"/>
    <x v="0"/>
    <x v="2"/>
    <n v="152"/>
    <x v="0"/>
    <n v="0"/>
    <x v="3"/>
    <x v="0"/>
    <x v="1"/>
    <n v="118"/>
    <n v="0.73750000000000004"/>
    <x v="2"/>
    <x v="1"/>
    <n v="0"/>
    <x v="0"/>
    <x v="0"/>
    <x v="0"/>
  </r>
  <r>
    <x v="7"/>
    <x v="2"/>
    <x v="0"/>
    <x v="2"/>
    <n v="116"/>
    <x v="2"/>
    <n v="0"/>
    <x v="3"/>
    <x v="0"/>
    <x v="0"/>
    <n v="124"/>
    <n v="0.76543209876543206"/>
    <x v="2"/>
    <x v="0"/>
    <n v="1"/>
    <x v="1"/>
    <x v="0"/>
    <x v="1"/>
  </r>
  <r>
    <x v="41"/>
    <x v="3"/>
    <x v="0"/>
    <x v="2"/>
    <n v="120"/>
    <x v="1"/>
    <n v="0"/>
    <x v="3"/>
    <x v="1"/>
    <x v="1"/>
    <n v="106"/>
    <n v="0.67948717948717952"/>
    <x v="2"/>
    <x v="0"/>
    <n v="2"/>
    <x v="2"/>
    <x v="1"/>
    <x v="1"/>
  </r>
  <r>
    <x v="29"/>
    <x v="3"/>
    <x v="0"/>
    <x v="1"/>
    <n v="130"/>
    <x v="1"/>
    <n v="0"/>
    <x v="3"/>
    <x v="0"/>
    <x v="1"/>
    <n v="111"/>
    <n v="0.70700636942675155"/>
    <x v="2"/>
    <x v="1"/>
    <n v="0"/>
    <x v="0"/>
    <x v="1"/>
    <x v="1"/>
  </r>
  <r>
    <x v="38"/>
    <x v="4"/>
    <x v="0"/>
    <x v="1"/>
    <n v="138"/>
    <x v="1"/>
    <n v="0"/>
    <x v="3"/>
    <x v="0"/>
    <x v="0"/>
    <n v="116"/>
    <n v="0.79452054794520544"/>
    <x v="2"/>
    <x v="0"/>
    <n v="0.2"/>
    <x v="0"/>
    <x v="0"/>
    <x v="0"/>
  </r>
  <r>
    <x v="15"/>
    <x v="2"/>
    <x v="0"/>
    <x v="1"/>
    <n v="128"/>
    <x v="1"/>
    <n v="0"/>
    <x v="3"/>
    <x v="0"/>
    <x v="1"/>
    <n v="180"/>
    <n v="1.0714285714285714"/>
    <x v="0"/>
    <x v="0"/>
    <n v="3"/>
    <x v="2"/>
    <x v="0"/>
    <x v="1"/>
  </r>
  <r>
    <x v="42"/>
    <x v="3"/>
    <x v="0"/>
    <x v="2"/>
    <n v="130"/>
    <x v="1"/>
    <n v="0"/>
    <x v="3"/>
    <x v="1"/>
    <x v="1"/>
    <n v="129"/>
    <n v="0.85430463576158944"/>
    <x v="2"/>
    <x v="0"/>
    <n v="1"/>
    <x v="1"/>
    <x v="1"/>
    <x v="1"/>
  </r>
  <r>
    <x v="16"/>
    <x v="2"/>
    <x v="0"/>
    <x v="2"/>
    <n v="128"/>
    <x v="1"/>
    <n v="0"/>
    <x v="3"/>
    <x v="1"/>
    <x v="1"/>
    <n v="125"/>
    <n v="0.73964497041420119"/>
    <x v="2"/>
    <x v="1"/>
    <n v="1.2"/>
    <x v="1"/>
    <x v="1"/>
    <x v="1"/>
  </r>
  <r>
    <x v="11"/>
    <x v="3"/>
    <x v="0"/>
    <x v="2"/>
    <n v="130"/>
    <x v="1"/>
    <n v="186"/>
    <x v="1"/>
    <x v="1"/>
    <x v="1"/>
    <n v="140"/>
    <n v="0.875"/>
    <x v="0"/>
    <x v="1"/>
    <n v="0.5"/>
    <x v="0"/>
    <x v="1"/>
    <x v="1"/>
  </r>
  <r>
    <x v="17"/>
    <x v="2"/>
    <x v="0"/>
    <x v="2"/>
    <n v="120"/>
    <x v="1"/>
    <n v="100"/>
    <x v="1"/>
    <x v="0"/>
    <x v="0"/>
    <n v="120"/>
    <n v="0.73170731707317072"/>
    <x v="2"/>
    <x v="1"/>
    <n v="1.5"/>
    <x v="2"/>
    <x v="1"/>
    <x v="1"/>
  </r>
  <r>
    <x v="28"/>
    <x v="2"/>
    <x v="0"/>
    <x v="1"/>
    <n v="136"/>
    <x v="1"/>
    <n v="228"/>
    <x v="2"/>
    <x v="0"/>
    <x v="1"/>
    <n v="124"/>
    <n v="0.75151515151515147"/>
    <x v="2"/>
    <x v="1"/>
    <n v="1.6"/>
    <x v="2"/>
    <x v="1"/>
    <x v="1"/>
  </r>
  <r>
    <x v="4"/>
    <x v="2"/>
    <x v="0"/>
    <x v="2"/>
    <n v="130"/>
    <x v="1"/>
    <n v="0"/>
    <x v="3"/>
    <x v="0"/>
    <x v="1"/>
    <n v="117"/>
    <n v="0.70481927710843373"/>
    <x v="2"/>
    <x v="1"/>
    <n v="1.4"/>
    <x v="1"/>
    <x v="1"/>
    <x v="1"/>
  </r>
  <r>
    <x v="46"/>
    <x v="4"/>
    <x v="0"/>
    <x v="2"/>
    <n v="124"/>
    <x v="1"/>
    <n v="171"/>
    <x v="1"/>
    <x v="0"/>
    <x v="1"/>
    <n v="110"/>
    <n v="0.76923076923076927"/>
    <x v="2"/>
    <x v="1"/>
    <n v="2"/>
    <x v="2"/>
    <x v="0"/>
    <x v="1"/>
  </r>
  <r>
    <x v="29"/>
    <x v="3"/>
    <x v="0"/>
    <x v="2"/>
    <n v="160"/>
    <x v="0"/>
    <n v="230"/>
    <x v="2"/>
    <x v="1"/>
    <x v="0"/>
    <n v="105"/>
    <n v="0.66878980891719741"/>
    <x v="2"/>
    <x v="1"/>
    <n v="1"/>
    <x v="1"/>
    <x v="1"/>
    <x v="1"/>
  </r>
  <r>
    <x v="28"/>
    <x v="2"/>
    <x v="0"/>
    <x v="1"/>
    <n v="0"/>
    <x v="4"/>
    <n v="0"/>
    <x v="3"/>
    <x v="0"/>
    <x v="0"/>
    <n v="155"/>
    <n v="0.93939393939393945"/>
    <x v="0"/>
    <x v="0"/>
    <n v="1.5"/>
    <x v="2"/>
    <x v="1"/>
    <x v="1"/>
  </r>
  <r>
    <x v="15"/>
    <x v="2"/>
    <x v="0"/>
    <x v="1"/>
    <n v="122"/>
    <x v="1"/>
    <n v="0"/>
    <x v="3"/>
    <x v="0"/>
    <x v="0"/>
    <n v="110"/>
    <n v="0.65476190476190477"/>
    <x v="2"/>
    <x v="1"/>
    <n v="2"/>
    <x v="2"/>
    <x v="2"/>
    <x v="1"/>
  </r>
  <r>
    <x v="41"/>
    <x v="3"/>
    <x v="0"/>
    <x v="2"/>
    <n v="144"/>
    <x v="0"/>
    <n v="0"/>
    <x v="3"/>
    <x v="0"/>
    <x v="1"/>
    <n v="122"/>
    <n v="0.78205128205128205"/>
    <x v="2"/>
    <x v="1"/>
    <n v="1"/>
    <x v="1"/>
    <x v="1"/>
    <x v="1"/>
  </r>
  <r>
    <x v="11"/>
    <x v="3"/>
    <x v="0"/>
    <x v="2"/>
    <n v="140"/>
    <x v="0"/>
    <n v="281"/>
    <x v="0"/>
    <x v="0"/>
    <x v="1"/>
    <n v="118"/>
    <n v="0.73750000000000004"/>
    <x v="2"/>
    <x v="1"/>
    <n v="1.5"/>
    <x v="2"/>
    <x v="1"/>
    <x v="1"/>
  </r>
  <r>
    <x v="11"/>
    <x v="3"/>
    <x v="0"/>
    <x v="2"/>
    <n v="120"/>
    <x v="1"/>
    <n v="0"/>
    <x v="3"/>
    <x v="0"/>
    <x v="0"/>
    <n v="133"/>
    <n v="0.83125000000000004"/>
    <x v="2"/>
    <x v="1"/>
    <n v="2"/>
    <x v="2"/>
    <x v="0"/>
    <x v="0"/>
  </r>
  <r>
    <x v="7"/>
    <x v="2"/>
    <x v="0"/>
    <x v="2"/>
    <n v="136"/>
    <x v="1"/>
    <n v="203"/>
    <x v="2"/>
    <x v="1"/>
    <x v="0"/>
    <n v="123"/>
    <n v="0.7592592592592593"/>
    <x v="2"/>
    <x v="1"/>
    <n v="1.2"/>
    <x v="1"/>
    <x v="1"/>
    <x v="1"/>
  </r>
  <r>
    <x v="22"/>
    <x v="2"/>
    <x v="0"/>
    <x v="2"/>
    <n v="154"/>
    <x v="0"/>
    <n v="0"/>
    <x v="3"/>
    <x v="0"/>
    <x v="1"/>
    <n v="131"/>
    <n v="0.81366459627329191"/>
    <x v="2"/>
    <x v="1"/>
    <n v="1.5"/>
    <x v="2"/>
    <x v="0"/>
    <x v="0"/>
  </r>
  <r>
    <x v="33"/>
    <x v="3"/>
    <x v="0"/>
    <x v="1"/>
    <n v="120"/>
    <x v="1"/>
    <n v="0"/>
    <x v="3"/>
    <x v="0"/>
    <x v="0"/>
    <n v="80"/>
    <n v="0.50314465408805031"/>
    <x v="1"/>
    <x v="1"/>
    <n v="0"/>
    <x v="0"/>
    <x v="1"/>
    <x v="1"/>
  </r>
  <r>
    <x v="0"/>
    <x v="0"/>
    <x v="0"/>
    <x v="2"/>
    <n v="125"/>
    <x v="1"/>
    <n v="0"/>
    <x v="3"/>
    <x v="1"/>
    <x v="0"/>
    <n v="165"/>
    <n v="0.91666666666666663"/>
    <x v="0"/>
    <x v="0"/>
    <n v="0"/>
    <x v="0"/>
    <x v="1"/>
    <x v="1"/>
  </r>
  <r>
    <x v="33"/>
    <x v="3"/>
    <x v="0"/>
    <x v="2"/>
    <n v="134"/>
    <x v="1"/>
    <n v="0"/>
    <x v="3"/>
    <x v="1"/>
    <x v="1"/>
    <n v="86"/>
    <n v="0.54088050314465408"/>
    <x v="1"/>
    <x v="0"/>
    <n v="1.5"/>
    <x v="2"/>
    <x v="1"/>
    <x v="1"/>
  </r>
  <r>
    <x v="18"/>
    <x v="0"/>
    <x v="0"/>
    <x v="2"/>
    <n v="104"/>
    <x v="2"/>
    <n v="0"/>
    <x v="3"/>
    <x v="0"/>
    <x v="1"/>
    <n v="111"/>
    <n v="0.62011173184357538"/>
    <x v="2"/>
    <x v="0"/>
    <n v="0"/>
    <x v="0"/>
    <x v="0"/>
    <x v="0"/>
  </r>
  <r>
    <x v="27"/>
    <x v="2"/>
    <x v="0"/>
    <x v="2"/>
    <n v="139"/>
    <x v="1"/>
    <n v="277"/>
    <x v="0"/>
    <x v="1"/>
    <x v="1"/>
    <n v="118"/>
    <n v="0.7239263803680982"/>
    <x v="2"/>
    <x v="1"/>
    <n v="1.9"/>
    <x v="2"/>
    <x v="1"/>
    <x v="1"/>
  </r>
  <r>
    <x v="29"/>
    <x v="3"/>
    <x v="0"/>
    <x v="2"/>
    <n v="136"/>
    <x v="1"/>
    <n v="0"/>
    <x v="3"/>
    <x v="0"/>
    <x v="0"/>
    <n v="84"/>
    <n v="0.53503184713375795"/>
    <x v="1"/>
    <x v="1"/>
    <n v="0"/>
    <x v="0"/>
    <x v="1"/>
    <x v="1"/>
  </r>
  <r>
    <x v="22"/>
    <x v="2"/>
    <x v="0"/>
    <x v="2"/>
    <n v="122"/>
    <x v="1"/>
    <n v="233"/>
    <x v="2"/>
    <x v="0"/>
    <x v="0"/>
    <n v="117"/>
    <n v="0.72670807453416153"/>
    <x v="2"/>
    <x v="1"/>
    <n v="1.3"/>
    <x v="1"/>
    <x v="2"/>
    <x v="1"/>
  </r>
  <r>
    <x v="16"/>
    <x v="2"/>
    <x v="0"/>
    <x v="2"/>
    <n v="128"/>
    <x v="1"/>
    <n v="0"/>
    <x v="3"/>
    <x v="0"/>
    <x v="0"/>
    <n v="107"/>
    <n v="0.63313609467455623"/>
    <x v="2"/>
    <x v="0"/>
    <n v="0"/>
    <x v="0"/>
    <x v="0"/>
    <x v="0"/>
  </r>
  <r>
    <x v="22"/>
    <x v="2"/>
    <x v="0"/>
    <x v="1"/>
    <n v="131"/>
    <x v="1"/>
    <n v="0"/>
    <x v="3"/>
    <x v="0"/>
    <x v="0"/>
    <n v="128"/>
    <n v="0.79503105590062106"/>
    <x v="2"/>
    <x v="1"/>
    <n v="2"/>
    <x v="2"/>
    <x v="2"/>
    <x v="1"/>
  </r>
  <r>
    <x v="8"/>
    <x v="0"/>
    <x v="0"/>
    <x v="1"/>
    <n v="134"/>
    <x v="1"/>
    <n v="240"/>
    <x v="0"/>
    <x v="0"/>
    <x v="0"/>
    <n v="160"/>
    <n v="0.898876404494382"/>
    <x v="0"/>
    <x v="0"/>
    <n v="0"/>
    <x v="0"/>
    <x v="0"/>
    <x v="0"/>
  </r>
  <r>
    <x v="28"/>
    <x v="2"/>
    <x v="0"/>
    <x v="1"/>
    <n v="120"/>
    <x v="1"/>
    <n v="0"/>
    <x v="3"/>
    <x v="0"/>
    <x v="1"/>
    <n v="125"/>
    <n v="0.75757575757575757"/>
    <x v="2"/>
    <x v="1"/>
    <n v="2.5"/>
    <x v="2"/>
    <x v="1"/>
    <x v="1"/>
  </r>
  <r>
    <x v="29"/>
    <x v="3"/>
    <x v="1"/>
    <x v="0"/>
    <n v="132"/>
    <x v="1"/>
    <n v="0"/>
    <x v="3"/>
    <x v="0"/>
    <x v="0"/>
    <n v="130"/>
    <n v="0.82802547770700641"/>
    <x v="2"/>
    <x v="0"/>
    <n v="0.1"/>
    <x v="0"/>
    <x v="0"/>
    <x v="0"/>
  </r>
  <r>
    <x v="35"/>
    <x v="3"/>
    <x v="0"/>
    <x v="2"/>
    <n v="152"/>
    <x v="0"/>
    <n v="153"/>
    <x v="1"/>
    <x v="0"/>
    <x v="1"/>
    <n v="97"/>
    <n v="0.61392405063291144"/>
    <x v="2"/>
    <x v="1"/>
    <n v="1.6"/>
    <x v="2"/>
    <x v="0"/>
    <x v="1"/>
  </r>
  <r>
    <x v="17"/>
    <x v="2"/>
    <x v="0"/>
    <x v="0"/>
    <n v="124"/>
    <x v="1"/>
    <n v="224"/>
    <x v="2"/>
    <x v="1"/>
    <x v="0"/>
    <n v="161"/>
    <n v="0.98170731707317072"/>
    <x v="0"/>
    <x v="0"/>
    <n v="2"/>
    <x v="2"/>
    <x v="1"/>
    <x v="0"/>
  </r>
  <r>
    <x v="14"/>
    <x v="2"/>
    <x v="0"/>
    <x v="2"/>
    <n v="126"/>
    <x v="1"/>
    <n v="0"/>
    <x v="3"/>
    <x v="0"/>
    <x v="0"/>
    <n v="106"/>
    <n v="0.6347305389221557"/>
    <x v="2"/>
    <x v="0"/>
    <n v="0"/>
    <x v="0"/>
    <x v="1"/>
    <x v="1"/>
  </r>
  <r>
    <x v="39"/>
    <x v="3"/>
    <x v="0"/>
    <x v="2"/>
    <n v="138"/>
    <x v="1"/>
    <n v="0"/>
    <x v="3"/>
    <x v="0"/>
    <x v="0"/>
    <n v="130"/>
    <n v="0.85526315789473684"/>
    <x v="2"/>
    <x v="1"/>
    <n v="3"/>
    <x v="2"/>
    <x v="1"/>
    <x v="1"/>
  </r>
  <r>
    <x v="14"/>
    <x v="2"/>
    <x v="0"/>
    <x v="2"/>
    <n v="154"/>
    <x v="0"/>
    <n v="0"/>
    <x v="3"/>
    <x v="1"/>
    <x v="1"/>
    <n v="140"/>
    <n v="0.83832335329341312"/>
    <x v="2"/>
    <x v="1"/>
    <n v="1.5"/>
    <x v="2"/>
    <x v="1"/>
    <x v="1"/>
  </r>
  <r>
    <x v="11"/>
    <x v="3"/>
    <x v="0"/>
    <x v="1"/>
    <n v="141"/>
    <x v="0"/>
    <n v="316"/>
    <x v="0"/>
    <x v="1"/>
    <x v="1"/>
    <n v="122"/>
    <n v="0.76249999999999996"/>
    <x v="2"/>
    <x v="1"/>
    <n v="1.7"/>
    <x v="2"/>
    <x v="1"/>
    <x v="1"/>
  </r>
  <r>
    <x v="35"/>
    <x v="3"/>
    <x v="0"/>
    <x v="0"/>
    <n v="131"/>
    <x v="1"/>
    <n v="0"/>
    <x v="3"/>
    <x v="0"/>
    <x v="0"/>
    <n v="130"/>
    <n v="0.82278481012658233"/>
    <x v="2"/>
    <x v="0"/>
    <n v="0.1"/>
    <x v="0"/>
    <x v="0"/>
    <x v="0"/>
  </r>
  <r>
    <x v="22"/>
    <x v="2"/>
    <x v="0"/>
    <x v="2"/>
    <n v="178"/>
    <x v="0"/>
    <n v="0"/>
    <x v="3"/>
    <x v="1"/>
    <x v="2"/>
    <n v="120"/>
    <n v="0.74534161490683226"/>
    <x v="2"/>
    <x v="1"/>
    <n v="0"/>
    <x v="0"/>
    <x v="1"/>
    <x v="1"/>
  </r>
  <r>
    <x v="16"/>
    <x v="2"/>
    <x v="0"/>
    <x v="2"/>
    <n v="132"/>
    <x v="1"/>
    <n v="218"/>
    <x v="2"/>
    <x v="1"/>
    <x v="2"/>
    <n v="139"/>
    <n v="0.8224852071005917"/>
    <x v="2"/>
    <x v="0"/>
    <n v="0.1"/>
    <x v="0"/>
    <x v="0"/>
    <x v="0"/>
  </r>
  <r>
    <x v="33"/>
    <x v="3"/>
    <x v="0"/>
    <x v="2"/>
    <n v="110"/>
    <x v="2"/>
    <n v="0"/>
    <x v="3"/>
    <x v="1"/>
    <x v="0"/>
    <n v="108"/>
    <n v="0.67924528301886788"/>
    <x v="2"/>
    <x v="1"/>
    <n v="2"/>
    <x v="2"/>
    <x v="2"/>
    <x v="1"/>
  </r>
  <r>
    <x v="27"/>
    <x v="2"/>
    <x v="0"/>
    <x v="2"/>
    <n v="130"/>
    <x v="1"/>
    <n v="311"/>
    <x v="0"/>
    <x v="1"/>
    <x v="1"/>
    <n v="148"/>
    <n v="0.90797546012269936"/>
    <x v="0"/>
    <x v="1"/>
    <n v="2"/>
    <x v="2"/>
    <x v="1"/>
    <x v="1"/>
  </r>
  <r>
    <x v="17"/>
    <x v="2"/>
    <x v="0"/>
    <x v="1"/>
    <n v="170"/>
    <x v="0"/>
    <n v="0"/>
    <x v="3"/>
    <x v="0"/>
    <x v="2"/>
    <n v="123"/>
    <n v="0.75"/>
    <x v="2"/>
    <x v="1"/>
    <n v="2.5"/>
    <x v="2"/>
    <x v="1"/>
    <x v="1"/>
  </r>
  <r>
    <x v="7"/>
    <x v="2"/>
    <x v="0"/>
    <x v="0"/>
    <n v="126"/>
    <x v="1"/>
    <n v="0"/>
    <x v="3"/>
    <x v="1"/>
    <x v="0"/>
    <n v="110"/>
    <n v="0.67901234567901236"/>
    <x v="2"/>
    <x v="1"/>
    <n v="2"/>
    <x v="2"/>
    <x v="1"/>
    <x v="1"/>
  </r>
  <r>
    <x v="42"/>
    <x v="3"/>
    <x v="0"/>
    <x v="1"/>
    <n v="140"/>
    <x v="0"/>
    <n v="0"/>
    <x v="3"/>
    <x v="1"/>
    <x v="1"/>
    <n v="118"/>
    <n v="0.7814569536423841"/>
    <x v="2"/>
    <x v="0"/>
    <n v="2.5"/>
    <x v="2"/>
    <x v="2"/>
    <x v="1"/>
  </r>
  <r>
    <x v="43"/>
    <x v="3"/>
    <x v="0"/>
    <x v="3"/>
    <n v="142"/>
    <x v="0"/>
    <n v="270"/>
    <x v="0"/>
    <x v="1"/>
    <x v="0"/>
    <n v="125"/>
    <n v="0.81699346405228757"/>
    <x v="2"/>
    <x v="0"/>
    <n v="2.5"/>
    <x v="2"/>
    <x v="0"/>
    <x v="1"/>
  </r>
  <r>
    <x v="7"/>
    <x v="2"/>
    <x v="0"/>
    <x v="2"/>
    <n v="120"/>
    <x v="1"/>
    <n v="0"/>
    <x v="3"/>
    <x v="0"/>
    <x v="2"/>
    <n v="106"/>
    <n v="0.65432098765432101"/>
    <x v="2"/>
    <x v="1"/>
    <n v="1.5"/>
    <x v="2"/>
    <x v="2"/>
    <x v="1"/>
  </r>
  <r>
    <x v="20"/>
    <x v="3"/>
    <x v="0"/>
    <x v="2"/>
    <n v="134"/>
    <x v="1"/>
    <n v="0"/>
    <x v="3"/>
    <x v="0"/>
    <x v="0"/>
    <n v="112"/>
    <n v="0.72258064516129028"/>
    <x v="2"/>
    <x v="1"/>
    <n v="1.1000000000000001"/>
    <x v="1"/>
    <x v="1"/>
    <x v="1"/>
  </r>
  <r>
    <x v="29"/>
    <x v="3"/>
    <x v="0"/>
    <x v="0"/>
    <n v="139"/>
    <x v="1"/>
    <n v="217"/>
    <x v="2"/>
    <x v="1"/>
    <x v="1"/>
    <n v="128"/>
    <n v="0.8152866242038217"/>
    <x v="2"/>
    <x v="1"/>
    <n v="1.2"/>
    <x v="1"/>
    <x v="1"/>
    <x v="1"/>
  </r>
  <r>
    <x v="28"/>
    <x v="2"/>
    <x v="0"/>
    <x v="0"/>
    <n v="110"/>
    <x v="2"/>
    <n v="214"/>
    <x v="2"/>
    <x v="1"/>
    <x v="1"/>
    <n v="180"/>
    <n v="1.0909090909090908"/>
    <x v="0"/>
    <x v="0"/>
    <n v="0.4"/>
    <x v="0"/>
    <x v="0"/>
    <x v="0"/>
  </r>
  <r>
    <x v="27"/>
    <x v="2"/>
    <x v="0"/>
    <x v="2"/>
    <n v="140"/>
    <x v="0"/>
    <n v="214"/>
    <x v="2"/>
    <x v="0"/>
    <x v="1"/>
    <n v="144"/>
    <n v="0.8834355828220859"/>
    <x v="0"/>
    <x v="1"/>
    <n v="2"/>
    <x v="2"/>
    <x v="1"/>
    <x v="1"/>
  </r>
  <r>
    <x v="20"/>
    <x v="3"/>
    <x v="0"/>
    <x v="3"/>
    <n v="140"/>
    <x v="0"/>
    <n v="252"/>
    <x v="0"/>
    <x v="0"/>
    <x v="0"/>
    <n v="135"/>
    <n v="0.87096774193548387"/>
    <x v="0"/>
    <x v="0"/>
    <n v="0.3"/>
    <x v="0"/>
    <x v="0"/>
    <x v="0"/>
  </r>
  <r>
    <x v="4"/>
    <x v="2"/>
    <x v="0"/>
    <x v="2"/>
    <n v="136"/>
    <x v="1"/>
    <n v="220"/>
    <x v="2"/>
    <x v="0"/>
    <x v="0"/>
    <n v="140"/>
    <n v="0.84337349397590367"/>
    <x v="2"/>
    <x v="1"/>
    <n v="3"/>
    <x v="2"/>
    <x v="1"/>
    <x v="1"/>
  </r>
  <r>
    <x v="40"/>
    <x v="4"/>
    <x v="0"/>
    <x v="1"/>
    <n v="120"/>
    <x v="1"/>
    <n v="214"/>
    <x v="2"/>
    <x v="0"/>
    <x v="0"/>
    <n v="102"/>
    <n v="0.68918918918918914"/>
    <x v="2"/>
    <x v="1"/>
    <n v="1"/>
    <x v="1"/>
    <x v="1"/>
    <x v="1"/>
  </r>
  <r>
    <x v="47"/>
    <x v="4"/>
    <x v="0"/>
    <x v="2"/>
    <n v="170"/>
    <x v="0"/>
    <n v="203"/>
    <x v="2"/>
    <x v="1"/>
    <x v="1"/>
    <n v="108"/>
    <n v="0.7448275862068966"/>
    <x v="2"/>
    <x v="0"/>
    <n v="0"/>
    <x v="0"/>
    <x v="1"/>
    <x v="1"/>
  </r>
  <r>
    <x v="1"/>
    <x v="0"/>
    <x v="0"/>
    <x v="3"/>
    <n v="130"/>
    <x v="1"/>
    <n v="0"/>
    <x v="3"/>
    <x v="0"/>
    <x v="1"/>
    <n v="145"/>
    <n v="0.84795321637426901"/>
    <x v="2"/>
    <x v="0"/>
    <n v="3"/>
    <x v="2"/>
    <x v="1"/>
    <x v="1"/>
  </r>
  <r>
    <x v="16"/>
    <x v="2"/>
    <x v="0"/>
    <x v="1"/>
    <n v="137"/>
    <x v="1"/>
    <n v="339"/>
    <x v="0"/>
    <x v="0"/>
    <x v="0"/>
    <n v="127"/>
    <n v="0.75147928994082835"/>
    <x v="2"/>
    <x v="1"/>
    <n v="1.7"/>
    <x v="2"/>
    <x v="1"/>
    <x v="1"/>
  </r>
  <r>
    <x v="11"/>
    <x v="3"/>
    <x v="0"/>
    <x v="2"/>
    <n v="142"/>
    <x v="0"/>
    <n v="216"/>
    <x v="2"/>
    <x v="0"/>
    <x v="0"/>
    <n v="110"/>
    <n v="0.6875"/>
    <x v="2"/>
    <x v="1"/>
    <n v="2.5"/>
    <x v="2"/>
    <x v="1"/>
    <x v="1"/>
  </r>
  <r>
    <x v="41"/>
    <x v="3"/>
    <x v="1"/>
    <x v="2"/>
    <n v="142"/>
    <x v="0"/>
    <n v="276"/>
    <x v="0"/>
    <x v="0"/>
    <x v="0"/>
    <n v="140"/>
    <n v="0.89743589743589747"/>
    <x v="0"/>
    <x v="1"/>
    <n v="1"/>
    <x v="1"/>
    <x v="1"/>
    <x v="1"/>
  </r>
  <r>
    <x v="7"/>
    <x v="2"/>
    <x v="0"/>
    <x v="2"/>
    <n v="132"/>
    <x v="1"/>
    <n v="458"/>
    <x v="0"/>
    <x v="1"/>
    <x v="0"/>
    <n v="69"/>
    <n v="0.42592592592592593"/>
    <x v="1"/>
    <x v="0"/>
    <n v="1"/>
    <x v="1"/>
    <x v="2"/>
    <x v="0"/>
  </r>
  <r>
    <x v="33"/>
    <x v="3"/>
    <x v="0"/>
    <x v="2"/>
    <n v="146"/>
    <x v="0"/>
    <n v="241"/>
    <x v="0"/>
    <x v="0"/>
    <x v="0"/>
    <n v="148"/>
    <n v="0.9308176100628931"/>
    <x v="0"/>
    <x v="1"/>
    <n v="3"/>
    <x v="2"/>
    <x v="2"/>
    <x v="1"/>
  </r>
  <r>
    <x v="43"/>
    <x v="3"/>
    <x v="0"/>
    <x v="2"/>
    <n v="160"/>
    <x v="0"/>
    <n v="384"/>
    <x v="0"/>
    <x v="1"/>
    <x v="1"/>
    <n v="130"/>
    <n v="0.84967320261437906"/>
    <x v="2"/>
    <x v="1"/>
    <n v="0"/>
    <x v="0"/>
    <x v="1"/>
    <x v="1"/>
  </r>
  <r>
    <x v="35"/>
    <x v="3"/>
    <x v="0"/>
    <x v="2"/>
    <n v="135"/>
    <x v="1"/>
    <n v="297"/>
    <x v="0"/>
    <x v="0"/>
    <x v="0"/>
    <n v="130"/>
    <n v="0.82278481012658233"/>
    <x v="2"/>
    <x v="1"/>
    <n v="1"/>
    <x v="1"/>
    <x v="1"/>
    <x v="1"/>
  </r>
  <r>
    <x v="20"/>
    <x v="3"/>
    <x v="0"/>
    <x v="2"/>
    <n v="136"/>
    <x v="1"/>
    <n v="248"/>
    <x v="0"/>
    <x v="0"/>
    <x v="0"/>
    <n v="140"/>
    <n v="0.90322580645161288"/>
    <x v="0"/>
    <x v="1"/>
    <n v="4"/>
    <x v="2"/>
    <x v="2"/>
    <x v="1"/>
  </r>
  <r>
    <x v="29"/>
    <x v="3"/>
    <x v="0"/>
    <x v="2"/>
    <n v="130"/>
    <x v="1"/>
    <n v="308"/>
    <x v="0"/>
    <x v="0"/>
    <x v="0"/>
    <n v="138"/>
    <n v="0.87898089171974525"/>
    <x v="0"/>
    <x v="1"/>
    <n v="2"/>
    <x v="2"/>
    <x v="1"/>
    <x v="1"/>
  </r>
  <r>
    <x v="42"/>
    <x v="3"/>
    <x v="0"/>
    <x v="2"/>
    <n v="140"/>
    <x v="0"/>
    <n v="208"/>
    <x v="2"/>
    <x v="0"/>
    <x v="1"/>
    <n v="140"/>
    <n v="0.92715231788079466"/>
    <x v="0"/>
    <x v="1"/>
    <n v="2"/>
    <x v="2"/>
    <x v="1"/>
    <x v="1"/>
  </r>
  <r>
    <x v="16"/>
    <x v="2"/>
    <x v="0"/>
    <x v="2"/>
    <n v="132"/>
    <x v="1"/>
    <n v="227"/>
    <x v="2"/>
    <x v="1"/>
    <x v="1"/>
    <n v="138"/>
    <n v="0.81656804733727806"/>
    <x v="2"/>
    <x v="0"/>
    <n v="0.2"/>
    <x v="0"/>
    <x v="0"/>
    <x v="0"/>
  </r>
  <r>
    <x v="35"/>
    <x v="3"/>
    <x v="0"/>
    <x v="2"/>
    <n v="158"/>
    <x v="0"/>
    <n v="210"/>
    <x v="2"/>
    <x v="1"/>
    <x v="0"/>
    <n v="112"/>
    <n v="0.70886075949367089"/>
    <x v="2"/>
    <x v="1"/>
    <n v="3"/>
    <x v="2"/>
    <x v="2"/>
    <x v="1"/>
  </r>
  <r>
    <x v="28"/>
    <x v="2"/>
    <x v="0"/>
    <x v="1"/>
    <n v="136"/>
    <x v="1"/>
    <n v="245"/>
    <x v="0"/>
    <x v="1"/>
    <x v="1"/>
    <n v="131"/>
    <n v="0.79393939393939394"/>
    <x v="2"/>
    <x v="1"/>
    <n v="1.2"/>
    <x v="1"/>
    <x v="1"/>
    <x v="1"/>
  </r>
  <r>
    <x v="47"/>
    <x v="4"/>
    <x v="0"/>
    <x v="2"/>
    <n v="136"/>
    <x v="1"/>
    <n v="225"/>
    <x v="2"/>
    <x v="0"/>
    <x v="0"/>
    <n v="112"/>
    <n v="0.77241379310344827"/>
    <x v="2"/>
    <x v="1"/>
    <n v="3"/>
    <x v="2"/>
    <x v="1"/>
    <x v="1"/>
  </r>
  <r>
    <x v="0"/>
    <x v="0"/>
    <x v="0"/>
    <x v="1"/>
    <n v="106"/>
    <x v="2"/>
    <n v="240"/>
    <x v="0"/>
    <x v="0"/>
    <x v="0"/>
    <n v="80"/>
    <n v="0.44444444444444442"/>
    <x v="1"/>
    <x v="1"/>
    <n v="0"/>
    <x v="0"/>
    <x v="0"/>
    <x v="0"/>
  </r>
  <r>
    <x v="43"/>
    <x v="3"/>
    <x v="0"/>
    <x v="2"/>
    <n v="120"/>
    <x v="1"/>
    <n v="0"/>
    <x v="3"/>
    <x v="1"/>
    <x v="0"/>
    <n v="150"/>
    <n v="0.98039215686274506"/>
    <x v="0"/>
    <x v="0"/>
    <n v="1.5"/>
    <x v="2"/>
    <x v="2"/>
    <x v="1"/>
  </r>
  <r>
    <x v="7"/>
    <x v="2"/>
    <x v="0"/>
    <x v="2"/>
    <n v="110"/>
    <x v="2"/>
    <n v="198"/>
    <x v="1"/>
    <x v="0"/>
    <x v="0"/>
    <n v="110"/>
    <n v="0.67901234567901236"/>
    <x v="2"/>
    <x v="0"/>
    <n v="0"/>
    <x v="0"/>
    <x v="1"/>
    <x v="1"/>
  </r>
  <r>
    <x v="11"/>
    <x v="3"/>
    <x v="0"/>
    <x v="2"/>
    <n v="136"/>
    <x v="1"/>
    <n v="195"/>
    <x v="1"/>
    <x v="0"/>
    <x v="0"/>
    <n v="126"/>
    <n v="0.78749999999999998"/>
    <x v="2"/>
    <x v="0"/>
    <n v="0.3"/>
    <x v="0"/>
    <x v="0"/>
    <x v="0"/>
  </r>
  <r>
    <x v="29"/>
    <x v="3"/>
    <x v="0"/>
    <x v="2"/>
    <n v="160"/>
    <x v="0"/>
    <n v="267"/>
    <x v="0"/>
    <x v="1"/>
    <x v="1"/>
    <n v="88"/>
    <n v="0.56050955414012738"/>
    <x v="1"/>
    <x v="1"/>
    <n v="2"/>
    <x v="2"/>
    <x v="1"/>
    <x v="1"/>
  </r>
  <r>
    <x v="21"/>
    <x v="1"/>
    <x v="0"/>
    <x v="1"/>
    <n v="123"/>
    <x v="1"/>
    <n v="161"/>
    <x v="1"/>
    <x v="0"/>
    <x v="1"/>
    <n v="153"/>
    <n v="0.82702702702702702"/>
    <x v="2"/>
    <x v="0"/>
    <n v="-0.1"/>
    <x v="0"/>
    <x v="0"/>
    <x v="0"/>
  </r>
  <r>
    <x v="35"/>
    <x v="3"/>
    <x v="0"/>
    <x v="3"/>
    <n v="112"/>
    <x v="2"/>
    <n v="258"/>
    <x v="0"/>
    <x v="0"/>
    <x v="1"/>
    <n v="150"/>
    <n v="0.94936708860759489"/>
    <x v="0"/>
    <x v="1"/>
    <n v="1.3"/>
    <x v="1"/>
    <x v="1"/>
    <x v="1"/>
  </r>
  <r>
    <x v="10"/>
    <x v="0"/>
    <x v="0"/>
    <x v="2"/>
    <n v="122"/>
    <x v="1"/>
    <n v="0"/>
    <x v="3"/>
    <x v="0"/>
    <x v="0"/>
    <n v="120"/>
    <n v="0.67796610169491522"/>
    <x v="2"/>
    <x v="0"/>
    <n v="0.5"/>
    <x v="0"/>
    <x v="0"/>
    <x v="1"/>
  </r>
  <r>
    <x v="29"/>
    <x v="3"/>
    <x v="0"/>
    <x v="1"/>
    <n v="130"/>
    <x v="1"/>
    <n v="0"/>
    <x v="3"/>
    <x v="1"/>
    <x v="1"/>
    <n v="160"/>
    <n v="1.0191082802547771"/>
    <x v="0"/>
    <x v="0"/>
    <n v="3"/>
    <x v="2"/>
    <x v="1"/>
    <x v="0"/>
  </r>
  <r>
    <x v="39"/>
    <x v="3"/>
    <x v="0"/>
    <x v="1"/>
    <n v="150"/>
    <x v="0"/>
    <n v="195"/>
    <x v="1"/>
    <x v="1"/>
    <x v="0"/>
    <n v="132"/>
    <n v="0.86842105263157898"/>
    <x v="0"/>
    <x v="0"/>
    <n v="0"/>
    <x v="0"/>
    <x v="1"/>
    <x v="1"/>
  </r>
  <r>
    <x v="20"/>
    <x v="3"/>
    <x v="0"/>
    <x v="2"/>
    <n v="150"/>
    <x v="0"/>
    <n v="235"/>
    <x v="2"/>
    <x v="0"/>
    <x v="0"/>
    <n v="120"/>
    <n v="0.77419354838709675"/>
    <x v="2"/>
    <x v="1"/>
    <n v="1.5"/>
    <x v="2"/>
    <x v="1"/>
    <x v="1"/>
  </r>
  <r>
    <x v="3"/>
    <x v="0"/>
    <x v="0"/>
    <x v="1"/>
    <n v="102"/>
    <x v="2"/>
    <n v="0"/>
    <x v="3"/>
    <x v="1"/>
    <x v="1"/>
    <n v="110"/>
    <n v="0.63953488372093026"/>
    <x v="2"/>
    <x v="1"/>
    <n v="1"/>
    <x v="1"/>
    <x v="2"/>
    <x v="1"/>
  </r>
  <r>
    <x v="29"/>
    <x v="3"/>
    <x v="0"/>
    <x v="2"/>
    <n v="96"/>
    <x v="2"/>
    <n v="305"/>
    <x v="0"/>
    <x v="0"/>
    <x v="1"/>
    <n v="121"/>
    <n v="0.77070063694267521"/>
    <x v="2"/>
    <x v="1"/>
    <n v="1"/>
    <x v="1"/>
    <x v="0"/>
    <x v="1"/>
  </r>
  <r>
    <x v="41"/>
    <x v="3"/>
    <x v="0"/>
    <x v="2"/>
    <n v="130"/>
    <x v="1"/>
    <n v="223"/>
    <x v="2"/>
    <x v="0"/>
    <x v="1"/>
    <n v="128"/>
    <n v="0.82051282051282048"/>
    <x v="2"/>
    <x v="0"/>
    <n v="0.5"/>
    <x v="0"/>
    <x v="1"/>
    <x v="0"/>
  </r>
  <r>
    <x v="33"/>
    <x v="3"/>
    <x v="0"/>
    <x v="2"/>
    <n v="120"/>
    <x v="1"/>
    <n v="282"/>
    <x v="0"/>
    <x v="0"/>
    <x v="1"/>
    <n v="135"/>
    <n v="0.84905660377358494"/>
    <x v="2"/>
    <x v="1"/>
    <n v="4"/>
    <x v="2"/>
    <x v="2"/>
    <x v="1"/>
  </r>
  <r>
    <x v="23"/>
    <x v="2"/>
    <x v="0"/>
    <x v="2"/>
    <n v="144"/>
    <x v="0"/>
    <n v="349"/>
    <x v="0"/>
    <x v="0"/>
    <x v="2"/>
    <n v="120"/>
    <n v="0.70588235294117652"/>
    <x v="2"/>
    <x v="1"/>
    <n v="1"/>
    <x v="1"/>
    <x v="0"/>
    <x v="1"/>
  </r>
  <r>
    <x v="22"/>
    <x v="2"/>
    <x v="0"/>
    <x v="2"/>
    <n v="124"/>
    <x v="1"/>
    <n v="160"/>
    <x v="1"/>
    <x v="0"/>
    <x v="0"/>
    <n v="117"/>
    <n v="0.72670807453416153"/>
    <x v="2"/>
    <x v="1"/>
    <n v="1"/>
    <x v="1"/>
    <x v="1"/>
    <x v="1"/>
  </r>
  <r>
    <x v="28"/>
    <x v="2"/>
    <x v="0"/>
    <x v="2"/>
    <n v="150"/>
    <x v="0"/>
    <n v="160"/>
    <x v="1"/>
    <x v="0"/>
    <x v="1"/>
    <n v="150"/>
    <n v="0.90909090909090906"/>
    <x v="0"/>
    <x v="0"/>
    <n v="0"/>
    <x v="0"/>
    <x v="0"/>
    <x v="0"/>
  </r>
  <r>
    <x v="6"/>
    <x v="0"/>
    <x v="0"/>
    <x v="1"/>
    <n v="130"/>
    <x v="1"/>
    <n v="236"/>
    <x v="2"/>
    <x v="0"/>
    <x v="0"/>
    <n v="144"/>
    <n v="0.82285714285714284"/>
    <x v="2"/>
    <x v="0"/>
    <n v="0.1"/>
    <x v="0"/>
    <x v="0"/>
    <x v="0"/>
  </r>
  <r>
    <x v="20"/>
    <x v="3"/>
    <x v="0"/>
    <x v="2"/>
    <n v="144"/>
    <x v="0"/>
    <n v="312"/>
    <x v="0"/>
    <x v="0"/>
    <x v="2"/>
    <n v="113"/>
    <n v="0.7290322580645161"/>
    <x v="2"/>
    <x v="1"/>
    <n v="1.7"/>
    <x v="2"/>
    <x v="1"/>
    <x v="1"/>
  </r>
  <r>
    <x v="33"/>
    <x v="3"/>
    <x v="0"/>
    <x v="0"/>
    <n v="139"/>
    <x v="1"/>
    <n v="283"/>
    <x v="0"/>
    <x v="0"/>
    <x v="0"/>
    <n v="135"/>
    <n v="0.84905660377358494"/>
    <x v="2"/>
    <x v="0"/>
    <n v="0.3"/>
    <x v="0"/>
    <x v="0"/>
    <x v="0"/>
  </r>
  <r>
    <x v="1"/>
    <x v="0"/>
    <x v="0"/>
    <x v="1"/>
    <n v="131"/>
    <x v="1"/>
    <n v="142"/>
    <x v="1"/>
    <x v="0"/>
    <x v="0"/>
    <n v="127"/>
    <n v="0.74269005847953218"/>
    <x v="2"/>
    <x v="1"/>
    <n v="1.5"/>
    <x v="2"/>
    <x v="1"/>
    <x v="1"/>
  </r>
  <r>
    <x v="40"/>
    <x v="4"/>
    <x v="0"/>
    <x v="2"/>
    <n v="143"/>
    <x v="0"/>
    <n v="211"/>
    <x v="2"/>
    <x v="0"/>
    <x v="0"/>
    <n v="109"/>
    <n v="0.73648648648648651"/>
    <x v="2"/>
    <x v="1"/>
    <n v="1.4"/>
    <x v="1"/>
    <x v="1"/>
    <x v="1"/>
  </r>
  <r>
    <x v="23"/>
    <x v="2"/>
    <x v="0"/>
    <x v="2"/>
    <n v="133"/>
    <x v="1"/>
    <n v="218"/>
    <x v="2"/>
    <x v="0"/>
    <x v="0"/>
    <n v="128"/>
    <n v="0.75294117647058822"/>
    <x v="2"/>
    <x v="1"/>
    <n v="1.1000000000000001"/>
    <x v="1"/>
    <x v="1"/>
    <x v="1"/>
  </r>
  <r>
    <x v="41"/>
    <x v="3"/>
    <x v="0"/>
    <x v="2"/>
    <n v="143"/>
    <x v="0"/>
    <n v="306"/>
    <x v="0"/>
    <x v="1"/>
    <x v="1"/>
    <n v="115"/>
    <n v="0.73717948717948723"/>
    <x v="2"/>
    <x v="1"/>
    <n v="1.8"/>
    <x v="2"/>
    <x v="1"/>
    <x v="1"/>
  </r>
  <r>
    <x v="28"/>
    <x v="2"/>
    <x v="0"/>
    <x v="2"/>
    <n v="116"/>
    <x v="2"/>
    <n v="186"/>
    <x v="1"/>
    <x v="1"/>
    <x v="1"/>
    <n v="102"/>
    <n v="0.61818181818181817"/>
    <x v="2"/>
    <x v="0"/>
    <n v="0"/>
    <x v="0"/>
    <x v="1"/>
    <x v="1"/>
  </r>
  <r>
    <x v="29"/>
    <x v="3"/>
    <x v="0"/>
    <x v="2"/>
    <n v="110"/>
    <x v="2"/>
    <n v="252"/>
    <x v="0"/>
    <x v="0"/>
    <x v="1"/>
    <n v="140"/>
    <n v="0.89171974522292996"/>
    <x v="0"/>
    <x v="1"/>
    <n v="2"/>
    <x v="2"/>
    <x v="1"/>
    <x v="1"/>
  </r>
  <r>
    <x v="22"/>
    <x v="2"/>
    <x v="0"/>
    <x v="2"/>
    <n v="125"/>
    <x v="1"/>
    <n v="222"/>
    <x v="2"/>
    <x v="0"/>
    <x v="0"/>
    <n v="135"/>
    <n v="0.83850931677018636"/>
    <x v="2"/>
    <x v="1"/>
    <n v="2.5"/>
    <x v="2"/>
    <x v="2"/>
    <x v="1"/>
  </r>
  <r>
    <x v="17"/>
    <x v="2"/>
    <x v="0"/>
    <x v="2"/>
    <n v="130"/>
    <x v="1"/>
    <n v="0"/>
    <x v="3"/>
    <x v="0"/>
    <x v="2"/>
    <n v="122"/>
    <n v="0.74390243902439024"/>
    <x v="2"/>
    <x v="1"/>
    <n v="1"/>
    <x v="1"/>
    <x v="1"/>
    <x v="1"/>
  </r>
  <r>
    <x v="35"/>
    <x v="3"/>
    <x v="0"/>
    <x v="1"/>
    <n v="133"/>
    <x v="1"/>
    <n v="0"/>
    <x v="3"/>
    <x v="1"/>
    <x v="1"/>
    <n v="119"/>
    <n v="0.75316455696202533"/>
    <x v="2"/>
    <x v="1"/>
    <n v="1.2"/>
    <x v="1"/>
    <x v="1"/>
    <x v="1"/>
  </r>
  <r>
    <x v="38"/>
    <x v="4"/>
    <x v="0"/>
    <x v="2"/>
    <n v="150"/>
    <x v="0"/>
    <n v="258"/>
    <x v="0"/>
    <x v="1"/>
    <x v="1"/>
    <n v="130"/>
    <n v="0.8904109589041096"/>
    <x v="0"/>
    <x v="1"/>
    <n v="4"/>
    <x v="2"/>
    <x v="2"/>
    <x v="1"/>
  </r>
  <r>
    <x v="4"/>
    <x v="2"/>
    <x v="0"/>
    <x v="2"/>
    <n v="130"/>
    <x v="1"/>
    <n v="202"/>
    <x v="2"/>
    <x v="1"/>
    <x v="0"/>
    <n v="112"/>
    <n v="0.67469879518072284"/>
    <x v="2"/>
    <x v="1"/>
    <n v="2"/>
    <x v="2"/>
    <x v="1"/>
    <x v="1"/>
  </r>
  <r>
    <x v="27"/>
    <x v="2"/>
    <x v="0"/>
    <x v="2"/>
    <n v="110"/>
    <x v="2"/>
    <n v="197"/>
    <x v="1"/>
    <x v="0"/>
    <x v="2"/>
    <n v="100"/>
    <n v="0.61349693251533743"/>
    <x v="2"/>
    <x v="0"/>
    <n v="0"/>
    <x v="0"/>
    <x v="0"/>
    <x v="0"/>
  </r>
  <r>
    <x v="35"/>
    <x v="3"/>
    <x v="0"/>
    <x v="1"/>
    <n v="138"/>
    <x v="1"/>
    <n v="204"/>
    <x v="2"/>
    <x v="0"/>
    <x v="1"/>
    <n v="122"/>
    <n v="0.77215189873417722"/>
    <x v="2"/>
    <x v="1"/>
    <n v="1.2"/>
    <x v="1"/>
    <x v="1"/>
    <x v="1"/>
  </r>
  <r>
    <x v="48"/>
    <x v="4"/>
    <x v="0"/>
    <x v="1"/>
    <n v="104"/>
    <x v="2"/>
    <n v="113"/>
    <x v="1"/>
    <x v="0"/>
    <x v="2"/>
    <n v="120"/>
    <n v="0.83333333333333337"/>
    <x v="2"/>
    <x v="0"/>
    <n v="3.5"/>
    <x v="2"/>
    <x v="2"/>
    <x v="1"/>
  </r>
  <r>
    <x v="4"/>
    <x v="2"/>
    <x v="1"/>
    <x v="2"/>
    <n v="138"/>
    <x v="1"/>
    <n v="274"/>
    <x v="0"/>
    <x v="0"/>
    <x v="0"/>
    <n v="105"/>
    <n v="0.63253012048192769"/>
    <x v="2"/>
    <x v="1"/>
    <n v="1.5"/>
    <x v="2"/>
    <x v="1"/>
    <x v="1"/>
  </r>
  <r>
    <x v="45"/>
    <x v="4"/>
    <x v="0"/>
    <x v="2"/>
    <n v="170"/>
    <x v="0"/>
    <n v="192"/>
    <x v="1"/>
    <x v="0"/>
    <x v="1"/>
    <n v="129"/>
    <n v="0.86"/>
    <x v="0"/>
    <x v="1"/>
    <n v="3"/>
    <x v="2"/>
    <x v="2"/>
    <x v="1"/>
  </r>
  <r>
    <x v="33"/>
    <x v="3"/>
    <x v="1"/>
    <x v="0"/>
    <n v="140"/>
    <x v="0"/>
    <n v="298"/>
    <x v="0"/>
    <x v="1"/>
    <x v="0"/>
    <n v="120"/>
    <n v="0.75471698113207553"/>
    <x v="2"/>
    <x v="1"/>
    <n v="0"/>
    <x v="0"/>
    <x v="0"/>
    <x v="0"/>
  </r>
  <r>
    <x v="3"/>
    <x v="0"/>
    <x v="0"/>
    <x v="2"/>
    <n v="132"/>
    <x v="1"/>
    <n v="272"/>
    <x v="0"/>
    <x v="0"/>
    <x v="1"/>
    <n v="139"/>
    <n v="0.80813953488372092"/>
    <x v="2"/>
    <x v="0"/>
    <n v="0.2"/>
    <x v="0"/>
    <x v="0"/>
    <x v="0"/>
  </r>
  <r>
    <x v="3"/>
    <x v="0"/>
    <x v="0"/>
    <x v="1"/>
    <n v="132"/>
    <x v="1"/>
    <n v="220"/>
    <x v="2"/>
    <x v="1"/>
    <x v="1"/>
    <n v="162"/>
    <n v="0.94186046511627908"/>
    <x v="0"/>
    <x v="0"/>
    <n v="0"/>
    <x v="0"/>
    <x v="1"/>
    <x v="1"/>
  </r>
  <r>
    <x v="33"/>
    <x v="3"/>
    <x v="0"/>
    <x v="3"/>
    <n v="142"/>
    <x v="0"/>
    <n v="200"/>
    <x v="2"/>
    <x v="1"/>
    <x v="1"/>
    <n v="100"/>
    <n v="0.62893081761006286"/>
    <x v="2"/>
    <x v="0"/>
    <n v="1.5"/>
    <x v="2"/>
    <x v="2"/>
    <x v="1"/>
  </r>
  <r>
    <x v="30"/>
    <x v="3"/>
    <x v="0"/>
    <x v="2"/>
    <n v="112"/>
    <x v="2"/>
    <n v="261"/>
    <x v="0"/>
    <x v="0"/>
    <x v="0"/>
    <n v="140"/>
    <n v="0.90909090909090906"/>
    <x v="0"/>
    <x v="0"/>
    <n v="1.5"/>
    <x v="2"/>
    <x v="0"/>
    <x v="1"/>
  </r>
  <r>
    <x v="39"/>
    <x v="3"/>
    <x v="0"/>
    <x v="3"/>
    <n v="139"/>
    <x v="1"/>
    <n v="181"/>
    <x v="1"/>
    <x v="1"/>
    <x v="1"/>
    <n v="135"/>
    <n v="0.88815789473684215"/>
    <x v="0"/>
    <x v="0"/>
    <n v="0.2"/>
    <x v="0"/>
    <x v="0"/>
    <x v="0"/>
  </r>
  <r>
    <x v="28"/>
    <x v="2"/>
    <x v="0"/>
    <x v="2"/>
    <n v="172"/>
    <x v="0"/>
    <n v="260"/>
    <x v="0"/>
    <x v="0"/>
    <x v="0"/>
    <n v="73"/>
    <n v="0.44242424242424244"/>
    <x v="1"/>
    <x v="0"/>
    <n v="2"/>
    <x v="2"/>
    <x v="1"/>
    <x v="1"/>
  </r>
  <r>
    <x v="35"/>
    <x v="3"/>
    <x v="0"/>
    <x v="1"/>
    <n v="120"/>
    <x v="1"/>
    <n v="220"/>
    <x v="2"/>
    <x v="0"/>
    <x v="2"/>
    <n v="86"/>
    <n v="0.54430379746835444"/>
    <x v="1"/>
    <x v="0"/>
    <n v="0"/>
    <x v="0"/>
    <x v="0"/>
    <x v="0"/>
  </r>
  <r>
    <x v="49"/>
    <x v="4"/>
    <x v="0"/>
    <x v="1"/>
    <n v="144"/>
    <x v="0"/>
    <n v="221"/>
    <x v="2"/>
    <x v="0"/>
    <x v="0"/>
    <n v="108"/>
    <n v="0.72483221476510062"/>
    <x v="2"/>
    <x v="1"/>
    <n v="1.8"/>
    <x v="2"/>
    <x v="1"/>
    <x v="1"/>
  </r>
  <r>
    <x v="38"/>
    <x v="4"/>
    <x v="0"/>
    <x v="3"/>
    <n v="145"/>
    <x v="0"/>
    <n v="216"/>
    <x v="2"/>
    <x v="1"/>
    <x v="0"/>
    <n v="116"/>
    <n v="0.79452054794520544"/>
    <x v="2"/>
    <x v="1"/>
    <n v="1.8"/>
    <x v="2"/>
    <x v="1"/>
    <x v="1"/>
  </r>
  <r>
    <x v="14"/>
    <x v="2"/>
    <x v="0"/>
    <x v="1"/>
    <n v="155"/>
    <x v="0"/>
    <n v="175"/>
    <x v="1"/>
    <x v="1"/>
    <x v="1"/>
    <n v="160"/>
    <n v="0.95808383233532934"/>
    <x v="0"/>
    <x v="0"/>
    <n v="0.3"/>
    <x v="0"/>
    <x v="0"/>
    <x v="0"/>
  </r>
  <r>
    <x v="7"/>
    <x v="2"/>
    <x v="0"/>
    <x v="1"/>
    <n v="150"/>
    <x v="0"/>
    <n v="219"/>
    <x v="2"/>
    <x v="0"/>
    <x v="1"/>
    <n v="118"/>
    <n v="0.72839506172839508"/>
    <x v="2"/>
    <x v="1"/>
    <n v="0"/>
    <x v="0"/>
    <x v="1"/>
    <x v="1"/>
  </r>
  <r>
    <x v="47"/>
    <x v="4"/>
    <x v="0"/>
    <x v="2"/>
    <n v="160"/>
    <x v="0"/>
    <n v="310"/>
    <x v="0"/>
    <x v="1"/>
    <x v="0"/>
    <n v="112"/>
    <n v="0.77241379310344827"/>
    <x v="2"/>
    <x v="1"/>
    <n v="2"/>
    <x v="2"/>
    <x v="2"/>
    <x v="0"/>
  </r>
  <r>
    <x v="17"/>
    <x v="2"/>
    <x v="0"/>
    <x v="1"/>
    <n v="137"/>
    <x v="1"/>
    <n v="208"/>
    <x v="2"/>
    <x v="1"/>
    <x v="1"/>
    <n v="122"/>
    <n v="0.74390243902439024"/>
    <x v="2"/>
    <x v="1"/>
    <n v="1.8"/>
    <x v="2"/>
    <x v="1"/>
    <x v="1"/>
  </r>
  <r>
    <x v="7"/>
    <x v="2"/>
    <x v="0"/>
    <x v="1"/>
    <n v="137"/>
    <x v="1"/>
    <n v="232"/>
    <x v="2"/>
    <x v="0"/>
    <x v="1"/>
    <n v="124"/>
    <n v="0.76543209876543206"/>
    <x v="2"/>
    <x v="1"/>
    <n v="1.4"/>
    <x v="1"/>
    <x v="1"/>
    <x v="1"/>
  </r>
  <r>
    <x v="41"/>
    <x v="3"/>
    <x v="0"/>
    <x v="2"/>
    <n v="134"/>
    <x v="1"/>
    <n v="273"/>
    <x v="0"/>
    <x v="0"/>
    <x v="0"/>
    <n v="102"/>
    <n v="0.65384615384615385"/>
    <x v="2"/>
    <x v="1"/>
    <n v="4"/>
    <x v="2"/>
    <x v="2"/>
    <x v="1"/>
  </r>
  <r>
    <x v="4"/>
    <x v="2"/>
    <x v="0"/>
    <x v="1"/>
    <n v="133"/>
    <x v="1"/>
    <n v="203"/>
    <x v="2"/>
    <x v="0"/>
    <x v="1"/>
    <n v="137"/>
    <n v="0.82530120481927716"/>
    <x v="2"/>
    <x v="0"/>
    <n v="0.2"/>
    <x v="0"/>
    <x v="0"/>
    <x v="0"/>
  </r>
  <r>
    <x v="4"/>
    <x v="2"/>
    <x v="0"/>
    <x v="0"/>
    <n v="132"/>
    <x v="1"/>
    <n v="182"/>
    <x v="1"/>
    <x v="0"/>
    <x v="1"/>
    <n v="141"/>
    <n v="0.8493975903614458"/>
    <x v="2"/>
    <x v="0"/>
    <n v="0.1"/>
    <x v="0"/>
    <x v="0"/>
    <x v="0"/>
  </r>
  <r>
    <x v="22"/>
    <x v="2"/>
    <x v="0"/>
    <x v="2"/>
    <n v="140"/>
    <x v="0"/>
    <n v="274"/>
    <x v="0"/>
    <x v="0"/>
    <x v="0"/>
    <n v="154"/>
    <n v="0.95652173913043481"/>
    <x v="0"/>
    <x v="1"/>
    <n v="2"/>
    <x v="2"/>
    <x v="1"/>
    <x v="0"/>
  </r>
  <r>
    <x v="28"/>
    <x v="2"/>
    <x v="0"/>
    <x v="2"/>
    <n v="135"/>
    <x v="1"/>
    <n v="204"/>
    <x v="2"/>
    <x v="1"/>
    <x v="1"/>
    <n v="126"/>
    <n v="0.76363636363636367"/>
    <x v="2"/>
    <x v="1"/>
    <n v="1.1000000000000001"/>
    <x v="1"/>
    <x v="1"/>
    <x v="1"/>
  </r>
  <r>
    <x v="27"/>
    <x v="2"/>
    <x v="0"/>
    <x v="2"/>
    <n v="144"/>
    <x v="0"/>
    <n v="270"/>
    <x v="0"/>
    <x v="1"/>
    <x v="1"/>
    <n v="160"/>
    <n v="0.98159509202453987"/>
    <x v="0"/>
    <x v="1"/>
    <n v="2"/>
    <x v="2"/>
    <x v="1"/>
    <x v="1"/>
  </r>
  <r>
    <x v="33"/>
    <x v="3"/>
    <x v="0"/>
    <x v="2"/>
    <n v="141"/>
    <x v="0"/>
    <n v="292"/>
    <x v="0"/>
    <x v="0"/>
    <x v="1"/>
    <n v="115"/>
    <n v="0.72327044025157228"/>
    <x v="2"/>
    <x v="1"/>
    <n v="1.7"/>
    <x v="2"/>
    <x v="1"/>
    <x v="1"/>
  </r>
  <r>
    <x v="18"/>
    <x v="0"/>
    <x v="0"/>
    <x v="2"/>
    <n v="150"/>
    <x v="0"/>
    <n v="171"/>
    <x v="1"/>
    <x v="0"/>
    <x v="0"/>
    <n v="128"/>
    <n v="0.71508379888268159"/>
    <x v="2"/>
    <x v="1"/>
    <n v="1.5"/>
    <x v="2"/>
    <x v="1"/>
    <x v="0"/>
  </r>
  <r>
    <x v="49"/>
    <x v="4"/>
    <x v="0"/>
    <x v="2"/>
    <n v="130"/>
    <x v="1"/>
    <n v="221"/>
    <x v="2"/>
    <x v="0"/>
    <x v="1"/>
    <n v="115"/>
    <n v="0.77181208053691275"/>
    <x v="2"/>
    <x v="1"/>
    <n v="0"/>
    <x v="0"/>
    <x v="1"/>
    <x v="1"/>
  </r>
  <r>
    <x v="9"/>
    <x v="1"/>
    <x v="0"/>
    <x v="2"/>
    <n v="110"/>
    <x v="2"/>
    <n v="289"/>
    <x v="0"/>
    <x v="0"/>
    <x v="0"/>
    <n v="105"/>
    <n v="0.57692307692307687"/>
    <x v="1"/>
    <x v="1"/>
    <n v="1.5"/>
    <x v="2"/>
    <x v="2"/>
    <x v="1"/>
  </r>
  <r>
    <x v="28"/>
    <x v="2"/>
    <x v="0"/>
    <x v="2"/>
    <n v="158"/>
    <x v="0"/>
    <n v="217"/>
    <x v="2"/>
    <x v="0"/>
    <x v="0"/>
    <n v="110"/>
    <n v="0.66666666666666663"/>
    <x v="2"/>
    <x v="1"/>
    <n v="2.5"/>
    <x v="2"/>
    <x v="1"/>
    <x v="1"/>
  </r>
  <r>
    <x v="17"/>
    <x v="2"/>
    <x v="0"/>
    <x v="2"/>
    <n v="128"/>
    <x v="1"/>
    <n v="223"/>
    <x v="2"/>
    <x v="0"/>
    <x v="1"/>
    <n v="119"/>
    <n v="0.72560975609756095"/>
    <x v="2"/>
    <x v="1"/>
    <n v="2"/>
    <x v="2"/>
    <x v="2"/>
    <x v="1"/>
  </r>
  <r>
    <x v="42"/>
    <x v="3"/>
    <x v="0"/>
    <x v="2"/>
    <n v="140"/>
    <x v="0"/>
    <n v="110"/>
    <x v="1"/>
    <x v="1"/>
    <x v="0"/>
    <n v="109"/>
    <n v="0.72185430463576161"/>
    <x v="2"/>
    <x v="1"/>
    <n v="1.5"/>
    <x v="2"/>
    <x v="1"/>
    <x v="1"/>
  </r>
  <r>
    <x v="41"/>
    <x v="3"/>
    <x v="0"/>
    <x v="2"/>
    <n v="150"/>
    <x v="0"/>
    <n v="193"/>
    <x v="1"/>
    <x v="0"/>
    <x v="1"/>
    <n v="135"/>
    <n v="0.86538461538461542"/>
    <x v="0"/>
    <x v="1"/>
    <n v="0.5"/>
    <x v="0"/>
    <x v="1"/>
    <x v="1"/>
  </r>
  <r>
    <x v="40"/>
    <x v="4"/>
    <x v="0"/>
    <x v="2"/>
    <n v="160"/>
    <x v="0"/>
    <n v="123"/>
    <x v="1"/>
    <x v="1"/>
    <x v="2"/>
    <n v="130"/>
    <n v="0.8783783783783784"/>
    <x v="0"/>
    <x v="0"/>
    <n v="1.5"/>
    <x v="2"/>
    <x v="1"/>
    <x v="1"/>
  </r>
  <r>
    <x v="42"/>
    <x v="3"/>
    <x v="0"/>
    <x v="2"/>
    <n v="142"/>
    <x v="0"/>
    <n v="210"/>
    <x v="2"/>
    <x v="1"/>
    <x v="1"/>
    <n v="112"/>
    <n v="0.74172185430463577"/>
    <x v="2"/>
    <x v="1"/>
    <n v="1.5"/>
    <x v="2"/>
    <x v="1"/>
    <x v="1"/>
  </r>
  <r>
    <x v="17"/>
    <x v="2"/>
    <x v="0"/>
    <x v="2"/>
    <n v="137"/>
    <x v="1"/>
    <n v="282"/>
    <x v="0"/>
    <x v="1"/>
    <x v="0"/>
    <n v="126"/>
    <n v="0.76829268292682928"/>
    <x v="2"/>
    <x v="1"/>
    <n v="1.2"/>
    <x v="1"/>
    <x v="1"/>
    <x v="1"/>
  </r>
  <r>
    <x v="35"/>
    <x v="3"/>
    <x v="0"/>
    <x v="2"/>
    <n v="139"/>
    <x v="1"/>
    <n v="170"/>
    <x v="1"/>
    <x v="0"/>
    <x v="1"/>
    <n v="120"/>
    <n v="0.759493670886076"/>
    <x v="2"/>
    <x v="1"/>
    <n v="3"/>
    <x v="2"/>
    <x v="1"/>
    <x v="1"/>
  </r>
  <r>
    <x v="43"/>
    <x v="3"/>
    <x v="0"/>
    <x v="2"/>
    <n v="146"/>
    <x v="0"/>
    <n v="369"/>
    <x v="0"/>
    <x v="0"/>
    <x v="0"/>
    <n v="110"/>
    <n v="0.71895424836601307"/>
    <x v="2"/>
    <x v="1"/>
    <n v="1.9"/>
    <x v="2"/>
    <x v="1"/>
    <x v="1"/>
  </r>
  <r>
    <x v="27"/>
    <x v="2"/>
    <x v="0"/>
    <x v="2"/>
    <n v="156"/>
    <x v="0"/>
    <n v="173"/>
    <x v="1"/>
    <x v="0"/>
    <x v="2"/>
    <n v="119"/>
    <n v="0.73006134969325154"/>
    <x v="2"/>
    <x v="1"/>
    <n v="3"/>
    <x v="2"/>
    <x v="2"/>
    <x v="1"/>
  </r>
  <r>
    <x v="42"/>
    <x v="3"/>
    <x v="0"/>
    <x v="2"/>
    <n v="145"/>
    <x v="0"/>
    <n v="289"/>
    <x v="0"/>
    <x v="1"/>
    <x v="1"/>
    <n v="110"/>
    <n v="0.72847682119205293"/>
    <x v="2"/>
    <x v="1"/>
    <n v="1.8"/>
    <x v="2"/>
    <x v="1"/>
    <x v="1"/>
  </r>
  <r>
    <x v="16"/>
    <x v="2"/>
    <x v="0"/>
    <x v="2"/>
    <n v="131"/>
    <x v="1"/>
    <n v="152"/>
    <x v="1"/>
    <x v="1"/>
    <x v="2"/>
    <n v="130"/>
    <n v="0.76923076923076927"/>
    <x v="2"/>
    <x v="1"/>
    <n v="1"/>
    <x v="1"/>
    <x v="1"/>
    <x v="1"/>
  </r>
  <r>
    <x v="3"/>
    <x v="0"/>
    <x v="0"/>
    <x v="2"/>
    <n v="140"/>
    <x v="0"/>
    <n v="208"/>
    <x v="2"/>
    <x v="0"/>
    <x v="0"/>
    <n v="159"/>
    <n v="0.92441860465116277"/>
    <x v="0"/>
    <x v="1"/>
    <n v="1.5"/>
    <x v="2"/>
    <x v="0"/>
    <x v="1"/>
  </r>
  <r>
    <x v="42"/>
    <x v="3"/>
    <x v="0"/>
    <x v="2"/>
    <n v="122"/>
    <x v="1"/>
    <n v="216"/>
    <x v="2"/>
    <x v="1"/>
    <x v="2"/>
    <n v="84"/>
    <n v="0.55629139072847678"/>
    <x v="1"/>
    <x v="1"/>
    <n v="0"/>
    <x v="0"/>
    <x v="1"/>
    <x v="1"/>
  </r>
  <r>
    <x v="42"/>
    <x v="3"/>
    <x v="0"/>
    <x v="1"/>
    <n v="142"/>
    <x v="0"/>
    <n v="271"/>
    <x v="0"/>
    <x v="0"/>
    <x v="2"/>
    <n v="126"/>
    <n v="0.83443708609271527"/>
    <x v="2"/>
    <x v="0"/>
    <n v="0.3"/>
    <x v="0"/>
    <x v="0"/>
    <x v="0"/>
  </r>
  <r>
    <x v="41"/>
    <x v="3"/>
    <x v="0"/>
    <x v="2"/>
    <n v="141"/>
    <x v="0"/>
    <n v="244"/>
    <x v="0"/>
    <x v="1"/>
    <x v="1"/>
    <n v="116"/>
    <n v="0.74358974358974361"/>
    <x v="2"/>
    <x v="1"/>
    <n v="1.5"/>
    <x v="2"/>
    <x v="1"/>
    <x v="1"/>
  </r>
  <r>
    <x v="27"/>
    <x v="2"/>
    <x v="0"/>
    <x v="0"/>
    <n v="180"/>
    <x v="0"/>
    <n v="285"/>
    <x v="0"/>
    <x v="1"/>
    <x v="1"/>
    <n v="120"/>
    <n v="0.73619631901840488"/>
    <x v="2"/>
    <x v="0"/>
    <n v="0.8"/>
    <x v="0"/>
    <x v="1"/>
    <x v="1"/>
  </r>
  <r>
    <x v="14"/>
    <x v="2"/>
    <x v="0"/>
    <x v="2"/>
    <n v="124"/>
    <x v="1"/>
    <n v="243"/>
    <x v="0"/>
    <x v="0"/>
    <x v="0"/>
    <n v="122"/>
    <n v="0.73053892215568861"/>
    <x v="2"/>
    <x v="1"/>
    <n v="2"/>
    <x v="2"/>
    <x v="1"/>
    <x v="1"/>
  </r>
  <r>
    <x v="2"/>
    <x v="1"/>
    <x v="0"/>
    <x v="1"/>
    <n v="118"/>
    <x v="2"/>
    <n v="240"/>
    <x v="0"/>
    <x v="0"/>
    <x v="2"/>
    <n v="165"/>
    <n v="0.90163934426229508"/>
    <x v="0"/>
    <x v="0"/>
    <n v="1"/>
    <x v="1"/>
    <x v="1"/>
    <x v="0"/>
  </r>
  <r>
    <x v="43"/>
    <x v="3"/>
    <x v="0"/>
    <x v="2"/>
    <n v="140"/>
    <x v="0"/>
    <n v="219"/>
    <x v="2"/>
    <x v="0"/>
    <x v="1"/>
    <n v="122"/>
    <n v="0.79738562091503273"/>
    <x v="2"/>
    <x v="1"/>
    <n v="2"/>
    <x v="2"/>
    <x v="1"/>
    <x v="1"/>
  </r>
  <r>
    <x v="38"/>
    <x v="4"/>
    <x v="0"/>
    <x v="1"/>
    <n v="140"/>
    <x v="0"/>
    <n v="237"/>
    <x v="2"/>
    <x v="1"/>
    <x v="0"/>
    <n v="94"/>
    <n v="0.64383561643835618"/>
    <x v="2"/>
    <x v="0"/>
    <n v="0"/>
    <x v="0"/>
    <x v="1"/>
    <x v="1"/>
  </r>
  <r>
    <x v="29"/>
    <x v="3"/>
    <x v="0"/>
    <x v="0"/>
    <n v="136"/>
    <x v="1"/>
    <n v="165"/>
    <x v="1"/>
    <x v="0"/>
    <x v="1"/>
    <n v="133"/>
    <n v="0.84713375796178347"/>
    <x v="2"/>
    <x v="0"/>
    <n v="0.2"/>
    <x v="0"/>
    <x v="0"/>
    <x v="0"/>
  </r>
  <r>
    <x v="7"/>
    <x v="2"/>
    <x v="0"/>
    <x v="2"/>
    <n v="100"/>
    <x v="2"/>
    <n v="213"/>
    <x v="2"/>
    <x v="0"/>
    <x v="1"/>
    <n v="110"/>
    <n v="0.67901234567901236"/>
    <x v="2"/>
    <x v="0"/>
    <n v="0"/>
    <x v="0"/>
    <x v="0"/>
    <x v="0"/>
  </r>
  <r>
    <x v="33"/>
    <x v="3"/>
    <x v="0"/>
    <x v="2"/>
    <n v="190"/>
    <x v="0"/>
    <n v="287"/>
    <x v="0"/>
    <x v="1"/>
    <x v="2"/>
    <n v="150"/>
    <n v="0.94339622641509435"/>
    <x v="0"/>
    <x v="1"/>
    <n v="2"/>
    <x v="2"/>
    <x v="2"/>
    <x v="1"/>
  </r>
  <r>
    <x v="41"/>
    <x v="3"/>
    <x v="0"/>
    <x v="2"/>
    <n v="130"/>
    <x v="1"/>
    <n v="258"/>
    <x v="0"/>
    <x v="1"/>
    <x v="2"/>
    <n v="130"/>
    <n v="0.83333333333333337"/>
    <x v="2"/>
    <x v="0"/>
    <n v="0"/>
    <x v="0"/>
    <x v="1"/>
    <x v="1"/>
  </r>
  <r>
    <x v="7"/>
    <x v="2"/>
    <x v="0"/>
    <x v="2"/>
    <n v="160"/>
    <x v="0"/>
    <n v="256"/>
    <x v="0"/>
    <x v="1"/>
    <x v="2"/>
    <n v="113"/>
    <n v="0.69753086419753085"/>
    <x v="2"/>
    <x v="1"/>
    <n v="1"/>
    <x v="1"/>
    <x v="0"/>
    <x v="1"/>
  </r>
  <r>
    <x v="11"/>
    <x v="3"/>
    <x v="0"/>
    <x v="2"/>
    <n v="130"/>
    <x v="1"/>
    <n v="186"/>
    <x v="1"/>
    <x v="1"/>
    <x v="2"/>
    <n v="140"/>
    <n v="0.875"/>
    <x v="0"/>
    <x v="1"/>
    <n v="0.5"/>
    <x v="0"/>
    <x v="1"/>
    <x v="1"/>
  </r>
  <r>
    <x v="27"/>
    <x v="2"/>
    <x v="0"/>
    <x v="2"/>
    <n v="122"/>
    <x v="1"/>
    <n v="264"/>
    <x v="0"/>
    <x v="0"/>
    <x v="2"/>
    <n v="100"/>
    <n v="0.61349693251533743"/>
    <x v="2"/>
    <x v="0"/>
    <n v="0"/>
    <x v="0"/>
    <x v="1"/>
    <x v="1"/>
  </r>
  <r>
    <x v="28"/>
    <x v="2"/>
    <x v="0"/>
    <x v="1"/>
    <n v="133"/>
    <x v="1"/>
    <n v="185"/>
    <x v="1"/>
    <x v="0"/>
    <x v="1"/>
    <n v="136"/>
    <n v="0.82424242424242422"/>
    <x v="2"/>
    <x v="0"/>
    <n v="0.2"/>
    <x v="0"/>
    <x v="0"/>
    <x v="0"/>
  </r>
  <r>
    <x v="28"/>
    <x v="2"/>
    <x v="0"/>
    <x v="2"/>
    <n v="120"/>
    <x v="1"/>
    <n v="226"/>
    <x v="2"/>
    <x v="0"/>
    <x v="2"/>
    <n v="127"/>
    <n v="0.76969696969696966"/>
    <x v="2"/>
    <x v="1"/>
    <n v="1.7"/>
    <x v="2"/>
    <x v="2"/>
    <x v="1"/>
  </r>
  <r>
    <x v="17"/>
    <x v="2"/>
    <x v="0"/>
    <x v="2"/>
    <n v="130"/>
    <x v="1"/>
    <n v="203"/>
    <x v="2"/>
    <x v="1"/>
    <x v="0"/>
    <n v="98"/>
    <n v="0.59756097560975607"/>
    <x v="2"/>
    <x v="0"/>
    <n v="1.5"/>
    <x v="2"/>
    <x v="1"/>
    <x v="1"/>
  </r>
  <r>
    <x v="27"/>
    <x v="2"/>
    <x v="0"/>
    <x v="2"/>
    <n v="130"/>
    <x v="1"/>
    <n v="207"/>
    <x v="2"/>
    <x v="0"/>
    <x v="1"/>
    <n v="96"/>
    <n v="0.58895705521472397"/>
    <x v="1"/>
    <x v="1"/>
    <n v="1"/>
    <x v="1"/>
    <x v="1"/>
    <x v="0"/>
  </r>
  <r>
    <x v="33"/>
    <x v="3"/>
    <x v="0"/>
    <x v="1"/>
    <n v="140"/>
    <x v="0"/>
    <n v="284"/>
    <x v="0"/>
    <x v="0"/>
    <x v="0"/>
    <n v="123"/>
    <n v="0.77358490566037741"/>
    <x v="2"/>
    <x v="1"/>
    <n v="1.3"/>
    <x v="1"/>
    <x v="1"/>
    <x v="1"/>
  </r>
  <r>
    <x v="33"/>
    <x v="3"/>
    <x v="0"/>
    <x v="1"/>
    <n v="120"/>
    <x v="1"/>
    <n v="337"/>
    <x v="0"/>
    <x v="0"/>
    <x v="0"/>
    <n v="98"/>
    <n v="0.61635220125786161"/>
    <x v="2"/>
    <x v="1"/>
    <n v="0"/>
    <x v="0"/>
    <x v="1"/>
    <x v="1"/>
  </r>
  <r>
    <x v="38"/>
    <x v="4"/>
    <x v="0"/>
    <x v="2"/>
    <n v="155"/>
    <x v="0"/>
    <n v="310"/>
    <x v="0"/>
    <x v="0"/>
    <x v="0"/>
    <n v="112"/>
    <n v="0.76712328767123283"/>
    <x v="2"/>
    <x v="1"/>
    <n v="1.5"/>
    <x v="2"/>
    <x v="2"/>
    <x v="1"/>
  </r>
  <r>
    <x v="39"/>
    <x v="3"/>
    <x v="0"/>
    <x v="1"/>
    <n v="134"/>
    <x v="1"/>
    <n v="254"/>
    <x v="0"/>
    <x v="1"/>
    <x v="0"/>
    <n v="151"/>
    <n v="0.99342105263157898"/>
    <x v="0"/>
    <x v="1"/>
    <n v="0"/>
    <x v="0"/>
    <x v="0"/>
    <x v="0"/>
  </r>
  <r>
    <x v="16"/>
    <x v="2"/>
    <x v="1"/>
    <x v="2"/>
    <n v="114"/>
    <x v="2"/>
    <n v="258"/>
    <x v="0"/>
    <x v="1"/>
    <x v="2"/>
    <n v="96"/>
    <n v="0.56804733727810652"/>
    <x v="1"/>
    <x v="0"/>
    <n v="1"/>
    <x v="1"/>
    <x v="0"/>
    <x v="0"/>
  </r>
  <r>
    <x v="35"/>
    <x v="3"/>
    <x v="0"/>
    <x v="2"/>
    <n v="160"/>
    <x v="0"/>
    <n v="254"/>
    <x v="0"/>
    <x v="1"/>
    <x v="1"/>
    <n v="108"/>
    <n v="0.68354430379746833"/>
    <x v="2"/>
    <x v="1"/>
    <n v="3"/>
    <x v="2"/>
    <x v="1"/>
    <x v="1"/>
  </r>
  <r>
    <x v="14"/>
    <x v="2"/>
    <x v="0"/>
    <x v="2"/>
    <n v="144"/>
    <x v="0"/>
    <n v="300"/>
    <x v="0"/>
    <x v="1"/>
    <x v="1"/>
    <n v="128"/>
    <n v="0.76646706586826352"/>
    <x v="2"/>
    <x v="1"/>
    <n v="1.5"/>
    <x v="2"/>
    <x v="1"/>
    <x v="1"/>
  </r>
  <r>
    <x v="35"/>
    <x v="3"/>
    <x v="0"/>
    <x v="2"/>
    <n v="158"/>
    <x v="0"/>
    <n v="170"/>
    <x v="1"/>
    <x v="0"/>
    <x v="1"/>
    <n v="138"/>
    <n v="0.87341772151898733"/>
    <x v="0"/>
    <x v="1"/>
    <n v="0"/>
    <x v="0"/>
    <x v="1"/>
    <x v="1"/>
  </r>
  <r>
    <x v="26"/>
    <x v="0"/>
    <x v="0"/>
    <x v="2"/>
    <n v="134"/>
    <x v="1"/>
    <n v="310"/>
    <x v="0"/>
    <x v="0"/>
    <x v="0"/>
    <n v="126"/>
    <n v="0.72413793103448276"/>
    <x v="2"/>
    <x v="0"/>
    <n v="0"/>
    <x v="0"/>
    <x v="1"/>
    <x v="1"/>
  </r>
  <r>
    <x v="4"/>
    <x v="2"/>
    <x v="1"/>
    <x v="2"/>
    <n v="127"/>
    <x v="1"/>
    <n v="333"/>
    <x v="0"/>
    <x v="1"/>
    <x v="1"/>
    <n v="154"/>
    <n v="0.92771084337349397"/>
    <x v="0"/>
    <x v="0"/>
    <n v="0"/>
    <x v="0"/>
    <x v="1"/>
    <x v="1"/>
  </r>
  <r>
    <x v="35"/>
    <x v="3"/>
    <x v="0"/>
    <x v="3"/>
    <n v="135"/>
    <x v="1"/>
    <n v="139"/>
    <x v="1"/>
    <x v="0"/>
    <x v="1"/>
    <n v="137"/>
    <n v="0.86708860759493667"/>
    <x v="0"/>
    <x v="0"/>
    <n v="0.2"/>
    <x v="0"/>
    <x v="0"/>
    <x v="0"/>
  </r>
  <r>
    <x v="28"/>
    <x v="2"/>
    <x v="0"/>
    <x v="2"/>
    <n v="122"/>
    <x v="1"/>
    <n v="223"/>
    <x v="2"/>
    <x v="1"/>
    <x v="1"/>
    <n v="100"/>
    <n v="0.60606060606060608"/>
    <x v="2"/>
    <x v="0"/>
    <n v="0"/>
    <x v="0"/>
    <x v="1"/>
    <x v="1"/>
  </r>
  <r>
    <x v="7"/>
    <x v="2"/>
    <x v="0"/>
    <x v="2"/>
    <n v="140"/>
    <x v="0"/>
    <n v="385"/>
    <x v="0"/>
    <x v="1"/>
    <x v="2"/>
    <n v="135"/>
    <n v="0.83333333333333337"/>
    <x v="2"/>
    <x v="0"/>
    <n v="0.3"/>
    <x v="0"/>
    <x v="0"/>
    <x v="0"/>
  </r>
  <r>
    <x v="35"/>
    <x v="3"/>
    <x v="0"/>
    <x v="0"/>
    <n v="120"/>
    <x v="1"/>
    <n v="254"/>
    <x v="0"/>
    <x v="0"/>
    <x v="2"/>
    <n v="93"/>
    <n v="0.58860759493670889"/>
    <x v="1"/>
    <x v="1"/>
    <n v="0"/>
    <x v="0"/>
    <x v="1"/>
    <x v="1"/>
  </r>
  <r>
    <x v="45"/>
    <x v="4"/>
    <x v="0"/>
    <x v="2"/>
    <n v="130"/>
    <x v="1"/>
    <n v="322"/>
    <x v="0"/>
    <x v="0"/>
    <x v="2"/>
    <n v="109"/>
    <n v="0.72666666666666668"/>
    <x v="2"/>
    <x v="0"/>
    <n v="2.4"/>
    <x v="2"/>
    <x v="1"/>
    <x v="1"/>
  </r>
  <r>
    <x v="43"/>
    <x v="3"/>
    <x v="1"/>
    <x v="1"/>
    <n v="115"/>
    <x v="2"/>
    <n v="564"/>
    <x v="0"/>
    <x v="0"/>
    <x v="2"/>
    <n v="160"/>
    <n v="1.0457516339869282"/>
    <x v="0"/>
    <x v="0"/>
    <n v="1.6"/>
    <x v="2"/>
    <x v="1"/>
    <x v="0"/>
  </r>
  <r>
    <x v="27"/>
    <x v="2"/>
    <x v="0"/>
    <x v="0"/>
    <n v="124"/>
    <x v="1"/>
    <n v="261"/>
    <x v="0"/>
    <x v="0"/>
    <x v="0"/>
    <n v="141"/>
    <n v="0.86503067484662577"/>
    <x v="0"/>
    <x v="0"/>
    <n v="0.3"/>
    <x v="0"/>
    <x v="0"/>
    <x v="1"/>
  </r>
  <r>
    <x v="41"/>
    <x v="3"/>
    <x v="0"/>
    <x v="2"/>
    <n v="128"/>
    <x v="1"/>
    <n v="263"/>
    <x v="0"/>
    <x v="0"/>
    <x v="0"/>
    <n v="105"/>
    <n v="0.67307692307692313"/>
    <x v="2"/>
    <x v="1"/>
    <n v="0.2"/>
    <x v="0"/>
    <x v="1"/>
    <x v="0"/>
  </r>
  <r>
    <x v="38"/>
    <x v="4"/>
    <x v="1"/>
    <x v="0"/>
    <n v="120"/>
    <x v="1"/>
    <n v="269"/>
    <x v="0"/>
    <x v="0"/>
    <x v="2"/>
    <n v="121"/>
    <n v="0.82876712328767121"/>
    <x v="2"/>
    <x v="1"/>
    <n v="0.2"/>
    <x v="0"/>
    <x v="0"/>
    <x v="0"/>
  </r>
  <r>
    <x v="20"/>
    <x v="3"/>
    <x v="0"/>
    <x v="2"/>
    <n v="120"/>
    <x v="1"/>
    <n v="177"/>
    <x v="1"/>
    <x v="0"/>
    <x v="0"/>
    <n v="140"/>
    <n v="0.90322580645161288"/>
    <x v="0"/>
    <x v="0"/>
    <n v="0.4"/>
    <x v="0"/>
    <x v="0"/>
    <x v="0"/>
  </r>
  <r>
    <x v="17"/>
    <x v="2"/>
    <x v="0"/>
    <x v="1"/>
    <n v="130"/>
    <x v="1"/>
    <n v="256"/>
    <x v="0"/>
    <x v="1"/>
    <x v="2"/>
    <n v="142"/>
    <n v="0.86585365853658536"/>
    <x v="0"/>
    <x v="1"/>
    <n v="0.6"/>
    <x v="0"/>
    <x v="1"/>
    <x v="1"/>
  </r>
  <r>
    <x v="22"/>
    <x v="2"/>
    <x v="0"/>
    <x v="2"/>
    <n v="110"/>
    <x v="2"/>
    <n v="239"/>
    <x v="2"/>
    <x v="0"/>
    <x v="2"/>
    <n v="142"/>
    <n v="0.88198757763975155"/>
    <x v="0"/>
    <x v="1"/>
    <n v="1.2"/>
    <x v="1"/>
    <x v="1"/>
    <x v="1"/>
  </r>
  <r>
    <x v="11"/>
    <x v="3"/>
    <x v="0"/>
    <x v="2"/>
    <n v="140"/>
    <x v="0"/>
    <n v="293"/>
    <x v="0"/>
    <x v="0"/>
    <x v="2"/>
    <n v="170"/>
    <n v="1.0625"/>
    <x v="0"/>
    <x v="0"/>
    <n v="1.2"/>
    <x v="1"/>
    <x v="1"/>
    <x v="1"/>
  </r>
  <r>
    <x v="29"/>
    <x v="3"/>
    <x v="1"/>
    <x v="2"/>
    <n v="150"/>
    <x v="0"/>
    <n v="407"/>
    <x v="0"/>
    <x v="0"/>
    <x v="2"/>
    <n v="154"/>
    <n v="0.98089171974522293"/>
    <x v="0"/>
    <x v="0"/>
    <n v="4"/>
    <x v="2"/>
    <x v="1"/>
    <x v="1"/>
  </r>
  <r>
    <x v="22"/>
    <x v="2"/>
    <x v="0"/>
    <x v="2"/>
    <n v="135"/>
    <x v="1"/>
    <n v="234"/>
    <x v="2"/>
    <x v="0"/>
    <x v="0"/>
    <n v="161"/>
    <n v="1"/>
    <x v="0"/>
    <x v="0"/>
    <n v="0.5"/>
    <x v="0"/>
    <x v="1"/>
    <x v="0"/>
  </r>
  <r>
    <x v="14"/>
    <x v="2"/>
    <x v="0"/>
    <x v="2"/>
    <n v="142"/>
    <x v="0"/>
    <n v="226"/>
    <x v="2"/>
    <x v="0"/>
    <x v="2"/>
    <n v="111"/>
    <n v="0.66467065868263475"/>
    <x v="2"/>
    <x v="1"/>
    <n v="0"/>
    <x v="0"/>
    <x v="0"/>
    <x v="0"/>
  </r>
  <r>
    <x v="13"/>
    <x v="0"/>
    <x v="0"/>
    <x v="1"/>
    <n v="140"/>
    <x v="0"/>
    <n v="235"/>
    <x v="2"/>
    <x v="0"/>
    <x v="2"/>
    <n v="180"/>
    <n v="1.0227272727272727"/>
    <x v="0"/>
    <x v="0"/>
    <n v="0"/>
    <x v="0"/>
    <x v="0"/>
    <x v="0"/>
  </r>
  <r>
    <x v="33"/>
    <x v="3"/>
    <x v="0"/>
    <x v="3"/>
    <n v="134"/>
    <x v="1"/>
    <n v="234"/>
    <x v="2"/>
    <x v="0"/>
    <x v="0"/>
    <n v="145"/>
    <n v="0.91194968553459121"/>
    <x v="0"/>
    <x v="0"/>
    <n v="2.6"/>
    <x v="2"/>
    <x v="1"/>
    <x v="1"/>
  </r>
  <r>
    <x v="27"/>
    <x v="2"/>
    <x v="1"/>
    <x v="2"/>
    <n v="128"/>
    <x v="1"/>
    <n v="303"/>
    <x v="0"/>
    <x v="0"/>
    <x v="2"/>
    <n v="159"/>
    <n v="0.97546012269938653"/>
    <x v="0"/>
    <x v="0"/>
    <n v="0"/>
    <x v="0"/>
    <x v="0"/>
    <x v="0"/>
  </r>
  <r>
    <x v="49"/>
    <x v="4"/>
    <x v="1"/>
    <x v="2"/>
    <n v="112"/>
    <x v="2"/>
    <n v="149"/>
    <x v="1"/>
    <x v="0"/>
    <x v="0"/>
    <n v="125"/>
    <n v="0.83892617449664431"/>
    <x v="2"/>
    <x v="0"/>
    <n v="1.6"/>
    <x v="2"/>
    <x v="1"/>
    <x v="0"/>
  </r>
  <r>
    <x v="26"/>
    <x v="0"/>
    <x v="0"/>
    <x v="2"/>
    <n v="140"/>
    <x v="0"/>
    <n v="311"/>
    <x v="0"/>
    <x v="0"/>
    <x v="0"/>
    <n v="120"/>
    <n v="0.68965517241379315"/>
    <x v="2"/>
    <x v="1"/>
    <n v="1.8"/>
    <x v="2"/>
    <x v="1"/>
    <x v="1"/>
  </r>
  <r>
    <x v="14"/>
    <x v="2"/>
    <x v="0"/>
    <x v="2"/>
    <n v="140"/>
    <x v="0"/>
    <n v="203"/>
    <x v="2"/>
    <x v="1"/>
    <x v="2"/>
    <n v="155"/>
    <n v="0.92814371257485029"/>
    <x v="0"/>
    <x v="1"/>
    <n v="3.1"/>
    <x v="2"/>
    <x v="2"/>
    <x v="1"/>
  </r>
  <r>
    <x v="41"/>
    <x v="3"/>
    <x v="0"/>
    <x v="3"/>
    <n v="110"/>
    <x v="2"/>
    <n v="211"/>
    <x v="2"/>
    <x v="0"/>
    <x v="2"/>
    <n v="144"/>
    <n v="0.92307692307692313"/>
    <x v="0"/>
    <x v="1"/>
    <n v="1.8"/>
    <x v="2"/>
    <x v="1"/>
    <x v="0"/>
  </r>
  <r>
    <x v="0"/>
    <x v="0"/>
    <x v="0"/>
    <x v="3"/>
    <n v="140"/>
    <x v="0"/>
    <n v="199"/>
    <x v="1"/>
    <x v="0"/>
    <x v="0"/>
    <n v="178"/>
    <n v="0.98888888888888893"/>
    <x v="0"/>
    <x v="1"/>
    <n v="1.4"/>
    <x v="1"/>
    <x v="0"/>
    <x v="0"/>
  </r>
  <r>
    <x v="43"/>
    <x v="3"/>
    <x v="0"/>
    <x v="2"/>
    <n v="120"/>
    <x v="1"/>
    <n v="229"/>
    <x v="2"/>
    <x v="0"/>
    <x v="2"/>
    <n v="129"/>
    <n v="0.84313725490196079"/>
    <x v="2"/>
    <x v="1"/>
    <n v="2.6"/>
    <x v="2"/>
    <x v="1"/>
    <x v="1"/>
  </r>
  <r>
    <x v="3"/>
    <x v="0"/>
    <x v="0"/>
    <x v="0"/>
    <n v="130"/>
    <x v="1"/>
    <n v="245"/>
    <x v="0"/>
    <x v="0"/>
    <x v="2"/>
    <n v="180"/>
    <n v="1.0465116279069768"/>
    <x v="0"/>
    <x v="0"/>
    <n v="0.2"/>
    <x v="0"/>
    <x v="1"/>
    <x v="0"/>
  </r>
  <r>
    <x v="10"/>
    <x v="0"/>
    <x v="0"/>
    <x v="2"/>
    <n v="115"/>
    <x v="2"/>
    <n v="303"/>
    <x v="0"/>
    <x v="0"/>
    <x v="0"/>
    <n v="181"/>
    <n v="1.0225988700564972"/>
    <x v="0"/>
    <x v="0"/>
    <n v="1.2"/>
    <x v="1"/>
    <x v="1"/>
    <x v="0"/>
  </r>
  <r>
    <x v="24"/>
    <x v="0"/>
    <x v="0"/>
    <x v="2"/>
    <n v="112"/>
    <x v="2"/>
    <n v="204"/>
    <x v="2"/>
    <x v="0"/>
    <x v="0"/>
    <n v="143"/>
    <n v="0.82658959537572252"/>
    <x v="2"/>
    <x v="0"/>
    <n v="0.1"/>
    <x v="0"/>
    <x v="0"/>
    <x v="0"/>
  </r>
  <r>
    <x v="4"/>
    <x v="2"/>
    <x v="1"/>
    <x v="0"/>
    <n v="132"/>
    <x v="1"/>
    <n v="288"/>
    <x v="0"/>
    <x v="1"/>
    <x v="2"/>
    <n v="159"/>
    <n v="0.95783132530120485"/>
    <x v="0"/>
    <x v="1"/>
    <n v="0"/>
    <x v="0"/>
    <x v="0"/>
    <x v="0"/>
  </r>
  <r>
    <x v="3"/>
    <x v="0"/>
    <x v="1"/>
    <x v="1"/>
    <n v="130"/>
    <x v="1"/>
    <n v="275"/>
    <x v="0"/>
    <x v="0"/>
    <x v="0"/>
    <n v="139"/>
    <n v="0.80813953488372092"/>
    <x v="2"/>
    <x v="0"/>
    <n v="0.2"/>
    <x v="0"/>
    <x v="0"/>
    <x v="0"/>
  </r>
  <r>
    <x v="26"/>
    <x v="0"/>
    <x v="1"/>
    <x v="2"/>
    <n v="138"/>
    <x v="1"/>
    <n v="243"/>
    <x v="0"/>
    <x v="0"/>
    <x v="2"/>
    <n v="152"/>
    <n v="0.87356321839080464"/>
    <x v="0"/>
    <x v="1"/>
    <n v="0"/>
    <x v="0"/>
    <x v="1"/>
    <x v="0"/>
  </r>
  <r>
    <x v="16"/>
    <x v="2"/>
    <x v="1"/>
    <x v="1"/>
    <n v="120"/>
    <x v="1"/>
    <n v="295"/>
    <x v="0"/>
    <x v="0"/>
    <x v="2"/>
    <n v="157"/>
    <n v="0.92899408284023666"/>
    <x v="0"/>
    <x v="0"/>
    <n v="0.6"/>
    <x v="0"/>
    <x v="0"/>
    <x v="0"/>
  </r>
  <r>
    <x v="7"/>
    <x v="2"/>
    <x v="0"/>
    <x v="1"/>
    <n v="112"/>
    <x v="2"/>
    <n v="230"/>
    <x v="2"/>
    <x v="0"/>
    <x v="2"/>
    <n v="165"/>
    <n v="1.0185185185185186"/>
    <x v="0"/>
    <x v="0"/>
    <n v="2.5"/>
    <x v="2"/>
    <x v="1"/>
    <x v="1"/>
  </r>
  <r>
    <x v="49"/>
    <x v="4"/>
    <x v="1"/>
    <x v="1"/>
    <n v="110"/>
    <x v="2"/>
    <n v="265"/>
    <x v="0"/>
    <x v="1"/>
    <x v="2"/>
    <n v="130"/>
    <n v="0.87248322147651003"/>
    <x v="0"/>
    <x v="0"/>
    <n v="0"/>
    <x v="0"/>
    <x v="0"/>
    <x v="0"/>
  </r>
  <r>
    <x v="27"/>
    <x v="2"/>
    <x v="0"/>
    <x v="1"/>
    <n v="128"/>
    <x v="1"/>
    <n v="229"/>
    <x v="2"/>
    <x v="0"/>
    <x v="2"/>
    <n v="150"/>
    <n v="0.92024539877300615"/>
    <x v="0"/>
    <x v="0"/>
    <n v="0.4"/>
    <x v="0"/>
    <x v="1"/>
    <x v="1"/>
  </r>
  <r>
    <x v="30"/>
    <x v="3"/>
    <x v="0"/>
    <x v="2"/>
    <n v="160"/>
    <x v="0"/>
    <n v="228"/>
    <x v="2"/>
    <x v="0"/>
    <x v="2"/>
    <n v="138"/>
    <n v="0.89610389610389607"/>
    <x v="0"/>
    <x v="0"/>
    <n v="2.2999999999999998"/>
    <x v="2"/>
    <x v="0"/>
    <x v="0"/>
  </r>
  <r>
    <x v="2"/>
    <x v="1"/>
    <x v="1"/>
    <x v="1"/>
    <n v="120"/>
    <x v="1"/>
    <n v="215"/>
    <x v="2"/>
    <x v="0"/>
    <x v="0"/>
    <n v="170"/>
    <n v="0.92896174863387981"/>
    <x v="0"/>
    <x v="0"/>
    <n v="0"/>
    <x v="0"/>
    <x v="0"/>
    <x v="0"/>
  </r>
  <r>
    <x v="22"/>
    <x v="2"/>
    <x v="0"/>
    <x v="2"/>
    <n v="170"/>
    <x v="0"/>
    <n v="326"/>
    <x v="0"/>
    <x v="0"/>
    <x v="2"/>
    <n v="140"/>
    <n v="0.86956521739130432"/>
    <x v="0"/>
    <x v="1"/>
    <n v="3.4"/>
    <x v="2"/>
    <x v="2"/>
    <x v="1"/>
  </r>
  <r>
    <x v="23"/>
    <x v="2"/>
    <x v="0"/>
    <x v="2"/>
    <n v="144"/>
    <x v="0"/>
    <n v="200"/>
    <x v="2"/>
    <x v="0"/>
    <x v="2"/>
    <n v="126"/>
    <n v="0.74117647058823533"/>
    <x v="2"/>
    <x v="1"/>
    <n v="0.9"/>
    <x v="0"/>
    <x v="1"/>
    <x v="1"/>
  </r>
  <r>
    <x v="3"/>
    <x v="0"/>
    <x v="0"/>
    <x v="2"/>
    <n v="130"/>
    <x v="1"/>
    <n v="256"/>
    <x v="0"/>
    <x v="1"/>
    <x v="2"/>
    <n v="150"/>
    <n v="0.87209302325581395"/>
    <x v="0"/>
    <x v="1"/>
    <n v="0"/>
    <x v="0"/>
    <x v="0"/>
    <x v="1"/>
  </r>
  <r>
    <x v="33"/>
    <x v="3"/>
    <x v="0"/>
    <x v="2"/>
    <n v="140"/>
    <x v="0"/>
    <n v="207"/>
    <x v="2"/>
    <x v="0"/>
    <x v="2"/>
    <n v="138"/>
    <n v="0.86792452830188682"/>
    <x v="0"/>
    <x v="1"/>
    <n v="1.9"/>
    <x v="2"/>
    <x v="0"/>
    <x v="1"/>
  </r>
  <r>
    <x v="22"/>
    <x v="2"/>
    <x v="0"/>
    <x v="3"/>
    <n v="160"/>
    <x v="0"/>
    <n v="273"/>
    <x v="0"/>
    <x v="0"/>
    <x v="2"/>
    <n v="125"/>
    <n v="0.77639751552795033"/>
    <x v="2"/>
    <x v="0"/>
    <n v="0"/>
    <x v="0"/>
    <x v="0"/>
    <x v="1"/>
  </r>
  <r>
    <x v="8"/>
    <x v="0"/>
    <x v="0"/>
    <x v="1"/>
    <n v="130"/>
    <x v="1"/>
    <n v="180"/>
    <x v="1"/>
    <x v="0"/>
    <x v="0"/>
    <n v="150"/>
    <n v="0.84269662921348309"/>
    <x v="2"/>
    <x v="0"/>
    <n v="0"/>
    <x v="0"/>
    <x v="0"/>
    <x v="0"/>
  </r>
  <r>
    <x v="3"/>
    <x v="0"/>
    <x v="0"/>
    <x v="2"/>
    <n v="122"/>
    <x v="1"/>
    <n v="222"/>
    <x v="2"/>
    <x v="0"/>
    <x v="2"/>
    <n v="186"/>
    <n v="1.0813953488372092"/>
    <x v="0"/>
    <x v="0"/>
    <n v="0"/>
    <x v="0"/>
    <x v="0"/>
    <x v="0"/>
  </r>
  <r>
    <x v="0"/>
    <x v="0"/>
    <x v="0"/>
    <x v="2"/>
    <n v="152"/>
    <x v="0"/>
    <n v="223"/>
    <x v="2"/>
    <x v="0"/>
    <x v="0"/>
    <n v="181"/>
    <n v="1.0055555555555555"/>
    <x v="0"/>
    <x v="0"/>
    <n v="0"/>
    <x v="0"/>
    <x v="0"/>
    <x v="1"/>
  </r>
  <r>
    <x v="35"/>
    <x v="3"/>
    <x v="1"/>
    <x v="2"/>
    <n v="124"/>
    <x v="1"/>
    <n v="209"/>
    <x v="2"/>
    <x v="0"/>
    <x v="0"/>
    <n v="163"/>
    <n v="1.0316455696202531"/>
    <x v="0"/>
    <x v="0"/>
    <n v="0"/>
    <x v="0"/>
    <x v="0"/>
    <x v="0"/>
  </r>
  <r>
    <x v="13"/>
    <x v="0"/>
    <x v="0"/>
    <x v="1"/>
    <n v="130"/>
    <x v="1"/>
    <n v="233"/>
    <x v="2"/>
    <x v="0"/>
    <x v="0"/>
    <n v="179"/>
    <n v="1.0170454545454546"/>
    <x v="0"/>
    <x v="1"/>
    <n v="0.4"/>
    <x v="0"/>
    <x v="0"/>
    <x v="0"/>
  </r>
  <r>
    <x v="26"/>
    <x v="0"/>
    <x v="0"/>
    <x v="0"/>
    <n v="101"/>
    <x v="2"/>
    <n v="197"/>
    <x v="1"/>
    <x v="1"/>
    <x v="0"/>
    <n v="156"/>
    <n v="0.89655172413793105"/>
    <x v="0"/>
    <x v="0"/>
    <n v="0"/>
    <x v="0"/>
    <x v="0"/>
    <x v="0"/>
  </r>
  <r>
    <x v="22"/>
    <x v="2"/>
    <x v="0"/>
    <x v="1"/>
    <n v="126"/>
    <x v="1"/>
    <n v="218"/>
    <x v="2"/>
    <x v="1"/>
    <x v="0"/>
    <n v="134"/>
    <n v="0.83229813664596275"/>
    <x v="2"/>
    <x v="0"/>
    <n v="2.2000000000000002"/>
    <x v="2"/>
    <x v="1"/>
    <x v="1"/>
  </r>
  <r>
    <x v="7"/>
    <x v="2"/>
    <x v="0"/>
    <x v="1"/>
    <n v="140"/>
    <x v="0"/>
    <n v="211"/>
    <x v="2"/>
    <x v="1"/>
    <x v="2"/>
    <n v="165"/>
    <n v="1.0185185185185186"/>
    <x v="0"/>
    <x v="0"/>
    <n v="0"/>
    <x v="0"/>
    <x v="0"/>
    <x v="0"/>
  </r>
  <r>
    <x v="1"/>
    <x v="0"/>
    <x v="0"/>
    <x v="1"/>
    <n v="118"/>
    <x v="2"/>
    <n v="149"/>
    <x v="1"/>
    <x v="0"/>
    <x v="2"/>
    <n v="126"/>
    <n v="0.73684210526315785"/>
    <x v="2"/>
    <x v="0"/>
    <n v="0.8"/>
    <x v="0"/>
    <x v="0"/>
    <x v="1"/>
  </r>
  <r>
    <x v="13"/>
    <x v="0"/>
    <x v="0"/>
    <x v="2"/>
    <n v="110"/>
    <x v="2"/>
    <n v="197"/>
    <x v="1"/>
    <x v="0"/>
    <x v="2"/>
    <n v="177"/>
    <n v="1.0056818181818181"/>
    <x v="0"/>
    <x v="0"/>
    <n v="0"/>
    <x v="0"/>
    <x v="0"/>
    <x v="1"/>
  </r>
  <r>
    <x v="30"/>
    <x v="3"/>
    <x v="0"/>
    <x v="0"/>
    <n v="160"/>
    <x v="0"/>
    <n v="246"/>
    <x v="0"/>
    <x v="0"/>
    <x v="0"/>
    <n v="120"/>
    <n v="0.77922077922077926"/>
    <x v="2"/>
    <x v="1"/>
    <n v="0"/>
    <x v="0"/>
    <x v="1"/>
    <x v="1"/>
  </r>
  <r>
    <x v="20"/>
    <x v="3"/>
    <x v="1"/>
    <x v="2"/>
    <n v="150"/>
    <x v="0"/>
    <n v="225"/>
    <x v="2"/>
    <x v="0"/>
    <x v="2"/>
    <n v="114"/>
    <n v="0.73548387096774193"/>
    <x v="2"/>
    <x v="0"/>
    <n v="1"/>
    <x v="1"/>
    <x v="1"/>
    <x v="1"/>
  </r>
  <r>
    <x v="8"/>
    <x v="0"/>
    <x v="0"/>
    <x v="2"/>
    <n v="136"/>
    <x v="1"/>
    <n v="315"/>
    <x v="0"/>
    <x v="0"/>
    <x v="0"/>
    <n v="125"/>
    <n v="0.702247191011236"/>
    <x v="2"/>
    <x v="1"/>
    <n v="1.8"/>
    <x v="2"/>
    <x v="1"/>
    <x v="1"/>
  </r>
  <r>
    <x v="15"/>
    <x v="2"/>
    <x v="0"/>
    <x v="0"/>
    <n v="128"/>
    <x v="1"/>
    <n v="205"/>
    <x v="2"/>
    <x v="1"/>
    <x v="0"/>
    <n v="184"/>
    <n v="1.0952380952380953"/>
    <x v="0"/>
    <x v="0"/>
    <n v="0"/>
    <x v="0"/>
    <x v="0"/>
    <x v="0"/>
  </r>
  <r>
    <x v="20"/>
    <x v="3"/>
    <x v="1"/>
    <x v="1"/>
    <n v="140"/>
    <x v="0"/>
    <n v="417"/>
    <x v="0"/>
    <x v="1"/>
    <x v="2"/>
    <n v="157"/>
    <n v="1.0129032258064516"/>
    <x v="0"/>
    <x v="0"/>
    <n v="0.8"/>
    <x v="0"/>
    <x v="0"/>
    <x v="0"/>
  </r>
  <r>
    <x v="29"/>
    <x v="3"/>
    <x v="1"/>
    <x v="0"/>
    <n v="140"/>
    <x v="0"/>
    <n v="195"/>
    <x v="1"/>
    <x v="0"/>
    <x v="0"/>
    <n v="179"/>
    <n v="1.1401273885350318"/>
    <x v="0"/>
    <x v="0"/>
    <n v="0"/>
    <x v="0"/>
    <x v="0"/>
    <x v="0"/>
  </r>
  <r>
    <x v="6"/>
    <x v="0"/>
    <x v="1"/>
    <x v="0"/>
    <n v="130"/>
    <x v="1"/>
    <n v="234"/>
    <x v="2"/>
    <x v="0"/>
    <x v="2"/>
    <n v="175"/>
    <n v="1"/>
    <x v="0"/>
    <x v="0"/>
    <n v="0.6"/>
    <x v="0"/>
    <x v="1"/>
    <x v="0"/>
  </r>
  <r>
    <x v="18"/>
    <x v="0"/>
    <x v="1"/>
    <x v="0"/>
    <n v="105"/>
    <x v="2"/>
    <n v="198"/>
    <x v="1"/>
    <x v="0"/>
    <x v="0"/>
    <n v="168"/>
    <n v="0.93854748603351956"/>
    <x v="0"/>
    <x v="0"/>
    <n v="0"/>
    <x v="0"/>
    <x v="0"/>
    <x v="0"/>
  </r>
  <r>
    <x v="33"/>
    <x v="3"/>
    <x v="0"/>
    <x v="2"/>
    <n v="138"/>
    <x v="1"/>
    <n v="166"/>
    <x v="1"/>
    <x v="0"/>
    <x v="2"/>
    <n v="125"/>
    <n v="0.78616352201257866"/>
    <x v="2"/>
    <x v="1"/>
    <n v="3.6"/>
    <x v="2"/>
    <x v="1"/>
    <x v="1"/>
  </r>
  <r>
    <x v="11"/>
    <x v="3"/>
    <x v="1"/>
    <x v="1"/>
    <n v="120"/>
    <x v="1"/>
    <n v="178"/>
    <x v="1"/>
    <x v="1"/>
    <x v="0"/>
    <n v="96"/>
    <n v="0.6"/>
    <x v="2"/>
    <x v="0"/>
    <n v="0"/>
    <x v="0"/>
    <x v="0"/>
    <x v="0"/>
  </r>
  <r>
    <x v="22"/>
    <x v="2"/>
    <x v="1"/>
    <x v="2"/>
    <n v="174"/>
    <x v="0"/>
    <n v="249"/>
    <x v="0"/>
    <x v="0"/>
    <x v="0"/>
    <n v="143"/>
    <n v="0.88819875776397517"/>
    <x v="0"/>
    <x v="1"/>
    <n v="0"/>
    <x v="0"/>
    <x v="1"/>
    <x v="1"/>
  </r>
  <r>
    <x v="35"/>
    <x v="3"/>
    <x v="0"/>
    <x v="0"/>
    <n v="120"/>
    <x v="1"/>
    <n v="281"/>
    <x v="0"/>
    <x v="0"/>
    <x v="2"/>
    <n v="103"/>
    <n v="0.65189873417721522"/>
    <x v="2"/>
    <x v="0"/>
    <n v="1.4"/>
    <x v="1"/>
    <x v="1"/>
    <x v="1"/>
  </r>
  <r>
    <x v="27"/>
    <x v="2"/>
    <x v="0"/>
    <x v="1"/>
    <n v="150"/>
    <x v="0"/>
    <n v="126"/>
    <x v="1"/>
    <x v="1"/>
    <x v="0"/>
    <n v="173"/>
    <n v="1.0613496932515338"/>
    <x v="0"/>
    <x v="0"/>
    <n v="0.2"/>
    <x v="0"/>
    <x v="0"/>
    <x v="0"/>
  </r>
  <r>
    <x v="16"/>
    <x v="2"/>
    <x v="1"/>
    <x v="2"/>
    <n v="130"/>
    <x v="1"/>
    <n v="305"/>
    <x v="0"/>
    <x v="0"/>
    <x v="0"/>
    <n v="142"/>
    <n v="0.84023668639053251"/>
    <x v="2"/>
    <x v="1"/>
    <n v="1.2"/>
    <x v="1"/>
    <x v="1"/>
    <x v="1"/>
  </r>
  <r>
    <x v="13"/>
    <x v="0"/>
    <x v="0"/>
    <x v="1"/>
    <n v="120"/>
    <x v="1"/>
    <n v="226"/>
    <x v="2"/>
    <x v="0"/>
    <x v="0"/>
    <n v="169"/>
    <n v="0.96022727272727271"/>
    <x v="0"/>
    <x v="0"/>
    <n v="0"/>
    <x v="0"/>
    <x v="0"/>
    <x v="0"/>
  </r>
  <r>
    <x v="11"/>
    <x v="3"/>
    <x v="1"/>
    <x v="3"/>
    <n v="150"/>
    <x v="0"/>
    <n v="240"/>
    <x v="0"/>
    <x v="0"/>
    <x v="0"/>
    <n v="171"/>
    <n v="1.0687500000000001"/>
    <x v="0"/>
    <x v="0"/>
    <n v="0.9"/>
    <x v="0"/>
    <x v="0"/>
    <x v="0"/>
  </r>
  <r>
    <x v="29"/>
    <x v="3"/>
    <x v="0"/>
    <x v="3"/>
    <n v="145"/>
    <x v="0"/>
    <n v="233"/>
    <x v="2"/>
    <x v="1"/>
    <x v="2"/>
    <n v="150"/>
    <n v="0.95541401273885351"/>
    <x v="0"/>
    <x v="0"/>
    <n v="2.2999999999999998"/>
    <x v="2"/>
    <x v="2"/>
    <x v="0"/>
  </r>
  <r>
    <x v="27"/>
    <x v="2"/>
    <x v="0"/>
    <x v="2"/>
    <n v="150"/>
    <x v="0"/>
    <n v="276"/>
    <x v="0"/>
    <x v="0"/>
    <x v="2"/>
    <n v="112"/>
    <n v="0.68711656441717794"/>
    <x v="2"/>
    <x v="1"/>
    <n v="0.6"/>
    <x v="0"/>
    <x v="1"/>
    <x v="1"/>
  </r>
  <r>
    <x v="16"/>
    <x v="2"/>
    <x v="0"/>
    <x v="2"/>
    <n v="140"/>
    <x v="0"/>
    <n v="261"/>
    <x v="0"/>
    <x v="0"/>
    <x v="2"/>
    <n v="186"/>
    <n v="1.1005917159763314"/>
    <x v="0"/>
    <x v="1"/>
    <n v="0"/>
    <x v="0"/>
    <x v="0"/>
    <x v="0"/>
  </r>
  <r>
    <x v="7"/>
    <x v="2"/>
    <x v="1"/>
    <x v="0"/>
    <n v="136"/>
    <x v="1"/>
    <n v="319"/>
    <x v="0"/>
    <x v="1"/>
    <x v="2"/>
    <n v="152"/>
    <n v="0.93827160493827155"/>
    <x v="0"/>
    <x v="0"/>
    <n v="0"/>
    <x v="0"/>
    <x v="0"/>
    <x v="1"/>
  </r>
  <r>
    <x v="13"/>
    <x v="0"/>
    <x v="1"/>
    <x v="1"/>
    <n v="118"/>
    <x v="2"/>
    <n v="242"/>
    <x v="0"/>
    <x v="0"/>
    <x v="0"/>
    <n v="149"/>
    <n v="0.84659090909090906"/>
    <x v="2"/>
    <x v="0"/>
    <n v="0.3"/>
    <x v="0"/>
    <x v="1"/>
    <x v="0"/>
  </r>
  <r>
    <x v="24"/>
    <x v="0"/>
    <x v="0"/>
    <x v="1"/>
    <n v="108"/>
    <x v="2"/>
    <n v="243"/>
    <x v="0"/>
    <x v="0"/>
    <x v="0"/>
    <n v="152"/>
    <n v="0.87861271676300579"/>
    <x v="0"/>
    <x v="0"/>
    <n v="0"/>
    <x v="0"/>
    <x v="0"/>
    <x v="1"/>
  </r>
  <r>
    <x v="33"/>
    <x v="3"/>
    <x v="0"/>
    <x v="2"/>
    <n v="120"/>
    <x v="1"/>
    <n v="260"/>
    <x v="0"/>
    <x v="0"/>
    <x v="0"/>
    <n v="140"/>
    <n v="0.88050314465408808"/>
    <x v="0"/>
    <x v="1"/>
    <n v="3.6"/>
    <x v="2"/>
    <x v="1"/>
    <x v="1"/>
  </r>
  <r>
    <x v="27"/>
    <x v="2"/>
    <x v="1"/>
    <x v="2"/>
    <n v="120"/>
    <x v="1"/>
    <n v="354"/>
    <x v="0"/>
    <x v="0"/>
    <x v="0"/>
    <n v="163"/>
    <n v="1"/>
    <x v="0"/>
    <x v="1"/>
    <n v="0.6"/>
    <x v="0"/>
    <x v="0"/>
    <x v="0"/>
  </r>
  <r>
    <x v="45"/>
    <x v="4"/>
    <x v="0"/>
    <x v="0"/>
    <n v="156"/>
    <x v="0"/>
    <n v="245"/>
    <x v="0"/>
    <x v="0"/>
    <x v="2"/>
    <n v="143"/>
    <n v="0.95333333333333337"/>
    <x v="0"/>
    <x v="0"/>
    <n v="0"/>
    <x v="0"/>
    <x v="0"/>
    <x v="0"/>
  </r>
  <r>
    <x v="48"/>
    <x v="4"/>
    <x v="1"/>
    <x v="1"/>
    <n v="140"/>
    <x v="0"/>
    <n v="197"/>
    <x v="1"/>
    <x v="0"/>
    <x v="1"/>
    <n v="116"/>
    <n v="0.80555555555555558"/>
    <x v="2"/>
    <x v="0"/>
    <n v="1.1000000000000001"/>
    <x v="1"/>
    <x v="1"/>
    <x v="0"/>
  </r>
  <r>
    <x v="43"/>
    <x v="3"/>
    <x v="1"/>
    <x v="2"/>
    <n v="106"/>
    <x v="2"/>
    <n v="223"/>
    <x v="2"/>
    <x v="0"/>
    <x v="0"/>
    <n v="142"/>
    <n v="0.92810457516339873"/>
    <x v="0"/>
    <x v="0"/>
    <n v="0.3"/>
    <x v="0"/>
    <x v="0"/>
    <x v="0"/>
  </r>
  <r>
    <x v="6"/>
    <x v="0"/>
    <x v="0"/>
    <x v="2"/>
    <n v="142"/>
    <x v="0"/>
    <n v="309"/>
    <x v="0"/>
    <x v="0"/>
    <x v="2"/>
    <n v="147"/>
    <n v="0.84"/>
    <x v="2"/>
    <x v="1"/>
    <n v="0"/>
    <x v="0"/>
    <x v="1"/>
    <x v="1"/>
  </r>
  <r>
    <x v="6"/>
    <x v="0"/>
    <x v="0"/>
    <x v="2"/>
    <n v="104"/>
    <x v="2"/>
    <n v="208"/>
    <x v="2"/>
    <x v="0"/>
    <x v="2"/>
    <n v="148"/>
    <n v="0.84571428571428575"/>
    <x v="2"/>
    <x v="1"/>
    <n v="3"/>
    <x v="2"/>
    <x v="1"/>
    <x v="0"/>
  </r>
  <r>
    <x v="5"/>
    <x v="1"/>
    <x v="1"/>
    <x v="1"/>
    <n v="94"/>
    <x v="2"/>
    <n v="199"/>
    <x v="1"/>
    <x v="0"/>
    <x v="0"/>
    <n v="179"/>
    <n v="0.98895027624309395"/>
    <x v="0"/>
    <x v="0"/>
    <n v="0"/>
    <x v="0"/>
    <x v="0"/>
    <x v="0"/>
  </r>
  <r>
    <x v="8"/>
    <x v="0"/>
    <x v="1"/>
    <x v="1"/>
    <n v="120"/>
    <x v="1"/>
    <n v="209"/>
    <x v="2"/>
    <x v="0"/>
    <x v="0"/>
    <n v="173"/>
    <n v="0.9719101123595506"/>
    <x v="0"/>
    <x v="0"/>
    <n v="0"/>
    <x v="0"/>
    <x v="1"/>
    <x v="0"/>
  </r>
  <r>
    <x v="17"/>
    <x v="2"/>
    <x v="0"/>
    <x v="0"/>
    <n v="120"/>
    <x v="1"/>
    <n v="236"/>
    <x v="2"/>
    <x v="0"/>
    <x v="0"/>
    <n v="178"/>
    <n v="1.0853658536585367"/>
    <x v="0"/>
    <x v="0"/>
    <n v="0.8"/>
    <x v="0"/>
    <x v="0"/>
    <x v="0"/>
  </r>
  <r>
    <x v="7"/>
    <x v="2"/>
    <x v="0"/>
    <x v="2"/>
    <n v="146"/>
    <x v="0"/>
    <n v="218"/>
    <x v="2"/>
    <x v="0"/>
    <x v="0"/>
    <n v="105"/>
    <n v="0.64814814814814814"/>
    <x v="2"/>
    <x v="0"/>
    <n v="2"/>
    <x v="2"/>
    <x v="1"/>
    <x v="1"/>
  </r>
  <r>
    <x v="21"/>
    <x v="1"/>
    <x v="0"/>
    <x v="2"/>
    <n v="120"/>
    <x v="1"/>
    <n v="198"/>
    <x v="1"/>
    <x v="0"/>
    <x v="0"/>
    <n v="130"/>
    <n v="0.70270270270270274"/>
    <x v="2"/>
    <x v="1"/>
    <n v="1.6"/>
    <x v="2"/>
    <x v="1"/>
    <x v="1"/>
  </r>
  <r>
    <x v="7"/>
    <x v="2"/>
    <x v="0"/>
    <x v="2"/>
    <n v="150"/>
    <x v="0"/>
    <n v="270"/>
    <x v="0"/>
    <x v="0"/>
    <x v="2"/>
    <n v="111"/>
    <n v="0.68518518518518523"/>
    <x v="2"/>
    <x v="1"/>
    <n v="0.8"/>
    <x v="0"/>
    <x v="0"/>
    <x v="1"/>
  </r>
  <r>
    <x v="18"/>
    <x v="0"/>
    <x v="0"/>
    <x v="1"/>
    <n v="130"/>
    <x v="1"/>
    <n v="214"/>
    <x v="2"/>
    <x v="0"/>
    <x v="2"/>
    <n v="168"/>
    <n v="0.93854748603351956"/>
    <x v="0"/>
    <x v="0"/>
    <n v="2"/>
    <x v="2"/>
    <x v="1"/>
    <x v="0"/>
  </r>
  <r>
    <x v="27"/>
    <x v="2"/>
    <x v="0"/>
    <x v="2"/>
    <n v="110"/>
    <x v="2"/>
    <n v="201"/>
    <x v="2"/>
    <x v="0"/>
    <x v="0"/>
    <n v="126"/>
    <n v="0.77300613496932513"/>
    <x v="2"/>
    <x v="1"/>
    <n v="1.5"/>
    <x v="2"/>
    <x v="1"/>
    <x v="0"/>
  </r>
  <r>
    <x v="8"/>
    <x v="0"/>
    <x v="0"/>
    <x v="3"/>
    <n v="148"/>
    <x v="0"/>
    <n v="244"/>
    <x v="0"/>
    <x v="0"/>
    <x v="2"/>
    <n v="178"/>
    <n v="1"/>
    <x v="0"/>
    <x v="0"/>
    <n v="0.8"/>
    <x v="0"/>
    <x v="0"/>
    <x v="0"/>
  </r>
  <r>
    <x v="35"/>
    <x v="3"/>
    <x v="0"/>
    <x v="0"/>
    <n v="128"/>
    <x v="1"/>
    <n v="208"/>
    <x v="2"/>
    <x v="1"/>
    <x v="2"/>
    <n v="140"/>
    <n v="0.88607594936708856"/>
    <x v="0"/>
    <x v="0"/>
    <n v="0"/>
    <x v="0"/>
    <x v="0"/>
    <x v="0"/>
  </r>
  <r>
    <x v="22"/>
    <x v="2"/>
    <x v="0"/>
    <x v="3"/>
    <n v="178"/>
    <x v="0"/>
    <n v="270"/>
    <x v="0"/>
    <x v="0"/>
    <x v="2"/>
    <n v="145"/>
    <n v="0.90062111801242239"/>
    <x v="0"/>
    <x v="0"/>
    <n v="4.2"/>
    <x v="2"/>
    <x v="2"/>
    <x v="0"/>
  </r>
  <r>
    <x v="18"/>
    <x v="0"/>
    <x v="1"/>
    <x v="0"/>
    <n v="126"/>
    <x v="1"/>
    <n v="306"/>
    <x v="0"/>
    <x v="0"/>
    <x v="0"/>
    <n v="163"/>
    <n v="0.91061452513966479"/>
    <x v="0"/>
    <x v="0"/>
    <n v="0"/>
    <x v="0"/>
    <x v="0"/>
    <x v="0"/>
  </r>
  <r>
    <x v="23"/>
    <x v="2"/>
    <x v="0"/>
    <x v="2"/>
    <n v="150"/>
    <x v="0"/>
    <n v="243"/>
    <x v="0"/>
    <x v="0"/>
    <x v="2"/>
    <n v="128"/>
    <n v="0.75294117647058822"/>
    <x v="2"/>
    <x v="0"/>
    <n v="2.6"/>
    <x v="2"/>
    <x v="1"/>
    <x v="1"/>
  </r>
  <r>
    <x v="22"/>
    <x v="2"/>
    <x v="0"/>
    <x v="0"/>
    <n v="140"/>
    <x v="0"/>
    <n v="221"/>
    <x v="2"/>
    <x v="0"/>
    <x v="0"/>
    <n v="164"/>
    <n v="1.0186335403726707"/>
    <x v="0"/>
    <x v="1"/>
    <n v="0"/>
    <x v="0"/>
    <x v="0"/>
    <x v="0"/>
  </r>
  <r>
    <x v="33"/>
    <x v="3"/>
    <x v="1"/>
    <x v="2"/>
    <n v="130"/>
    <x v="1"/>
    <n v="330"/>
    <x v="0"/>
    <x v="0"/>
    <x v="2"/>
    <n v="169"/>
    <n v="1.0628930817610063"/>
    <x v="0"/>
    <x v="0"/>
    <n v="0"/>
    <x v="0"/>
    <x v="0"/>
    <x v="1"/>
  </r>
  <r>
    <x v="4"/>
    <x v="2"/>
    <x v="0"/>
    <x v="2"/>
    <n v="124"/>
    <x v="1"/>
    <n v="266"/>
    <x v="0"/>
    <x v="0"/>
    <x v="2"/>
    <n v="109"/>
    <n v="0.65662650602409633"/>
    <x v="2"/>
    <x v="1"/>
    <n v="2.2000000000000002"/>
    <x v="2"/>
    <x v="1"/>
    <x v="1"/>
  </r>
  <r>
    <x v="4"/>
    <x v="2"/>
    <x v="0"/>
    <x v="2"/>
    <n v="110"/>
    <x v="2"/>
    <n v="206"/>
    <x v="2"/>
    <x v="0"/>
    <x v="2"/>
    <n v="108"/>
    <n v="0.6506024096385542"/>
    <x v="2"/>
    <x v="1"/>
    <n v="0"/>
    <x v="0"/>
    <x v="1"/>
    <x v="1"/>
  </r>
  <r>
    <x v="15"/>
    <x v="2"/>
    <x v="0"/>
    <x v="2"/>
    <n v="125"/>
    <x v="1"/>
    <n v="212"/>
    <x v="2"/>
    <x v="0"/>
    <x v="0"/>
    <n v="168"/>
    <n v="1"/>
    <x v="0"/>
    <x v="0"/>
    <n v="1"/>
    <x v="1"/>
    <x v="0"/>
    <x v="1"/>
  </r>
  <r>
    <x v="24"/>
    <x v="0"/>
    <x v="0"/>
    <x v="2"/>
    <n v="110"/>
    <x v="2"/>
    <n v="275"/>
    <x v="0"/>
    <x v="0"/>
    <x v="2"/>
    <n v="118"/>
    <n v="0.68208092485549132"/>
    <x v="2"/>
    <x v="1"/>
    <n v="1"/>
    <x v="1"/>
    <x v="1"/>
    <x v="1"/>
  </r>
  <r>
    <x v="30"/>
    <x v="3"/>
    <x v="0"/>
    <x v="2"/>
    <n v="120"/>
    <x v="1"/>
    <n v="302"/>
    <x v="0"/>
    <x v="0"/>
    <x v="2"/>
    <n v="151"/>
    <n v="0.98051948051948057"/>
    <x v="0"/>
    <x v="0"/>
    <n v="0.4"/>
    <x v="0"/>
    <x v="1"/>
    <x v="0"/>
  </r>
  <r>
    <x v="7"/>
    <x v="2"/>
    <x v="0"/>
    <x v="2"/>
    <n v="100"/>
    <x v="2"/>
    <n v="234"/>
    <x v="2"/>
    <x v="0"/>
    <x v="0"/>
    <n v="156"/>
    <n v="0.96296296296296291"/>
    <x v="0"/>
    <x v="0"/>
    <n v="0.1"/>
    <x v="0"/>
    <x v="0"/>
    <x v="1"/>
  </r>
  <r>
    <x v="41"/>
    <x v="3"/>
    <x v="1"/>
    <x v="1"/>
    <n v="140"/>
    <x v="0"/>
    <n v="313"/>
    <x v="0"/>
    <x v="0"/>
    <x v="0"/>
    <n v="133"/>
    <n v="0.85256410256410253"/>
    <x v="2"/>
    <x v="0"/>
    <n v="0.2"/>
    <x v="0"/>
    <x v="0"/>
    <x v="0"/>
  </r>
  <r>
    <x v="23"/>
    <x v="2"/>
    <x v="1"/>
    <x v="0"/>
    <n v="120"/>
    <x v="1"/>
    <n v="244"/>
    <x v="0"/>
    <x v="0"/>
    <x v="0"/>
    <n v="162"/>
    <n v="0.95294117647058818"/>
    <x v="0"/>
    <x v="0"/>
    <n v="1.1000000000000001"/>
    <x v="1"/>
    <x v="0"/>
    <x v="0"/>
  </r>
  <r>
    <x v="13"/>
    <x v="0"/>
    <x v="1"/>
    <x v="1"/>
    <n v="108"/>
    <x v="2"/>
    <n v="141"/>
    <x v="1"/>
    <x v="0"/>
    <x v="0"/>
    <n v="175"/>
    <n v="0.99431818181818177"/>
    <x v="0"/>
    <x v="0"/>
    <n v="0.6"/>
    <x v="0"/>
    <x v="1"/>
    <x v="0"/>
  </r>
  <r>
    <x v="43"/>
    <x v="3"/>
    <x v="0"/>
    <x v="2"/>
    <n v="120"/>
    <x v="1"/>
    <n v="237"/>
    <x v="2"/>
    <x v="0"/>
    <x v="0"/>
    <n v="71"/>
    <n v="0.46405228758169936"/>
    <x v="1"/>
    <x v="0"/>
    <n v="1"/>
    <x v="1"/>
    <x v="1"/>
    <x v="1"/>
  </r>
  <r>
    <x v="1"/>
    <x v="0"/>
    <x v="1"/>
    <x v="2"/>
    <n v="130"/>
    <x v="1"/>
    <n v="269"/>
    <x v="0"/>
    <x v="0"/>
    <x v="0"/>
    <n v="163"/>
    <n v="0.95321637426900585"/>
    <x v="0"/>
    <x v="0"/>
    <n v="0"/>
    <x v="0"/>
    <x v="0"/>
    <x v="0"/>
  </r>
  <r>
    <x v="27"/>
    <x v="2"/>
    <x v="0"/>
    <x v="2"/>
    <n v="165"/>
    <x v="0"/>
    <n v="289"/>
    <x v="0"/>
    <x v="1"/>
    <x v="2"/>
    <n v="124"/>
    <n v="0.76073619631901845"/>
    <x v="2"/>
    <x v="0"/>
    <n v="1"/>
    <x v="1"/>
    <x v="1"/>
    <x v="1"/>
  </r>
  <r>
    <x v="29"/>
    <x v="3"/>
    <x v="0"/>
    <x v="2"/>
    <n v="130"/>
    <x v="1"/>
    <n v="254"/>
    <x v="0"/>
    <x v="0"/>
    <x v="2"/>
    <n v="147"/>
    <n v="0.93630573248407645"/>
    <x v="0"/>
    <x v="0"/>
    <n v="1.4"/>
    <x v="1"/>
    <x v="1"/>
    <x v="1"/>
  </r>
  <r>
    <x v="3"/>
    <x v="0"/>
    <x v="0"/>
    <x v="2"/>
    <n v="124"/>
    <x v="1"/>
    <n v="274"/>
    <x v="0"/>
    <x v="0"/>
    <x v="2"/>
    <n v="166"/>
    <n v="0.96511627906976749"/>
    <x v="0"/>
    <x v="0"/>
    <n v="0.5"/>
    <x v="0"/>
    <x v="1"/>
    <x v="1"/>
  </r>
  <r>
    <x v="16"/>
    <x v="2"/>
    <x v="0"/>
    <x v="1"/>
    <n v="100"/>
    <x v="2"/>
    <n v="222"/>
    <x v="2"/>
    <x v="0"/>
    <x v="0"/>
    <n v="143"/>
    <n v="0.84615384615384615"/>
    <x v="2"/>
    <x v="1"/>
    <n v="1.2"/>
    <x v="1"/>
    <x v="1"/>
    <x v="0"/>
  </r>
  <r>
    <x v="11"/>
    <x v="3"/>
    <x v="1"/>
    <x v="2"/>
    <n v="150"/>
    <x v="0"/>
    <n v="258"/>
    <x v="0"/>
    <x v="0"/>
    <x v="2"/>
    <n v="157"/>
    <n v="0.98124999999999996"/>
    <x v="0"/>
    <x v="0"/>
    <n v="2.6"/>
    <x v="2"/>
    <x v="1"/>
    <x v="1"/>
  </r>
  <r>
    <x v="22"/>
    <x v="2"/>
    <x v="0"/>
    <x v="2"/>
    <n v="140"/>
    <x v="0"/>
    <n v="177"/>
    <x v="1"/>
    <x v="0"/>
    <x v="0"/>
    <n v="162"/>
    <n v="1.0062111801242235"/>
    <x v="0"/>
    <x v="1"/>
    <n v="0"/>
    <x v="0"/>
    <x v="0"/>
    <x v="1"/>
  </r>
  <r>
    <x v="6"/>
    <x v="0"/>
    <x v="1"/>
    <x v="0"/>
    <n v="112"/>
    <x v="2"/>
    <n v="160"/>
    <x v="1"/>
    <x v="0"/>
    <x v="0"/>
    <n v="138"/>
    <n v="0.78857142857142859"/>
    <x v="2"/>
    <x v="0"/>
    <n v="0"/>
    <x v="0"/>
    <x v="1"/>
    <x v="0"/>
  </r>
  <r>
    <x v="28"/>
    <x v="2"/>
    <x v="1"/>
    <x v="2"/>
    <n v="180"/>
    <x v="0"/>
    <n v="327"/>
    <x v="0"/>
    <x v="0"/>
    <x v="1"/>
    <n v="117"/>
    <n v="0.70909090909090911"/>
    <x v="2"/>
    <x v="1"/>
    <n v="3.4"/>
    <x v="2"/>
    <x v="1"/>
    <x v="1"/>
  </r>
  <r>
    <x v="18"/>
    <x v="0"/>
    <x v="0"/>
    <x v="0"/>
    <n v="110"/>
    <x v="2"/>
    <n v="235"/>
    <x v="2"/>
    <x v="0"/>
    <x v="0"/>
    <n v="153"/>
    <n v="0.85474860335195535"/>
    <x v="2"/>
    <x v="0"/>
    <n v="0"/>
    <x v="0"/>
    <x v="0"/>
    <x v="0"/>
  </r>
  <r>
    <x v="11"/>
    <x v="3"/>
    <x v="1"/>
    <x v="2"/>
    <n v="158"/>
    <x v="0"/>
    <n v="305"/>
    <x v="0"/>
    <x v="0"/>
    <x v="2"/>
    <n v="161"/>
    <n v="1.0062500000000001"/>
    <x v="0"/>
    <x v="0"/>
    <n v="0"/>
    <x v="0"/>
    <x v="0"/>
    <x v="1"/>
  </r>
  <r>
    <x v="4"/>
    <x v="2"/>
    <x v="1"/>
    <x v="1"/>
    <n v="135"/>
    <x v="1"/>
    <n v="304"/>
    <x v="0"/>
    <x v="1"/>
    <x v="0"/>
    <n v="170"/>
    <n v="1.0240963855421688"/>
    <x v="0"/>
    <x v="0"/>
    <n v="0"/>
    <x v="0"/>
    <x v="0"/>
    <x v="0"/>
  </r>
  <r>
    <x v="8"/>
    <x v="0"/>
    <x v="0"/>
    <x v="0"/>
    <n v="120"/>
    <x v="1"/>
    <n v="295"/>
    <x v="0"/>
    <x v="0"/>
    <x v="0"/>
    <n v="162"/>
    <n v="0.9101123595505618"/>
    <x v="0"/>
    <x v="0"/>
    <n v="0"/>
    <x v="0"/>
    <x v="0"/>
    <x v="0"/>
  </r>
  <r>
    <x v="1"/>
    <x v="0"/>
    <x v="1"/>
    <x v="0"/>
    <n v="134"/>
    <x v="1"/>
    <n v="271"/>
    <x v="0"/>
    <x v="0"/>
    <x v="0"/>
    <n v="162"/>
    <n v="0.94736842105263153"/>
    <x v="0"/>
    <x v="0"/>
    <n v="0"/>
    <x v="0"/>
    <x v="1"/>
    <x v="0"/>
  </r>
  <r>
    <x v="26"/>
    <x v="0"/>
    <x v="0"/>
    <x v="2"/>
    <n v="120"/>
    <x v="1"/>
    <n v="249"/>
    <x v="0"/>
    <x v="0"/>
    <x v="2"/>
    <n v="144"/>
    <n v="0.82758620689655171"/>
    <x v="2"/>
    <x v="0"/>
    <n v="0.8"/>
    <x v="0"/>
    <x v="0"/>
    <x v="1"/>
  </r>
  <r>
    <x v="17"/>
    <x v="2"/>
    <x v="1"/>
    <x v="2"/>
    <n v="200"/>
    <x v="0"/>
    <n v="288"/>
    <x v="0"/>
    <x v="1"/>
    <x v="2"/>
    <n v="133"/>
    <n v="0.81097560975609762"/>
    <x v="2"/>
    <x v="1"/>
    <n v="4"/>
    <x v="2"/>
    <x v="2"/>
    <x v="1"/>
  </r>
  <r>
    <x v="30"/>
    <x v="3"/>
    <x v="1"/>
    <x v="3"/>
    <n v="150"/>
    <x v="0"/>
    <n v="226"/>
    <x v="2"/>
    <x v="0"/>
    <x v="0"/>
    <n v="114"/>
    <n v="0.74025974025974028"/>
    <x v="2"/>
    <x v="0"/>
    <n v="2.6"/>
    <x v="2"/>
    <x v="2"/>
    <x v="0"/>
  </r>
  <r>
    <x v="17"/>
    <x v="2"/>
    <x v="0"/>
    <x v="2"/>
    <n v="130"/>
    <x v="1"/>
    <n v="283"/>
    <x v="0"/>
    <x v="1"/>
    <x v="2"/>
    <n v="103"/>
    <n v="0.62804878048780488"/>
    <x v="2"/>
    <x v="1"/>
    <n v="1.6"/>
    <x v="2"/>
    <x v="2"/>
    <x v="1"/>
  </r>
  <r>
    <x v="1"/>
    <x v="0"/>
    <x v="0"/>
    <x v="1"/>
    <n v="120"/>
    <x v="1"/>
    <n v="188"/>
    <x v="1"/>
    <x v="0"/>
    <x v="0"/>
    <n v="139"/>
    <n v="0.8128654970760234"/>
    <x v="2"/>
    <x v="0"/>
    <n v="2"/>
    <x v="2"/>
    <x v="1"/>
    <x v="1"/>
  </r>
  <r>
    <x v="4"/>
    <x v="2"/>
    <x v="0"/>
    <x v="2"/>
    <n v="122"/>
    <x v="1"/>
    <n v="286"/>
    <x v="0"/>
    <x v="0"/>
    <x v="2"/>
    <n v="116"/>
    <n v="0.6987951807228916"/>
    <x v="2"/>
    <x v="1"/>
    <n v="3.2"/>
    <x v="2"/>
    <x v="1"/>
    <x v="1"/>
  </r>
  <r>
    <x v="27"/>
    <x v="2"/>
    <x v="0"/>
    <x v="2"/>
    <n v="152"/>
    <x v="0"/>
    <n v="274"/>
    <x v="0"/>
    <x v="0"/>
    <x v="0"/>
    <n v="88"/>
    <n v="0.53987730061349692"/>
    <x v="1"/>
    <x v="1"/>
    <n v="1.2"/>
    <x v="1"/>
    <x v="1"/>
    <x v="1"/>
  </r>
  <r>
    <x v="20"/>
    <x v="3"/>
    <x v="1"/>
    <x v="1"/>
    <n v="160"/>
    <x v="0"/>
    <n v="360"/>
    <x v="0"/>
    <x v="0"/>
    <x v="2"/>
    <n v="151"/>
    <n v="0.97419354838709682"/>
    <x v="0"/>
    <x v="0"/>
    <n v="0.8"/>
    <x v="0"/>
    <x v="0"/>
    <x v="0"/>
  </r>
  <r>
    <x v="4"/>
    <x v="2"/>
    <x v="0"/>
    <x v="1"/>
    <n v="125"/>
    <x v="1"/>
    <n v="273"/>
    <x v="0"/>
    <x v="0"/>
    <x v="2"/>
    <n v="152"/>
    <n v="0.91566265060240959"/>
    <x v="0"/>
    <x v="0"/>
    <n v="0.5"/>
    <x v="0"/>
    <x v="2"/>
    <x v="0"/>
  </r>
  <r>
    <x v="4"/>
    <x v="2"/>
    <x v="1"/>
    <x v="1"/>
    <n v="160"/>
    <x v="0"/>
    <n v="201"/>
    <x v="2"/>
    <x v="0"/>
    <x v="0"/>
    <n v="163"/>
    <n v="0.98192771084337349"/>
    <x v="0"/>
    <x v="0"/>
    <n v="0"/>
    <x v="0"/>
    <x v="0"/>
    <x v="0"/>
  </r>
  <r>
    <x v="35"/>
    <x v="3"/>
    <x v="0"/>
    <x v="2"/>
    <n v="120"/>
    <x v="1"/>
    <n v="267"/>
    <x v="0"/>
    <x v="0"/>
    <x v="0"/>
    <n v="99"/>
    <n v="0.62658227848101267"/>
    <x v="2"/>
    <x v="1"/>
    <n v="1.8"/>
    <x v="2"/>
    <x v="1"/>
    <x v="1"/>
  </r>
  <r>
    <x v="15"/>
    <x v="2"/>
    <x v="1"/>
    <x v="1"/>
    <n v="136"/>
    <x v="1"/>
    <n v="196"/>
    <x v="1"/>
    <x v="0"/>
    <x v="2"/>
    <n v="169"/>
    <n v="1.0059523809523809"/>
    <x v="0"/>
    <x v="0"/>
    <n v="0.1"/>
    <x v="0"/>
    <x v="1"/>
    <x v="0"/>
  </r>
  <r>
    <x v="15"/>
    <x v="2"/>
    <x v="0"/>
    <x v="0"/>
    <n v="134"/>
    <x v="1"/>
    <n v="201"/>
    <x v="2"/>
    <x v="0"/>
    <x v="0"/>
    <n v="158"/>
    <n v="0.94047619047619047"/>
    <x v="0"/>
    <x v="0"/>
    <n v="0.8"/>
    <x v="0"/>
    <x v="0"/>
    <x v="0"/>
  </r>
  <r>
    <x v="11"/>
    <x v="3"/>
    <x v="0"/>
    <x v="2"/>
    <n v="117"/>
    <x v="2"/>
    <n v="230"/>
    <x v="2"/>
    <x v="1"/>
    <x v="0"/>
    <n v="160"/>
    <n v="1"/>
    <x v="0"/>
    <x v="1"/>
    <n v="1.4"/>
    <x v="1"/>
    <x v="0"/>
    <x v="1"/>
  </r>
  <r>
    <x v="29"/>
    <x v="3"/>
    <x v="1"/>
    <x v="2"/>
    <n v="108"/>
    <x v="2"/>
    <n v="269"/>
    <x v="0"/>
    <x v="0"/>
    <x v="0"/>
    <n v="169"/>
    <n v="1.0764331210191083"/>
    <x v="0"/>
    <x v="1"/>
    <n v="1.8"/>
    <x v="2"/>
    <x v="1"/>
    <x v="1"/>
  </r>
  <r>
    <x v="30"/>
    <x v="3"/>
    <x v="0"/>
    <x v="2"/>
    <n v="112"/>
    <x v="2"/>
    <n v="212"/>
    <x v="2"/>
    <x v="0"/>
    <x v="2"/>
    <n v="132"/>
    <n v="0.8571428571428571"/>
    <x v="2"/>
    <x v="1"/>
    <n v="0.1"/>
    <x v="0"/>
    <x v="0"/>
    <x v="1"/>
  </r>
  <r>
    <x v="8"/>
    <x v="0"/>
    <x v="0"/>
    <x v="2"/>
    <n v="140"/>
    <x v="0"/>
    <n v="226"/>
    <x v="2"/>
    <x v="0"/>
    <x v="0"/>
    <n v="178"/>
    <n v="1"/>
    <x v="0"/>
    <x v="0"/>
    <n v="0"/>
    <x v="0"/>
    <x v="0"/>
    <x v="0"/>
  </r>
  <r>
    <x v="41"/>
    <x v="3"/>
    <x v="0"/>
    <x v="2"/>
    <n v="120"/>
    <x v="1"/>
    <n v="246"/>
    <x v="0"/>
    <x v="0"/>
    <x v="2"/>
    <n v="96"/>
    <n v="0.61538461538461542"/>
    <x v="2"/>
    <x v="1"/>
    <n v="2.2000000000000002"/>
    <x v="2"/>
    <x v="2"/>
    <x v="1"/>
  </r>
  <r>
    <x v="4"/>
    <x v="2"/>
    <x v="0"/>
    <x v="1"/>
    <n v="150"/>
    <x v="0"/>
    <n v="232"/>
    <x v="2"/>
    <x v="0"/>
    <x v="2"/>
    <n v="165"/>
    <n v="0.99397590361445787"/>
    <x v="0"/>
    <x v="0"/>
    <n v="1.6"/>
    <x v="2"/>
    <x v="0"/>
    <x v="0"/>
  </r>
  <r>
    <x v="26"/>
    <x v="0"/>
    <x v="1"/>
    <x v="1"/>
    <n v="142"/>
    <x v="0"/>
    <n v="177"/>
    <x v="1"/>
    <x v="0"/>
    <x v="2"/>
    <n v="160"/>
    <n v="0.91954022988505746"/>
    <x v="0"/>
    <x v="1"/>
    <n v="1.4"/>
    <x v="1"/>
    <x v="2"/>
    <x v="0"/>
  </r>
  <r>
    <x v="43"/>
    <x v="3"/>
    <x v="1"/>
    <x v="1"/>
    <n v="152"/>
    <x v="0"/>
    <n v="277"/>
    <x v="0"/>
    <x v="0"/>
    <x v="0"/>
    <n v="172"/>
    <n v="1.1241830065359477"/>
    <x v="0"/>
    <x v="0"/>
    <n v="0"/>
    <x v="0"/>
    <x v="0"/>
    <x v="0"/>
  </r>
  <r>
    <x v="17"/>
    <x v="2"/>
    <x v="0"/>
    <x v="2"/>
    <n v="125"/>
    <x v="1"/>
    <n v="249"/>
    <x v="0"/>
    <x v="1"/>
    <x v="2"/>
    <n v="144"/>
    <n v="0.87804878048780488"/>
    <x v="0"/>
    <x v="1"/>
    <n v="1.2"/>
    <x v="1"/>
    <x v="1"/>
    <x v="1"/>
  </r>
  <r>
    <x v="31"/>
    <x v="1"/>
    <x v="1"/>
    <x v="0"/>
    <n v="118"/>
    <x v="2"/>
    <n v="210"/>
    <x v="2"/>
    <x v="0"/>
    <x v="0"/>
    <n v="192"/>
    <n v="1.032258064516129"/>
    <x v="0"/>
    <x v="0"/>
    <n v="0.7"/>
    <x v="0"/>
    <x v="0"/>
    <x v="0"/>
  </r>
  <r>
    <x v="27"/>
    <x v="2"/>
    <x v="0"/>
    <x v="2"/>
    <n v="132"/>
    <x v="1"/>
    <n v="207"/>
    <x v="2"/>
    <x v="0"/>
    <x v="0"/>
    <n v="168"/>
    <n v="1.0306748466257669"/>
    <x v="0"/>
    <x v="1"/>
    <n v="0"/>
    <x v="0"/>
    <x v="0"/>
    <x v="0"/>
  </r>
  <r>
    <x v="41"/>
    <x v="3"/>
    <x v="0"/>
    <x v="2"/>
    <n v="145"/>
    <x v="0"/>
    <n v="212"/>
    <x v="2"/>
    <x v="0"/>
    <x v="2"/>
    <n v="132"/>
    <n v="0.84615384615384615"/>
    <x v="2"/>
    <x v="0"/>
    <n v="2"/>
    <x v="2"/>
    <x v="1"/>
    <x v="1"/>
  </r>
  <r>
    <x v="22"/>
    <x v="2"/>
    <x v="0"/>
    <x v="2"/>
    <n v="138"/>
    <x v="1"/>
    <n v="271"/>
    <x v="0"/>
    <x v="0"/>
    <x v="2"/>
    <n v="182"/>
    <n v="1.1304347826086956"/>
    <x v="0"/>
    <x v="0"/>
    <n v="0"/>
    <x v="0"/>
    <x v="0"/>
    <x v="0"/>
  </r>
  <r>
    <x v="23"/>
    <x v="2"/>
    <x v="0"/>
    <x v="1"/>
    <n v="140"/>
    <x v="0"/>
    <n v="233"/>
    <x v="2"/>
    <x v="0"/>
    <x v="0"/>
    <n v="163"/>
    <n v="0.95882352941176474"/>
    <x v="0"/>
    <x v="0"/>
    <n v="0.6"/>
    <x v="0"/>
    <x v="1"/>
    <x v="1"/>
  </r>
  <r>
    <x v="16"/>
    <x v="2"/>
    <x v="0"/>
    <x v="3"/>
    <n v="125"/>
    <x v="1"/>
    <n v="213"/>
    <x v="2"/>
    <x v="0"/>
    <x v="2"/>
    <n v="125"/>
    <n v="0.73964497041420119"/>
    <x v="2"/>
    <x v="1"/>
    <n v="1.4"/>
    <x v="1"/>
    <x v="0"/>
    <x v="0"/>
  </r>
  <r>
    <x v="4"/>
    <x v="2"/>
    <x v="0"/>
    <x v="0"/>
    <n v="192"/>
    <x v="0"/>
    <n v="283"/>
    <x v="0"/>
    <x v="0"/>
    <x v="2"/>
    <n v="195"/>
    <n v="1.1746987951807228"/>
    <x v="0"/>
    <x v="0"/>
    <n v="0"/>
    <x v="0"/>
    <x v="0"/>
    <x v="1"/>
  </r>
  <r>
    <x v="14"/>
    <x v="2"/>
    <x v="0"/>
    <x v="2"/>
    <n v="123"/>
    <x v="1"/>
    <n v="282"/>
    <x v="0"/>
    <x v="0"/>
    <x v="0"/>
    <n v="95"/>
    <n v="0.56886227544910184"/>
    <x v="1"/>
    <x v="1"/>
    <n v="2"/>
    <x v="2"/>
    <x v="1"/>
    <x v="1"/>
  </r>
  <r>
    <x v="15"/>
    <x v="2"/>
    <x v="0"/>
    <x v="2"/>
    <n v="112"/>
    <x v="2"/>
    <n v="230"/>
    <x v="2"/>
    <x v="0"/>
    <x v="0"/>
    <n v="160"/>
    <n v="0.95238095238095233"/>
    <x v="0"/>
    <x v="0"/>
    <n v="0"/>
    <x v="0"/>
    <x v="0"/>
    <x v="1"/>
  </r>
  <r>
    <x v="0"/>
    <x v="0"/>
    <x v="0"/>
    <x v="2"/>
    <n v="110"/>
    <x v="2"/>
    <n v="167"/>
    <x v="1"/>
    <x v="0"/>
    <x v="2"/>
    <n v="114"/>
    <n v="0.6333333333333333"/>
    <x v="2"/>
    <x v="1"/>
    <n v="2"/>
    <x v="2"/>
    <x v="1"/>
    <x v="1"/>
  </r>
  <r>
    <x v="7"/>
    <x v="2"/>
    <x v="0"/>
    <x v="1"/>
    <n v="132"/>
    <x v="1"/>
    <n v="224"/>
    <x v="2"/>
    <x v="0"/>
    <x v="2"/>
    <n v="173"/>
    <n v="1.0679012345679013"/>
    <x v="0"/>
    <x v="0"/>
    <n v="3.2"/>
    <x v="2"/>
    <x v="0"/>
    <x v="1"/>
  </r>
  <r>
    <x v="18"/>
    <x v="0"/>
    <x v="1"/>
    <x v="1"/>
    <n v="112"/>
    <x v="2"/>
    <n v="268"/>
    <x v="0"/>
    <x v="0"/>
    <x v="2"/>
    <n v="172"/>
    <n v="0.96089385474860334"/>
    <x v="0"/>
    <x v="1"/>
    <n v="0"/>
    <x v="0"/>
    <x v="0"/>
    <x v="0"/>
  </r>
  <r>
    <x v="18"/>
    <x v="0"/>
    <x v="0"/>
    <x v="1"/>
    <n v="112"/>
    <x v="2"/>
    <n v="250"/>
    <x v="0"/>
    <x v="0"/>
    <x v="0"/>
    <n v="179"/>
    <n v="1"/>
    <x v="0"/>
    <x v="0"/>
    <n v="0"/>
    <x v="0"/>
    <x v="0"/>
    <x v="0"/>
  </r>
  <r>
    <x v="23"/>
    <x v="2"/>
    <x v="1"/>
    <x v="1"/>
    <n v="120"/>
    <x v="1"/>
    <n v="219"/>
    <x v="2"/>
    <x v="0"/>
    <x v="0"/>
    <n v="158"/>
    <n v="0.92941176470588238"/>
    <x v="0"/>
    <x v="0"/>
    <n v="1.6"/>
    <x v="2"/>
    <x v="1"/>
    <x v="0"/>
  </r>
  <r>
    <x v="4"/>
    <x v="2"/>
    <x v="1"/>
    <x v="1"/>
    <n v="108"/>
    <x v="2"/>
    <n v="267"/>
    <x v="0"/>
    <x v="0"/>
    <x v="2"/>
    <n v="167"/>
    <n v="1.0060240963855422"/>
    <x v="0"/>
    <x v="0"/>
    <n v="0"/>
    <x v="0"/>
    <x v="0"/>
    <x v="0"/>
  </r>
  <r>
    <x v="41"/>
    <x v="3"/>
    <x v="1"/>
    <x v="2"/>
    <n v="130"/>
    <x v="1"/>
    <n v="303"/>
    <x v="0"/>
    <x v="0"/>
    <x v="0"/>
    <n v="122"/>
    <n v="0.78205128205128205"/>
    <x v="2"/>
    <x v="0"/>
    <n v="2"/>
    <x v="2"/>
    <x v="1"/>
    <x v="0"/>
  </r>
  <r>
    <x v="16"/>
    <x v="2"/>
    <x v="1"/>
    <x v="1"/>
    <n v="130"/>
    <x v="1"/>
    <n v="256"/>
    <x v="0"/>
    <x v="0"/>
    <x v="2"/>
    <n v="149"/>
    <n v="0.88165680473372776"/>
    <x v="0"/>
    <x v="0"/>
    <n v="0.5"/>
    <x v="0"/>
    <x v="0"/>
    <x v="0"/>
  </r>
  <r>
    <x v="26"/>
    <x v="0"/>
    <x v="1"/>
    <x v="0"/>
    <n v="105"/>
    <x v="2"/>
    <n v="204"/>
    <x v="2"/>
    <x v="0"/>
    <x v="0"/>
    <n v="172"/>
    <n v="0.9885057471264368"/>
    <x v="0"/>
    <x v="0"/>
    <n v="0"/>
    <x v="0"/>
    <x v="0"/>
    <x v="0"/>
  </r>
  <r>
    <x v="28"/>
    <x v="2"/>
    <x v="0"/>
    <x v="2"/>
    <n v="140"/>
    <x v="0"/>
    <n v="217"/>
    <x v="2"/>
    <x v="0"/>
    <x v="0"/>
    <n v="111"/>
    <n v="0.67272727272727273"/>
    <x v="2"/>
    <x v="1"/>
    <n v="5.6"/>
    <x v="2"/>
    <x v="2"/>
    <x v="1"/>
  </r>
  <r>
    <x v="6"/>
    <x v="0"/>
    <x v="0"/>
    <x v="0"/>
    <n v="128"/>
    <x v="1"/>
    <n v="308"/>
    <x v="0"/>
    <x v="0"/>
    <x v="2"/>
    <n v="170"/>
    <n v="0.97142857142857142"/>
    <x v="0"/>
    <x v="0"/>
    <n v="0"/>
    <x v="0"/>
    <x v="0"/>
    <x v="0"/>
  </r>
  <r>
    <x v="17"/>
    <x v="2"/>
    <x v="0"/>
    <x v="3"/>
    <n v="120"/>
    <x v="1"/>
    <n v="193"/>
    <x v="1"/>
    <x v="0"/>
    <x v="2"/>
    <n v="162"/>
    <n v="0.98780487804878048"/>
    <x v="0"/>
    <x v="0"/>
    <n v="1.9"/>
    <x v="2"/>
    <x v="1"/>
    <x v="0"/>
  </r>
  <r>
    <x v="30"/>
    <x v="3"/>
    <x v="1"/>
    <x v="2"/>
    <n v="178"/>
    <x v="0"/>
    <n v="228"/>
    <x v="2"/>
    <x v="1"/>
    <x v="0"/>
    <n v="165"/>
    <n v="1.0714285714285714"/>
    <x v="0"/>
    <x v="1"/>
    <n v="1"/>
    <x v="1"/>
    <x v="1"/>
    <x v="1"/>
  </r>
  <r>
    <x v="9"/>
    <x v="1"/>
    <x v="0"/>
    <x v="3"/>
    <n v="120"/>
    <x v="1"/>
    <n v="231"/>
    <x v="2"/>
    <x v="0"/>
    <x v="0"/>
    <n v="182"/>
    <n v="1"/>
    <x v="0"/>
    <x v="1"/>
    <n v="3.8"/>
    <x v="2"/>
    <x v="1"/>
    <x v="1"/>
  </r>
  <r>
    <x v="35"/>
    <x v="3"/>
    <x v="1"/>
    <x v="2"/>
    <n v="150"/>
    <x v="0"/>
    <n v="244"/>
    <x v="0"/>
    <x v="0"/>
    <x v="0"/>
    <n v="154"/>
    <n v="0.97468354430379744"/>
    <x v="0"/>
    <x v="1"/>
    <n v="1.4"/>
    <x v="1"/>
    <x v="1"/>
    <x v="1"/>
  </r>
  <r>
    <x v="28"/>
    <x v="2"/>
    <x v="0"/>
    <x v="0"/>
    <n v="130"/>
    <x v="1"/>
    <n v="262"/>
    <x v="0"/>
    <x v="0"/>
    <x v="0"/>
    <n v="155"/>
    <n v="0.93939393939393945"/>
    <x v="0"/>
    <x v="0"/>
    <n v="0"/>
    <x v="0"/>
    <x v="0"/>
    <x v="0"/>
  </r>
  <r>
    <x v="7"/>
    <x v="2"/>
    <x v="0"/>
    <x v="2"/>
    <n v="128"/>
    <x v="1"/>
    <n v="259"/>
    <x v="0"/>
    <x v="0"/>
    <x v="2"/>
    <n v="130"/>
    <n v="0.80246913580246915"/>
    <x v="2"/>
    <x v="1"/>
    <n v="3"/>
    <x v="2"/>
    <x v="1"/>
    <x v="1"/>
  </r>
  <r>
    <x v="10"/>
    <x v="0"/>
    <x v="0"/>
    <x v="2"/>
    <n v="110"/>
    <x v="2"/>
    <n v="211"/>
    <x v="2"/>
    <x v="0"/>
    <x v="0"/>
    <n v="161"/>
    <n v="0.90960451977401124"/>
    <x v="0"/>
    <x v="0"/>
    <n v="0"/>
    <x v="0"/>
    <x v="0"/>
    <x v="0"/>
  </r>
  <r>
    <x v="41"/>
    <x v="3"/>
    <x v="1"/>
    <x v="2"/>
    <n v="180"/>
    <x v="0"/>
    <n v="325"/>
    <x v="0"/>
    <x v="0"/>
    <x v="0"/>
    <n v="154"/>
    <n v="0.98717948717948723"/>
    <x v="0"/>
    <x v="1"/>
    <n v="0"/>
    <x v="0"/>
    <x v="0"/>
    <x v="0"/>
  </r>
  <r>
    <x v="23"/>
    <x v="2"/>
    <x v="1"/>
    <x v="2"/>
    <n v="110"/>
    <x v="2"/>
    <n v="254"/>
    <x v="0"/>
    <x v="0"/>
    <x v="2"/>
    <n v="159"/>
    <n v="0.93529411764705883"/>
    <x v="0"/>
    <x v="0"/>
    <n v="0"/>
    <x v="0"/>
    <x v="0"/>
    <x v="0"/>
  </r>
  <r>
    <x v="14"/>
    <x v="2"/>
    <x v="0"/>
    <x v="1"/>
    <n v="130"/>
    <x v="1"/>
    <n v="197"/>
    <x v="1"/>
    <x v="1"/>
    <x v="2"/>
    <n v="152"/>
    <n v="0.91017964071856283"/>
    <x v="0"/>
    <x v="0"/>
    <n v="1.2"/>
    <x v="1"/>
    <x v="2"/>
    <x v="0"/>
  </r>
  <r>
    <x v="6"/>
    <x v="0"/>
    <x v="1"/>
    <x v="2"/>
    <n v="138"/>
    <x v="1"/>
    <n v="236"/>
    <x v="2"/>
    <x v="0"/>
    <x v="2"/>
    <n v="152"/>
    <n v="0.86857142857142855"/>
    <x v="0"/>
    <x v="1"/>
    <n v="0.2"/>
    <x v="0"/>
    <x v="1"/>
    <x v="0"/>
  </r>
  <r>
    <x v="20"/>
    <x v="3"/>
    <x v="0"/>
    <x v="3"/>
    <n v="138"/>
    <x v="1"/>
    <n v="282"/>
    <x v="0"/>
    <x v="1"/>
    <x v="2"/>
    <n v="174"/>
    <n v="1.1225806451612903"/>
    <x v="0"/>
    <x v="0"/>
    <n v="1.4"/>
    <x v="1"/>
    <x v="1"/>
    <x v="1"/>
  </r>
  <r>
    <x v="42"/>
    <x v="3"/>
    <x v="0"/>
    <x v="3"/>
    <n v="160"/>
    <x v="0"/>
    <n v="234"/>
    <x v="2"/>
    <x v="1"/>
    <x v="2"/>
    <n v="131"/>
    <n v="0.86754966887417218"/>
    <x v="0"/>
    <x v="0"/>
    <n v="0.1"/>
    <x v="0"/>
    <x v="1"/>
    <x v="0"/>
  </r>
  <r>
    <x v="42"/>
    <x v="3"/>
    <x v="0"/>
    <x v="1"/>
    <n v="140"/>
    <x v="0"/>
    <n v="254"/>
    <x v="0"/>
    <x v="0"/>
    <x v="2"/>
    <n v="146"/>
    <n v="0.9668874172185431"/>
    <x v="0"/>
    <x v="0"/>
    <n v="2"/>
    <x v="2"/>
    <x v="1"/>
    <x v="1"/>
  </r>
  <r>
    <x v="43"/>
    <x v="3"/>
    <x v="0"/>
    <x v="2"/>
    <n v="100"/>
    <x v="2"/>
    <n v="299"/>
    <x v="0"/>
    <x v="0"/>
    <x v="2"/>
    <n v="125"/>
    <n v="0.81699346405228757"/>
    <x v="2"/>
    <x v="1"/>
    <n v="0.9"/>
    <x v="0"/>
    <x v="1"/>
    <x v="1"/>
  </r>
  <r>
    <x v="39"/>
    <x v="3"/>
    <x v="1"/>
    <x v="1"/>
    <n v="120"/>
    <x v="1"/>
    <n v="211"/>
    <x v="2"/>
    <x v="0"/>
    <x v="2"/>
    <n v="115"/>
    <n v="0.75657894736842102"/>
    <x v="2"/>
    <x v="0"/>
    <n v="1.5"/>
    <x v="2"/>
    <x v="1"/>
    <x v="0"/>
  </r>
  <r>
    <x v="31"/>
    <x v="1"/>
    <x v="0"/>
    <x v="3"/>
    <n v="118"/>
    <x v="2"/>
    <n v="182"/>
    <x v="1"/>
    <x v="0"/>
    <x v="2"/>
    <n v="174"/>
    <n v="0.93548387096774188"/>
    <x v="0"/>
    <x v="0"/>
    <n v="0"/>
    <x v="0"/>
    <x v="0"/>
    <x v="0"/>
  </r>
  <r>
    <x v="35"/>
    <x v="3"/>
    <x v="1"/>
    <x v="2"/>
    <n v="138"/>
    <x v="1"/>
    <n v="294"/>
    <x v="0"/>
    <x v="1"/>
    <x v="0"/>
    <n v="106"/>
    <n v="0.67088607594936711"/>
    <x v="2"/>
    <x v="0"/>
    <n v="1.9"/>
    <x v="2"/>
    <x v="1"/>
    <x v="1"/>
  </r>
  <r>
    <x v="16"/>
    <x v="2"/>
    <x v="0"/>
    <x v="2"/>
    <n v="140"/>
    <x v="0"/>
    <n v="298"/>
    <x v="0"/>
    <x v="0"/>
    <x v="0"/>
    <n v="122"/>
    <n v="0.72189349112426038"/>
    <x v="2"/>
    <x v="1"/>
    <n v="4.2"/>
    <x v="2"/>
    <x v="1"/>
    <x v="1"/>
  </r>
  <r>
    <x v="26"/>
    <x v="0"/>
    <x v="0"/>
    <x v="1"/>
    <n v="150"/>
    <x v="0"/>
    <n v="231"/>
    <x v="2"/>
    <x v="0"/>
    <x v="0"/>
    <n v="147"/>
    <n v="0.84482758620689657"/>
    <x v="2"/>
    <x v="0"/>
    <n v="3.6"/>
    <x v="2"/>
    <x v="1"/>
    <x v="1"/>
  </r>
  <r>
    <x v="43"/>
    <x v="3"/>
    <x v="0"/>
    <x v="2"/>
    <n v="125"/>
    <x v="1"/>
    <n v="254"/>
    <x v="0"/>
    <x v="1"/>
    <x v="0"/>
    <n v="163"/>
    <n v="1.065359477124183"/>
    <x v="0"/>
    <x v="0"/>
    <n v="0.2"/>
    <x v="0"/>
    <x v="1"/>
    <x v="1"/>
  </r>
  <r>
    <x v="23"/>
    <x v="2"/>
    <x v="0"/>
    <x v="1"/>
    <n v="129"/>
    <x v="1"/>
    <n v="196"/>
    <x v="1"/>
    <x v="0"/>
    <x v="0"/>
    <n v="163"/>
    <n v="0.95882352941176474"/>
    <x v="0"/>
    <x v="0"/>
    <n v="0"/>
    <x v="0"/>
    <x v="0"/>
    <x v="0"/>
  </r>
  <r>
    <x v="8"/>
    <x v="0"/>
    <x v="0"/>
    <x v="1"/>
    <n v="120"/>
    <x v="1"/>
    <n v="240"/>
    <x v="0"/>
    <x v="1"/>
    <x v="0"/>
    <n v="194"/>
    <n v="1.0898876404494382"/>
    <x v="0"/>
    <x v="0"/>
    <n v="0.8"/>
    <x v="0"/>
    <x v="2"/>
    <x v="0"/>
  </r>
  <r>
    <x v="17"/>
    <x v="2"/>
    <x v="1"/>
    <x v="2"/>
    <n v="134"/>
    <x v="1"/>
    <n v="409"/>
    <x v="0"/>
    <x v="0"/>
    <x v="2"/>
    <n v="150"/>
    <n v="0.91463414634146345"/>
    <x v="0"/>
    <x v="1"/>
    <n v="1.9"/>
    <x v="2"/>
    <x v="1"/>
    <x v="1"/>
  </r>
  <r>
    <x v="18"/>
    <x v="0"/>
    <x v="0"/>
    <x v="2"/>
    <n v="110"/>
    <x v="2"/>
    <n v="172"/>
    <x v="1"/>
    <x v="0"/>
    <x v="2"/>
    <n v="158"/>
    <n v="0.88268156424581001"/>
    <x v="0"/>
    <x v="0"/>
    <n v="0"/>
    <x v="0"/>
    <x v="0"/>
    <x v="1"/>
  </r>
  <r>
    <x v="8"/>
    <x v="0"/>
    <x v="1"/>
    <x v="2"/>
    <n v="102"/>
    <x v="2"/>
    <n v="265"/>
    <x v="0"/>
    <x v="0"/>
    <x v="2"/>
    <n v="122"/>
    <n v="0.6853932584269663"/>
    <x v="2"/>
    <x v="0"/>
    <n v="0.6"/>
    <x v="0"/>
    <x v="1"/>
    <x v="0"/>
  </r>
  <r>
    <x v="14"/>
    <x v="2"/>
    <x v="0"/>
    <x v="1"/>
    <n v="130"/>
    <x v="1"/>
    <n v="246"/>
    <x v="0"/>
    <x v="1"/>
    <x v="2"/>
    <n v="173"/>
    <n v="1.0359281437125749"/>
    <x v="0"/>
    <x v="0"/>
    <n v="0"/>
    <x v="0"/>
    <x v="0"/>
    <x v="0"/>
  </r>
  <r>
    <x v="10"/>
    <x v="0"/>
    <x v="0"/>
    <x v="1"/>
    <n v="130"/>
    <x v="1"/>
    <n v="315"/>
    <x v="0"/>
    <x v="0"/>
    <x v="0"/>
    <n v="162"/>
    <n v="0.9152542372881356"/>
    <x v="0"/>
    <x v="0"/>
    <n v="1.9"/>
    <x v="2"/>
    <x v="0"/>
    <x v="0"/>
  </r>
  <r>
    <x v="17"/>
    <x v="2"/>
    <x v="0"/>
    <x v="2"/>
    <n v="132"/>
    <x v="1"/>
    <n v="184"/>
    <x v="1"/>
    <x v="0"/>
    <x v="2"/>
    <n v="105"/>
    <n v="0.6402439024390244"/>
    <x v="2"/>
    <x v="1"/>
    <n v="2.1"/>
    <x v="2"/>
    <x v="1"/>
    <x v="1"/>
  </r>
  <r>
    <x v="15"/>
    <x v="2"/>
    <x v="0"/>
    <x v="2"/>
    <n v="108"/>
    <x v="2"/>
    <n v="233"/>
    <x v="2"/>
    <x v="1"/>
    <x v="0"/>
    <n v="147"/>
    <n v="0.875"/>
    <x v="0"/>
    <x v="0"/>
    <n v="0.1"/>
    <x v="0"/>
    <x v="0"/>
    <x v="0"/>
  </r>
  <r>
    <x v="35"/>
    <x v="3"/>
    <x v="1"/>
    <x v="2"/>
    <n v="140"/>
    <x v="0"/>
    <n v="394"/>
    <x v="0"/>
    <x v="0"/>
    <x v="2"/>
    <n v="157"/>
    <n v="0.99367088607594933"/>
    <x v="0"/>
    <x v="0"/>
    <n v="1.2"/>
    <x v="1"/>
    <x v="1"/>
    <x v="0"/>
  </r>
  <r>
    <x v="45"/>
    <x v="4"/>
    <x v="0"/>
    <x v="1"/>
    <n v="160"/>
    <x v="0"/>
    <n v="269"/>
    <x v="0"/>
    <x v="0"/>
    <x v="0"/>
    <n v="112"/>
    <n v="0.7466666666666667"/>
    <x v="2"/>
    <x v="1"/>
    <n v="2.9"/>
    <x v="2"/>
    <x v="1"/>
    <x v="1"/>
  </r>
  <r>
    <x v="4"/>
    <x v="2"/>
    <x v="0"/>
    <x v="2"/>
    <n v="140"/>
    <x v="0"/>
    <n v="239"/>
    <x v="2"/>
    <x v="0"/>
    <x v="0"/>
    <n v="160"/>
    <n v="0.96385542168674698"/>
    <x v="0"/>
    <x v="0"/>
    <n v="1.2"/>
    <x v="1"/>
    <x v="0"/>
    <x v="0"/>
  </r>
  <r>
    <x v="45"/>
    <x v="4"/>
    <x v="0"/>
    <x v="2"/>
    <n v="145"/>
    <x v="0"/>
    <n v="174"/>
    <x v="1"/>
    <x v="0"/>
    <x v="0"/>
    <n v="125"/>
    <n v="0.83333333333333337"/>
    <x v="2"/>
    <x v="1"/>
    <n v="2.6"/>
    <x v="2"/>
    <x v="2"/>
    <x v="1"/>
  </r>
  <r>
    <x v="4"/>
    <x v="2"/>
    <x v="0"/>
    <x v="0"/>
    <n v="108"/>
    <x v="2"/>
    <n v="309"/>
    <x v="0"/>
    <x v="0"/>
    <x v="0"/>
    <n v="156"/>
    <n v="0.93975903614457834"/>
    <x v="0"/>
    <x v="0"/>
    <n v="0"/>
    <x v="0"/>
    <x v="0"/>
    <x v="0"/>
  </r>
  <r>
    <x v="21"/>
    <x v="1"/>
    <x v="0"/>
    <x v="2"/>
    <n v="126"/>
    <x v="1"/>
    <n v="282"/>
    <x v="0"/>
    <x v="0"/>
    <x v="2"/>
    <n v="156"/>
    <n v="0.84324324324324329"/>
    <x v="2"/>
    <x v="1"/>
    <n v="0"/>
    <x v="0"/>
    <x v="0"/>
    <x v="1"/>
  </r>
  <r>
    <x v="3"/>
    <x v="0"/>
    <x v="0"/>
    <x v="1"/>
    <n v="124"/>
    <x v="1"/>
    <n v="255"/>
    <x v="0"/>
    <x v="1"/>
    <x v="0"/>
    <n v="175"/>
    <n v="1.0174418604651163"/>
    <x v="0"/>
    <x v="0"/>
    <n v="0"/>
    <x v="0"/>
    <x v="0"/>
    <x v="0"/>
  </r>
  <r>
    <x v="28"/>
    <x v="2"/>
    <x v="1"/>
    <x v="0"/>
    <n v="135"/>
    <x v="1"/>
    <n v="250"/>
    <x v="0"/>
    <x v="0"/>
    <x v="2"/>
    <n v="161"/>
    <n v="0.97575757575757571"/>
    <x v="0"/>
    <x v="0"/>
    <n v="1.4"/>
    <x v="1"/>
    <x v="1"/>
    <x v="0"/>
  </r>
  <r>
    <x v="7"/>
    <x v="2"/>
    <x v="1"/>
    <x v="2"/>
    <n v="100"/>
    <x v="2"/>
    <n v="248"/>
    <x v="0"/>
    <x v="0"/>
    <x v="2"/>
    <n v="122"/>
    <n v="0.75308641975308643"/>
    <x v="2"/>
    <x v="0"/>
    <n v="1"/>
    <x v="1"/>
    <x v="1"/>
    <x v="0"/>
  </r>
  <r>
    <x v="4"/>
    <x v="2"/>
    <x v="1"/>
    <x v="1"/>
    <n v="110"/>
    <x v="2"/>
    <n v="214"/>
    <x v="2"/>
    <x v="0"/>
    <x v="0"/>
    <n v="158"/>
    <n v="0.95180722891566261"/>
    <x v="0"/>
    <x v="0"/>
    <n v="1.6"/>
    <x v="2"/>
    <x v="1"/>
    <x v="0"/>
  </r>
  <r>
    <x v="42"/>
    <x v="3"/>
    <x v="1"/>
    <x v="3"/>
    <n v="140"/>
    <x v="0"/>
    <n v="239"/>
    <x v="2"/>
    <x v="0"/>
    <x v="0"/>
    <n v="151"/>
    <n v="1"/>
    <x v="0"/>
    <x v="0"/>
    <n v="1.8"/>
    <x v="2"/>
    <x v="0"/>
    <x v="0"/>
  </r>
  <r>
    <x v="46"/>
    <x v="4"/>
    <x v="0"/>
    <x v="2"/>
    <n v="125"/>
    <x v="1"/>
    <n v="304"/>
    <x v="0"/>
    <x v="0"/>
    <x v="2"/>
    <n v="162"/>
    <n v="1.1328671328671329"/>
    <x v="0"/>
    <x v="1"/>
    <n v="0"/>
    <x v="0"/>
    <x v="0"/>
    <x v="1"/>
  </r>
  <r>
    <x v="39"/>
    <x v="3"/>
    <x v="0"/>
    <x v="1"/>
    <n v="118"/>
    <x v="2"/>
    <n v="277"/>
    <x v="0"/>
    <x v="0"/>
    <x v="0"/>
    <n v="151"/>
    <n v="0.99342105263157898"/>
    <x v="0"/>
    <x v="0"/>
    <n v="1"/>
    <x v="1"/>
    <x v="0"/>
    <x v="0"/>
  </r>
  <r>
    <x v="7"/>
    <x v="2"/>
    <x v="0"/>
    <x v="2"/>
    <n v="125"/>
    <x v="1"/>
    <n v="300"/>
    <x v="0"/>
    <x v="0"/>
    <x v="2"/>
    <n v="171"/>
    <n v="1.0555555555555556"/>
    <x v="0"/>
    <x v="0"/>
    <n v="0"/>
    <x v="0"/>
    <x v="0"/>
    <x v="1"/>
  </r>
  <r>
    <x v="11"/>
    <x v="3"/>
    <x v="0"/>
    <x v="2"/>
    <n v="125"/>
    <x v="1"/>
    <n v="258"/>
    <x v="0"/>
    <x v="0"/>
    <x v="2"/>
    <n v="141"/>
    <n v="0.88124999999999998"/>
    <x v="0"/>
    <x v="1"/>
    <n v="2.8"/>
    <x v="2"/>
    <x v="1"/>
    <x v="1"/>
  </r>
  <r>
    <x v="16"/>
    <x v="2"/>
    <x v="0"/>
    <x v="2"/>
    <n v="140"/>
    <x v="0"/>
    <n v="299"/>
    <x v="0"/>
    <x v="0"/>
    <x v="0"/>
    <n v="173"/>
    <n v="1.0236686390532543"/>
    <x v="0"/>
    <x v="1"/>
    <n v="1.6"/>
    <x v="2"/>
    <x v="0"/>
    <x v="1"/>
  </r>
  <r>
    <x v="28"/>
    <x v="2"/>
    <x v="0"/>
    <x v="2"/>
    <n v="160"/>
    <x v="0"/>
    <n v="289"/>
    <x v="0"/>
    <x v="0"/>
    <x v="2"/>
    <n v="145"/>
    <n v="0.87878787878787878"/>
    <x v="0"/>
    <x v="1"/>
    <n v="0.8"/>
    <x v="0"/>
    <x v="1"/>
    <x v="1"/>
  </r>
  <r>
    <x v="15"/>
    <x v="2"/>
    <x v="0"/>
    <x v="3"/>
    <n v="152"/>
    <x v="0"/>
    <n v="298"/>
    <x v="0"/>
    <x v="1"/>
    <x v="0"/>
    <n v="178"/>
    <n v="1.0595238095238095"/>
    <x v="0"/>
    <x v="0"/>
    <n v="1.2"/>
    <x v="1"/>
    <x v="1"/>
    <x v="0"/>
  </r>
  <r>
    <x v="11"/>
    <x v="3"/>
    <x v="1"/>
    <x v="1"/>
    <n v="102"/>
    <x v="2"/>
    <n v="318"/>
    <x v="0"/>
    <x v="0"/>
    <x v="0"/>
    <n v="160"/>
    <n v="1"/>
    <x v="0"/>
    <x v="0"/>
    <n v="0"/>
    <x v="0"/>
    <x v="0"/>
    <x v="0"/>
  </r>
  <r>
    <x v="7"/>
    <x v="2"/>
    <x v="0"/>
    <x v="1"/>
    <n v="105"/>
    <x v="2"/>
    <n v="240"/>
    <x v="0"/>
    <x v="0"/>
    <x v="2"/>
    <n v="154"/>
    <n v="0.95061728395061729"/>
    <x v="0"/>
    <x v="1"/>
    <n v="0.6"/>
    <x v="0"/>
    <x v="1"/>
    <x v="0"/>
  </r>
  <r>
    <x v="41"/>
    <x v="3"/>
    <x v="0"/>
    <x v="1"/>
    <n v="125"/>
    <x v="1"/>
    <n v="309"/>
    <x v="0"/>
    <x v="0"/>
    <x v="0"/>
    <n v="131"/>
    <n v="0.83974358974358976"/>
    <x v="2"/>
    <x v="1"/>
    <n v="1.8"/>
    <x v="2"/>
    <x v="1"/>
    <x v="1"/>
  </r>
  <r>
    <x v="2"/>
    <x v="1"/>
    <x v="0"/>
    <x v="1"/>
    <n v="130"/>
    <x v="1"/>
    <n v="250"/>
    <x v="0"/>
    <x v="0"/>
    <x v="0"/>
    <n v="187"/>
    <n v="1.0218579234972678"/>
    <x v="0"/>
    <x v="0"/>
    <n v="3.5"/>
    <x v="2"/>
    <x v="2"/>
    <x v="0"/>
  </r>
  <r>
    <x v="22"/>
    <x v="2"/>
    <x v="0"/>
    <x v="3"/>
    <n v="170"/>
    <x v="0"/>
    <n v="288"/>
    <x v="0"/>
    <x v="0"/>
    <x v="2"/>
    <n v="159"/>
    <n v="0.98757763975155277"/>
    <x v="0"/>
    <x v="0"/>
    <n v="0.2"/>
    <x v="0"/>
    <x v="1"/>
    <x v="1"/>
  </r>
  <r>
    <x v="16"/>
    <x v="2"/>
    <x v="0"/>
    <x v="1"/>
    <n v="125"/>
    <x v="1"/>
    <n v="245"/>
    <x v="0"/>
    <x v="1"/>
    <x v="2"/>
    <n v="166"/>
    <n v="0.98224852071005919"/>
    <x v="0"/>
    <x v="0"/>
    <n v="2.4"/>
    <x v="2"/>
    <x v="1"/>
    <x v="0"/>
  </r>
  <r>
    <x v="10"/>
    <x v="0"/>
    <x v="1"/>
    <x v="1"/>
    <n v="122"/>
    <x v="1"/>
    <n v="213"/>
    <x v="2"/>
    <x v="0"/>
    <x v="0"/>
    <n v="165"/>
    <n v="0.93220338983050843"/>
    <x v="0"/>
    <x v="0"/>
    <n v="0.2"/>
    <x v="0"/>
    <x v="1"/>
    <x v="0"/>
  </r>
  <r>
    <x v="7"/>
    <x v="2"/>
    <x v="0"/>
    <x v="2"/>
    <n v="128"/>
    <x v="1"/>
    <n v="216"/>
    <x v="2"/>
    <x v="0"/>
    <x v="2"/>
    <n v="131"/>
    <n v="0.80864197530864201"/>
    <x v="2"/>
    <x v="1"/>
    <n v="2.2000000000000002"/>
    <x v="2"/>
    <x v="1"/>
    <x v="1"/>
  </r>
  <r>
    <x v="34"/>
    <x v="1"/>
    <x v="0"/>
    <x v="0"/>
    <n v="130"/>
    <x v="1"/>
    <n v="204"/>
    <x v="2"/>
    <x v="0"/>
    <x v="2"/>
    <n v="202"/>
    <n v="1.0575916230366491"/>
    <x v="0"/>
    <x v="0"/>
    <n v="0"/>
    <x v="0"/>
    <x v="0"/>
    <x v="0"/>
  </r>
  <r>
    <x v="18"/>
    <x v="0"/>
    <x v="1"/>
    <x v="0"/>
    <n v="130"/>
    <x v="1"/>
    <n v="204"/>
    <x v="2"/>
    <x v="0"/>
    <x v="2"/>
    <n v="172"/>
    <n v="0.96089385474860334"/>
    <x v="0"/>
    <x v="0"/>
    <n v="1.4"/>
    <x v="1"/>
    <x v="0"/>
    <x v="0"/>
  </r>
  <r>
    <x v="29"/>
    <x v="3"/>
    <x v="1"/>
    <x v="1"/>
    <n v="135"/>
    <x v="1"/>
    <n v="252"/>
    <x v="0"/>
    <x v="0"/>
    <x v="2"/>
    <n v="172"/>
    <n v="1.0955414012738853"/>
    <x v="0"/>
    <x v="0"/>
    <n v="0"/>
    <x v="0"/>
    <x v="0"/>
    <x v="0"/>
  </r>
  <r>
    <x v="16"/>
    <x v="2"/>
    <x v="0"/>
    <x v="1"/>
    <n v="94"/>
    <x v="2"/>
    <n v="227"/>
    <x v="2"/>
    <x v="0"/>
    <x v="0"/>
    <n v="154"/>
    <n v="0.91124260355029585"/>
    <x v="0"/>
    <x v="1"/>
    <n v="0"/>
    <x v="0"/>
    <x v="0"/>
    <x v="0"/>
  </r>
  <r>
    <x v="4"/>
    <x v="2"/>
    <x v="0"/>
    <x v="1"/>
    <n v="120"/>
    <x v="1"/>
    <n v="258"/>
    <x v="0"/>
    <x v="0"/>
    <x v="2"/>
    <n v="147"/>
    <n v="0.88554216867469882"/>
    <x v="0"/>
    <x v="0"/>
    <n v="0.4"/>
    <x v="0"/>
    <x v="1"/>
    <x v="0"/>
  </r>
  <r>
    <x v="13"/>
    <x v="0"/>
    <x v="0"/>
    <x v="0"/>
    <n v="120"/>
    <x v="1"/>
    <n v="220"/>
    <x v="2"/>
    <x v="0"/>
    <x v="0"/>
    <n v="170"/>
    <n v="0.96590909090909094"/>
    <x v="0"/>
    <x v="0"/>
    <n v="0"/>
    <x v="0"/>
    <x v="0"/>
    <x v="0"/>
  </r>
  <r>
    <x v="4"/>
    <x v="2"/>
    <x v="0"/>
    <x v="2"/>
    <n v="110"/>
    <x v="2"/>
    <n v="239"/>
    <x v="2"/>
    <x v="0"/>
    <x v="0"/>
    <n v="126"/>
    <n v="0.75903614457831325"/>
    <x v="2"/>
    <x v="1"/>
    <n v="2.8"/>
    <x v="2"/>
    <x v="1"/>
    <x v="1"/>
  </r>
  <r>
    <x v="20"/>
    <x v="3"/>
    <x v="0"/>
    <x v="2"/>
    <n v="135"/>
    <x v="1"/>
    <n v="254"/>
    <x v="0"/>
    <x v="0"/>
    <x v="2"/>
    <n v="127"/>
    <n v="0.8193548387096774"/>
    <x v="2"/>
    <x v="0"/>
    <n v="2.8"/>
    <x v="2"/>
    <x v="1"/>
    <x v="1"/>
  </r>
  <r>
    <x v="27"/>
    <x v="2"/>
    <x v="0"/>
    <x v="1"/>
    <n v="150"/>
    <x v="0"/>
    <n v="168"/>
    <x v="1"/>
    <x v="0"/>
    <x v="0"/>
    <n v="174"/>
    <n v="1.0674846625766872"/>
    <x v="0"/>
    <x v="0"/>
    <n v="1.6"/>
    <x v="2"/>
    <x v="0"/>
    <x v="0"/>
  </r>
  <r>
    <x v="29"/>
    <x v="3"/>
    <x v="0"/>
    <x v="2"/>
    <n v="130"/>
    <x v="1"/>
    <n v="330"/>
    <x v="0"/>
    <x v="1"/>
    <x v="2"/>
    <n v="132"/>
    <n v="0.84076433121019112"/>
    <x v="2"/>
    <x v="1"/>
    <n v="1.8"/>
    <x v="2"/>
    <x v="0"/>
    <x v="1"/>
  </r>
  <r>
    <x v="21"/>
    <x v="1"/>
    <x v="1"/>
    <x v="2"/>
    <n v="138"/>
    <x v="1"/>
    <n v="183"/>
    <x v="1"/>
    <x v="0"/>
    <x v="0"/>
    <n v="182"/>
    <n v="0.98378378378378384"/>
    <x v="0"/>
    <x v="0"/>
    <n v="1.4"/>
    <x v="1"/>
    <x v="0"/>
    <x v="0"/>
  </r>
  <r>
    <x v="18"/>
    <x v="0"/>
    <x v="0"/>
    <x v="0"/>
    <n v="135"/>
    <x v="1"/>
    <n v="203"/>
    <x v="2"/>
    <x v="0"/>
    <x v="0"/>
    <n v="132"/>
    <n v="0.73743016759776536"/>
    <x v="2"/>
    <x v="0"/>
    <n v="0"/>
    <x v="0"/>
    <x v="1"/>
    <x v="0"/>
  </r>
  <r>
    <x v="35"/>
    <x v="3"/>
    <x v="1"/>
    <x v="1"/>
    <n v="130"/>
    <x v="1"/>
    <n v="263"/>
    <x v="0"/>
    <x v="0"/>
    <x v="0"/>
    <n v="97"/>
    <n v="0.61392405063291144"/>
    <x v="2"/>
    <x v="0"/>
    <n v="1.2"/>
    <x v="1"/>
    <x v="1"/>
    <x v="1"/>
  </r>
  <r>
    <x v="10"/>
    <x v="0"/>
    <x v="1"/>
    <x v="2"/>
    <n v="132"/>
    <x v="1"/>
    <n v="341"/>
    <x v="0"/>
    <x v="1"/>
    <x v="2"/>
    <n v="136"/>
    <n v="0.76836158192090398"/>
    <x v="2"/>
    <x v="1"/>
    <n v="3"/>
    <x v="2"/>
    <x v="1"/>
    <x v="1"/>
  </r>
  <r>
    <x v="7"/>
    <x v="2"/>
    <x v="1"/>
    <x v="3"/>
    <n v="150"/>
    <x v="0"/>
    <n v="283"/>
    <x v="0"/>
    <x v="1"/>
    <x v="2"/>
    <n v="162"/>
    <n v="1"/>
    <x v="0"/>
    <x v="0"/>
    <n v="1"/>
    <x v="1"/>
    <x v="0"/>
    <x v="0"/>
  </r>
  <r>
    <x v="15"/>
    <x v="2"/>
    <x v="0"/>
    <x v="3"/>
    <n v="118"/>
    <x v="2"/>
    <n v="186"/>
    <x v="1"/>
    <x v="0"/>
    <x v="2"/>
    <n v="190"/>
    <n v="1.1309523809523809"/>
    <x v="0"/>
    <x v="0"/>
    <n v="0"/>
    <x v="0"/>
    <x v="1"/>
    <x v="0"/>
  </r>
  <r>
    <x v="33"/>
    <x v="3"/>
    <x v="1"/>
    <x v="2"/>
    <n v="145"/>
    <x v="0"/>
    <n v="307"/>
    <x v="0"/>
    <x v="0"/>
    <x v="2"/>
    <n v="146"/>
    <n v="0.91823899371069184"/>
    <x v="0"/>
    <x v="1"/>
    <n v="1"/>
    <x v="1"/>
    <x v="1"/>
    <x v="1"/>
  </r>
  <r>
    <x v="5"/>
    <x v="1"/>
    <x v="0"/>
    <x v="2"/>
    <n v="118"/>
    <x v="2"/>
    <n v="219"/>
    <x v="2"/>
    <x v="0"/>
    <x v="0"/>
    <n v="140"/>
    <n v="0.77348066298342544"/>
    <x v="2"/>
    <x v="0"/>
    <n v="1.2"/>
    <x v="1"/>
    <x v="1"/>
    <x v="1"/>
  </r>
  <r>
    <x v="6"/>
    <x v="0"/>
    <x v="0"/>
    <x v="2"/>
    <n v="115"/>
    <x v="2"/>
    <n v="260"/>
    <x v="0"/>
    <x v="0"/>
    <x v="2"/>
    <n v="185"/>
    <n v="1.0571428571428572"/>
    <x v="0"/>
    <x v="0"/>
    <n v="0"/>
    <x v="0"/>
    <x v="0"/>
    <x v="0"/>
  </r>
  <r>
    <x v="15"/>
    <x v="2"/>
    <x v="0"/>
    <x v="2"/>
    <n v="128"/>
    <x v="1"/>
    <n v="255"/>
    <x v="0"/>
    <x v="0"/>
    <x v="0"/>
    <n v="161"/>
    <n v="0.95833333333333337"/>
    <x v="0"/>
    <x v="1"/>
    <n v="0"/>
    <x v="0"/>
    <x v="0"/>
    <x v="1"/>
  </r>
  <r>
    <x v="35"/>
    <x v="3"/>
    <x v="0"/>
    <x v="1"/>
    <n v="130"/>
    <x v="1"/>
    <n v="231"/>
    <x v="2"/>
    <x v="0"/>
    <x v="0"/>
    <n v="146"/>
    <n v="0.92405063291139244"/>
    <x v="0"/>
    <x v="0"/>
    <n v="1.8"/>
    <x v="2"/>
    <x v="1"/>
    <x v="0"/>
  </r>
  <r>
    <x v="35"/>
    <x v="3"/>
    <x v="1"/>
    <x v="2"/>
    <n v="160"/>
    <x v="0"/>
    <n v="164"/>
    <x v="1"/>
    <x v="0"/>
    <x v="2"/>
    <n v="145"/>
    <n v="0.91772151898734178"/>
    <x v="0"/>
    <x v="0"/>
    <n v="6.2"/>
    <x v="2"/>
    <x v="2"/>
    <x v="1"/>
  </r>
  <r>
    <x v="14"/>
    <x v="2"/>
    <x v="1"/>
    <x v="2"/>
    <n v="138"/>
    <x v="1"/>
    <n v="234"/>
    <x v="2"/>
    <x v="0"/>
    <x v="2"/>
    <n v="160"/>
    <n v="0.95808383233532934"/>
    <x v="0"/>
    <x v="0"/>
    <n v="0"/>
    <x v="0"/>
    <x v="0"/>
    <x v="0"/>
  </r>
  <r>
    <x v="10"/>
    <x v="0"/>
    <x v="0"/>
    <x v="2"/>
    <n v="120"/>
    <x v="1"/>
    <n v="177"/>
    <x v="1"/>
    <x v="0"/>
    <x v="2"/>
    <n v="120"/>
    <n v="0.67796610169491522"/>
    <x v="2"/>
    <x v="1"/>
    <n v="2.5"/>
    <x v="2"/>
    <x v="1"/>
    <x v="1"/>
  </r>
  <r>
    <x v="24"/>
    <x v="0"/>
    <x v="0"/>
    <x v="1"/>
    <n v="138"/>
    <x v="1"/>
    <n v="257"/>
    <x v="0"/>
    <x v="0"/>
    <x v="2"/>
    <n v="156"/>
    <n v="0.90173410404624277"/>
    <x v="0"/>
    <x v="0"/>
    <n v="0"/>
    <x v="0"/>
    <x v="0"/>
    <x v="0"/>
  </r>
  <r>
    <x v="15"/>
    <x v="2"/>
    <x v="0"/>
    <x v="0"/>
    <n v="120"/>
    <x v="1"/>
    <n v="325"/>
    <x v="0"/>
    <x v="0"/>
    <x v="0"/>
    <n v="172"/>
    <n v="1.0238095238095237"/>
    <x v="0"/>
    <x v="0"/>
    <n v="0.2"/>
    <x v="0"/>
    <x v="0"/>
    <x v="0"/>
  </r>
  <r>
    <x v="39"/>
    <x v="3"/>
    <x v="0"/>
    <x v="1"/>
    <n v="180"/>
    <x v="0"/>
    <n v="274"/>
    <x v="0"/>
    <x v="1"/>
    <x v="2"/>
    <n v="150"/>
    <n v="0.98684210526315785"/>
    <x v="0"/>
    <x v="1"/>
    <n v="1.6"/>
    <x v="2"/>
    <x v="1"/>
    <x v="1"/>
  </r>
  <r>
    <x v="5"/>
    <x v="1"/>
    <x v="0"/>
    <x v="1"/>
    <n v="140"/>
    <x v="0"/>
    <n v="321"/>
    <x v="0"/>
    <x v="0"/>
    <x v="2"/>
    <n v="182"/>
    <n v="1.0055248618784531"/>
    <x v="0"/>
    <x v="0"/>
    <n v="0"/>
    <x v="0"/>
    <x v="0"/>
    <x v="0"/>
  </r>
  <r>
    <x v="14"/>
    <x v="2"/>
    <x v="1"/>
    <x v="2"/>
    <n v="130"/>
    <x v="1"/>
    <n v="264"/>
    <x v="0"/>
    <x v="0"/>
    <x v="2"/>
    <n v="143"/>
    <n v="0.85628742514970058"/>
    <x v="2"/>
    <x v="0"/>
    <n v="0.4"/>
    <x v="0"/>
    <x v="1"/>
    <x v="0"/>
  </r>
  <r>
    <x v="35"/>
    <x v="3"/>
    <x v="1"/>
    <x v="2"/>
    <n v="140"/>
    <x v="0"/>
    <n v="268"/>
    <x v="0"/>
    <x v="0"/>
    <x v="2"/>
    <n v="160"/>
    <n v="1.0126582278481013"/>
    <x v="0"/>
    <x v="0"/>
    <n v="3.6"/>
    <x v="2"/>
    <x v="2"/>
    <x v="1"/>
  </r>
  <r>
    <x v="16"/>
    <x v="2"/>
    <x v="1"/>
    <x v="1"/>
    <n v="140"/>
    <x v="0"/>
    <n v="308"/>
    <x v="0"/>
    <x v="0"/>
    <x v="2"/>
    <n v="142"/>
    <n v="0.84023668639053251"/>
    <x v="2"/>
    <x v="0"/>
    <n v="1.5"/>
    <x v="2"/>
    <x v="0"/>
    <x v="0"/>
  </r>
  <r>
    <x v="11"/>
    <x v="3"/>
    <x v="0"/>
    <x v="2"/>
    <n v="130"/>
    <x v="1"/>
    <n v="253"/>
    <x v="0"/>
    <x v="0"/>
    <x v="0"/>
    <n v="144"/>
    <n v="0.9"/>
    <x v="0"/>
    <x v="1"/>
    <n v="1.4"/>
    <x v="1"/>
    <x v="0"/>
    <x v="1"/>
  </r>
  <r>
    <x v="20"/>
    <x v="3"/>
    <x v="0"/>
    <x v="2"/>
    <n v="110"/>
    <x v="2"/>
    <n v="248"/>
    <x v="0"/>
    <x v="0"/>
    <x v="2"/>
    <n v="158"/>
    <n v="1.0193548387096774"/>
    <x v="0"/>
    <x v="0"/>
    <n v="0.6"/>
    <x v="0"/>
    <x v="0"/>
    <x v="1"/>
  </r>
  <r>
    <x v="20"/>
    <x v="3"/>
    <x v="1"/>
    <x v="1"/>
    <n v="155"/>
    <x v="0"/>
    <n v="269"/>
    <x v="0"/>
    <x v="0"/>
    <x v="0"/>
    <n v="148"/>
    <n v="0.95483870967741935"/>
    <x v="0"/>
    <x v="0"/>
    <n v="0.8"/>
    <x v="0"/>
    <x v="0"/>
    <x v="0"/>
  </r>
  <r>
    <x v="11"/>
    <x v="3"/>
    <x v="0"/>
    <x v="1"/>
    <n v="140"/>
    <x v="0"/>
    <n v="185"/>
    <x v="1"/>
    <x v="0"/>
    <x v="2"/>
    <n v="155"/>
    <n v="0.96875"/>
    <x v="0"/>
    <x v="0"/>
    <n v="3"/>
    <x v="2"/>
    <x v="1"/>
    <x v="1"/>
  </r>
  <r>
    <x v="11"/>
    <x v="3"/>
    <x v="0"/>
    <x v="2"/>
    <n v="145"/>
    <x v="0"/>
    <n v="282"/>
    <x v="0"/>
    <x v="0"/>
    <x v="2"/>
    <n v="142"/>
    <n v="0.88749999999999996"/>
    <x v="0"/>
    <x v="1"/>
    <n v="2.8"/>
    <x v="2"/>
    <x v="1"/>
    <x v="1"/>
  </r>
  <r>
    <x v="4"/>
    <x v="2"/>
    <x v="0"/>
    <x v="2"/>
    <n v="120"/>
    <x v="1"/>
    <n v="188"/>
    <x v="1"/>
    <x v="0"/>
    <x v="0"/>
    <n v="113"/>
    <n v="0.68072289156626509"/>
    <x v="2"/>
    <x v="0"/>
    <n v="1.4"/>
    <x v="1"/>
    <x v="1"/>
    <x v="1"/>
  </r>
  <r>
    <x v="13"/>
    <x v="0"/>
    <x v="0"/>
    <x v="0"/>
    <n v="130"/>
    <x v="1"/>
    <n v="219"/>
    <x v="2"/>
    <x v="0"/>
    <x v="2"/>
    <n v="188"/>
    <n v="1.0681818181818181"/>
    <x v="0"/>
    <x v="0"/>
    <n v="0"/>
    <x v="0"/>
    <x v="0"/>
    <x v="0"/>
  </r>
  <r>
    <x v="13"/>
    <x v="0"/>
    <x v="0"/>
    <x v="2"/>
    <n v="112"/>
    <x v="2"/>
    <n v="290"/>
    <x v="0"/>
    <x v="0"/>
    <x v="2"/>
    <n v="153"/>
    <n v="0.86931818181818177"/>
    <x v="0"/>
    <x v="0"/>
    <n v="0"/>
    <x v="0"/>
    <x v="0"/>
    <x v="1"/>
  </r>
  <r>
    <x v="16"/>
    <x v="2"/>
    <x v="0"/>
    <x v="1"/>
    <n v="110"/>
    <x v="2"/>
    <n v="175"/>
    <x v="1"/>
    <x v="0"/>
    <x v="0"/>
    <n v="123"/>
    <n v="0.72781065088757402"/>
    <x v="2"/>
    <x v="0"/>
    <n v="0.6"/>
    <x v="0"/>
    <x v="0"/>
    <x v="0"/>
  </r>
  <r>
    <x v="22"/>
    <x v="2"/>
    <x v="0"/>
    <x v="1"/>
    <n v="150"/>
    <x v="0"/>
    <n v="212"/>
    <x v="2"/>
    <x v="1"/>
    <x v="0"/>
    <n v="157"/>
    <n v="0.97515527950310554"/>
    <x v="0"/>
    <x v="0"/>
    <n v="1.6"/>
    <x v="2"/>
    <x v="0"/>
    <x v="0"/>
  </r>
  <r>
    <x v="49"/>
    <x v="4"/>
    <x v="1"/>
    <x v="0"/>
    <n v="160"/>
    <x v="0"/>
    <n v="302"/>
    <x v="0"/>
    <x v="0"/>
    <x v="0"/>
    <n v="162"/>
    <n v="1.087248322147651"/>
    <x v="0"/>
    <x v="0"/>
    <n v="0.4"/>
    <x v="0"/>
    <x v="0"/>
    <x v="0"/>
  </r>
  <r>
    <x v="33"/>
    <x v="3"/>
    <x v="0"/>
    <x v="1"/>
    <n v="150"/>
    <x v="0"/>
    <n v="243"/>
    <x v="0"/>
    <x v="1"/>
    <x v="0"/>
    <n v="137"/>
    <n v="0.86163522012578619"/>
    <x v="0"/>
    <x v="1"/>
    <n v="1"/>
    <x v="1"/>
    <x v="1"/>
    <x v="0"/>
  </r>
  <r>
    <x v="28"/>
    <x v="2"/>
    <x v="0"/>
    <x v="2"/>
    <n v="132"/>
    <x v="1"/>
    <n v="353"/>
    <x v="0"/>
    <x v="0"/>
    <x v="0"/>
    <n v="132"/>
    <n v="0.8"/>
    <x v="2"/>
    <x v="1"/>
    <n v="1.2"/>
    <x v="1"/>
    <x v="1"/>
    <x v="1"/>
  </r>
  <r>
    <x v="41"/>
    <x v="3"/>
    <x v="0"/>
    <x v="1"/>
    <n v="140"/>
    <x v="0"/>
    <n v="335"/>
    <x v="0"/>
    <x v="0"/>
    <x v="0"/>
    <n v="158"/>
    <n v="1.0128205128205128"/>
    <x v="0"/>
    <x v="0"/>
    <n v="0"/>
    <x v="0"/>
    <x v="0"/>
    <x v="1"/>
  </r>
  <r>
    <x v="10"/>
    <x v="0"/>
    <x v="0"/>
    <x v="2"/>
    <n v="150"/>
    <x v="0"/>
    <n v="247"/>
    <x v="0"/>
    <x v="0"/>
    <x v="0"/>
    <n v="171"/>
    <n v="0.96610169491525422"/>
    <x v="0"/>
    <x v="0"/>
    <n v="1.5"/>
    <x v="2"/>
    <x v="0"/>
    <x v="0"/>
  </r>
  <r>
    <x v="7"/>
    <x v="2"/>
    <x v="1"/>
    <x v="1"/>
    <n v="120"/>
    <x v="1"/>
    <n v="340"/>
    <x v="0"/>
    <x v="0"/>
    <x v="0"/>
    <n v="172"/>
    <n v="1.0617283950617284"/>
    <x v="0"/>
    <x v="0"/>
    <n v="0"/>
    <x v="0"/>
    <x v="0"/>
    <x v="0"/>
  </r>
  <r>
    <x v="11"/>
    <x v="3"/>
    <x v="0"/>
    <x v="2"/>
    <n v="130"/>
    <x v="1"/>
    <n v="206"/>
    <x v="2"/>
    <x v="0"/>
    <x v="2"/>
    <n v="132"/>
    <n v="0.82499999999999996"/>
    <x v="2"/>
    <x v="1"/>
    <n v="2.4"/>
    <x v="2"/>
    <x v="1"/>
    <x v="1"/>
  </r>
  <r>
    <x v="7"/>
    <x v="2"/>
    <x v="0"/>
    <x v="0"/>
    <n v="120"/>
    <x v="1"/>
    <n v="284"/>
    <x v="0"/>
    <x v="0"/>
    <x v="2"/>
    <n v="160"/>
    <n v="0.98765432098765427"/>
    <x v="0"/>
    <x v="0"/>
    <n v="1.8"/>
    <x v="2"/>
    <x v="1"/>
    <x v="1"/>
  </r>
  <r>
    <x v="1"/>
    <x v="0"/>
    <x v="0"/>
    <x v="0"/>
    <n v="130"/>
    <x v="1"/>
    <n v="266"/>
    <x v="0"/>
    <x v="0"/>
    <x v="0"/>
    <n v="171"/>
    <n v="1"/>
    <x v="0"/>
    <x v="0"/>
    <n v="0.6"/>
    <x v="0"/>
    <x v="0"/>
    <x v="0"/>
  </r>
  <r>
    <x v="3"/>
    <x v="0"/>
    <x v="0"/>
    <x v="0"/>
    <n v="110"/>
    <x v="2"/>
    <n v="229"/>
    <x v="2"/>
    <x v="0"/>
    <x v="0"/>
    <n v="168"/>
    <n v="0.97674418604651159"/>
    <x v="0"/>
    <x v="0"/>
    <n v="1"/>
    <x v="1"/>
    <x v="2"/>
    <x v="1"/>
  </r>
  <r>
    <x v="15"/>
    <x v="2"/>
    <x v="0"/>
    <x v="1"/>
    <n v="172"/>
    <x v="0"/>
    <n v="199"/>
    <x v="1"/>
    <x v="1"/>
    <x v="0"/>
    <n v="162"/>
    <n v="0.9642857142857143"/>
    <x v="0"/>
    <x v="0"/>
    <n v="0.5"/>
    <x v="0"/>
    <x v="0"/>
    <x v="0"/>
  </r>
  <r>
    <x v="13"/>
    <x v="0"/>
    <x v="0"/>
    <x v="0"/>
    <n v="120"/>
    <x v="1"/>
    <n v="263"/>
    <x v="0"/>
    <x v="0"/>
    <x v="0"/>
    <n v="173"/>
    <n v="0.98295454545454541"/>
    <x v="0"/>
    <x v="0"/>
    <n v="0"/>
    <x v="0"/>
    <x v="0"/>
    <x v="0"/>
  </r>
  <r>
    <x v="17"/>
    <x v="2"/>
    <x v="1"/>
    <x v="0"/>
    <n v="140"/>
    <x v="0"/>
    <n v="294"/>
    <x v="0"/>
    <x v="0"/>
    <x v="2"/>
    <n v="153"/>
    <n v="0.93292682926829273"/>
    <x v="0"/>
    <x v="0"/>
    <n v="1.3"/>
    <x v="1"/>
    <x v="1"/>
    <x v="0"/>
  </r>
  <r>
    <x v="27"/>
    <x v="2"/>
    <x v="0"/>
    <x v="2"/>
    <n v="140"/>
    <x v="0"/>
    <n v="192"/>
    <x v="1"/>
    <x v="0"/>
    <x v="0"/>
    <n v="148"/>
    <n v="0.90797546012269936"/>
    <x v="0"/>
    <x v="0"/>
    <n v="0.4"/>
    <x v="0"/>
    <x v="1"/>
    <x v="0"/>
  </r>
  <r>
    <x v="43"/>
    <x v="3"/>
    <x v="0"/>
    <x v="2"/>
    <n v="160"/>
    <x v="0"/>
    <n v="286"/>
    <x v="0"/>
    <x v="0"/>
    <x v="2"/>
    <n v="108"/>
    <n v="0.70588235294117652"/>
    <x v="2"/>
    <x v="1"/>
    <n v="1.5"/>
    <x v="2"/>
    <x v="1"/>
    <x v="1"/>
  </r>
  <r>
    <x v="14"/>
    <x v="2"/>
    <x v="1"/>
    <x v="1"/>
    <n v="128"/>
    <x v="1"/>
    <n v="216"/>
    <x v="2"/>
    <x v="0"/>
    <x v="2"/>
    <n v="115"/>
    <n v="0.68862275449101795"/>
    <x v="2"/>
    <x v="0"/>
    <n v="0"/>
    <x v="0"/>
    <x v="0"/>
    <x v="0"/>
  </r>
  <r>
    <x v="15"/>
    <x v="2"/>
    <x v="0"/>
    <x v="1"/>
    <n v="138"/>
    <x v="1"/>
    <n v="223"/>
    <x v="2"/>
    <x v="0"/>
    <x v="0"/>
    <n v="169"/>
    <n v="1.0059523809523809"/>
    <x v="0"/>
    <x v="0"/>
    <n v="0"/>
    <x v="0"/>
    <x v="0"/>
    <x v="0"/>
  </r>
  <r>
    <x v="10"/>
    <x v="0"/>
    <x v="0"/>
    <x v="2"/>
    <n v="132"/>
    <x v="1"/>
    <n v="247"/>
    <x v="0"/>
    <x v="1"/>
    <x v="2"/>
    <n v="143"/>
    <n v="0.80790960451977401"/>
    <x v="2"/>
    <x v="1"/>
    <n v="0.1"/>
    <x v="0"/>
    <x v="1"/>
    <x v="1"/>
  </r>
  <r>
    <x v="15"/>
    <x v="2"/>
    <x v="0"/>
    <x v="2"/>
    <n v="128"/>
    <x v="1"/>
    <n v="204"/>
    <x v="2"/>
    <x v="1"/>
    <x v="0"/>
    <n v="156"/>
    <n v="0.9285714285714286"/>
    <x v="0"/>
    <x v="1"/>
    <n v="1"/>
    <x v="1"/>
    <x v="1"/>
    <x v="1"/>
  </r>
  <r>
    <x v="22"/>
    <x v="2"/>
    <x v="0"/>
    <x v="3"/>
    <n v="134"/>
    <x v="1"/>
    <n v="204"/>
    <x v="2"/>
    <x v="0"/>
    <x v="0"/>
    <n v="162"/>
    <n v="1.0062111801242235"/>
    <x v="0"/>
    <x v="0"/>
    <n v="0.8"/>
    <x v="0"/>
    <x v="0"/>
    <x v="1"/>
  </r>
  <r>
    <x v="41"/>
    <x v="3"/>
    <x v="0"/>
    <x v="3"/>
    <n v="170"/>
    <x v="0"/>
    <n v="227"/>
    <x v="2"/>
    <x v="0"/>
    <x v="2"/>
    <n v="155"/>
    <n v="0.99358974358974361"/>
    <x v="0"/>
    <x v="0"/>
    <n v="0.6"/>
    <x v="0"/>
    <x v="1"/>
    <x v="0"/>
  </r>
  <r>
    <x v="30"/>
    <x v="3"/>
    <x v="1"/>
    <x v="1"/>
    <n v="146"/>
    <x v="0"/>
    <n v="278"/>
    <x v="0"/>
    <x v="0"/>
    <x v="2"/>
    <n v="152"/>
    <n v="0.98701298701298701"/>
    <x v="0"/>
    <x v="0"/>
    <n v="0"/>
    <x v="0"/>
    <x v="1"/>
    <x v="0"/>
  </r>
  <r>
    <x v="5"/>
    <x v="1"/>
    <x v="1"/>
    <x v="1"/>
    <n v="138"/>
    <x v="1"/>
    <n v="220"/>
    <x v="2"/>
    <x v="0"/>
    <x v="0"/>
    <n v="152"/>
    <n v="0.83977900552486184"/>
    <x v="2"/>
    <x v="0"/>
    <n v="0"/>
    <x v="0"/>
    <x v="1"/>
    <x v="0"/>
  </r>
  <r>
    <x v="27"/>
    <x v="2"/>
    <x v="0"/>
    <x v="0"/>
    <n v="154"/>
    <x v="0"/>
    <n v="232"/>
    <x v="2"/>
    <x v="0"/>
    <x v="2"/>
    <n v="164"/>
    <n v="1.0061349693251533"/>
    <x v="0"/>
    <x v="0"/>
    <n v="0"/>
    <x v="0"/>
    <x v="0"/>
    <x v="1"/>
  </r>
  <r>
    <x v="7"/>
    <x v="2"/>
    <x v="1"/>
    <x v="2"/>
    <n v="130"/>
    <x v="1"/>
    <n v="197"/>
    <x v="1"/>
    <x v="0"/>
    <x v="0"/>
    <n v="131"/>
    <n v="0.80864197530864201"/>
    <x v="2"/>
    <x v="0"/>
    <n v="0.6"/>
    <x v="0"/>
    <x v="1"/>
    <x v="0"/>
  </r>
  <r>
    <x v="27"/>
    <x v="2"/>
    <x v="0"/>
    <x v="2"/>
    <n v="110"/>
    <x v="2"/>
    <n v="335"/>
    <x v="0"/>
    <x v="0"/>
    <x v="0"/>
    <n v="143"/>
    <n v="0.87730061349693256"/>
    <x v="0"/>
    <x v="1"/>
    <n v="3"/>
    <x v="2"/>
    <x v="1"/>
    <x v="1"/>
  </r>
  <r>
    <x v="24"/>
    <x v="0"/>
    <x v="0"/>
    <x v="1"/>
    <n v="130"/>
    <x v="1"/>
    <n v="253"/>
    <x v="0"/>
    <x v="0"/>
    <x v="0"/>
    <n v="179"/>
    <n v="1.0346820809248556"/>
    <x v="0"/>
    <x v="0"/>
    <n v="0"/>
    <x v="0"/>
    <x v="0"/>
    <x v="0"/>
  </r>
  <r>
    <x v="28"/>
    <x v="2"/>
    <x v="1"/>
    <x v="2"/>
    <n v="128"/>
    <x v="1"/>
    <n v="205"/>
    <x v="2"/>
    <x v="0"/>
    <x v="1"/>
    <n v="130"/>
    <n v="0.78787878787878785"/>
    <x v="2"/>
    <x v="1"/>
    <n v="2"/>
    <x v="2"/>
    <x v="1"/>
    <x v="1"/>
  </r>
  <r>
    <x v="21"/>
    <x v="1"/>
    <x v="0"/>
    <x v="0"/>
    <n v="122"/>
    <x v="1"/>
    <n v="192"/>
    <x v="1"/>
    <x v="0"/>
    <x v="0"/>
    <n v="174"/>
    <n v="0.94054054054054059"/>
    <x v="0"/>
    <x v="0"/>
    <n v="0"/>
    <x v="0"/>
    <x v="0"/>
    <x v="0"/>
  </r>
  <r>
    <x v="33"/>
    <x v="3"/>
    <x v="0"/>
    <x v="2"/>
    <n v="148"/>
    <x v="0"/>
    <n v="203"/>
    <x v="2"/>
    <x v="0"/>
    <x v="0"/>
    <n v="161"/>
    <n v="1.0125786163522013"/>
    <x v="0"/>
    <x v="0"/>
    <n v="0"/>
    <x v="0"/>
    <x v="0"/>
    <x v="1"/>
  </r>
  <r>
    <x v="7"/>
    <x v="2"/>
    <x v="0"/>
    <x v="2"/>
    <n v="114"/>
    <x v="2"/>
    <n v="318"/>
    <x v="0"/>
    <x v="0"/>
    <x v="1"/>
    <n v="140"/>
    <n v="0.86419753086419748"/>
    <x v="0"/>
    <x v="0"/>
    <n v="4.4000000000000004"/>
    <x v="2"/>
    <x v="2"/>
    <x v="1"/>
  </r>
  <r>
    <x v="7"/>
    <x v="2"/>
    <x v="1"/>
    <x v="2"/>
    <n v="170"/>
    <x v="0"/>
    <n v="225"/>
    <x v="2"/>
    <x v="1"/>
    <x v="2"/>
    <n v="146"/>
    <n v="0.90123456790123457"/>
    <x v="0"/>
    <x v="1"/>
    <n v="2.8"/>
    <x v="2"/>
    <x v="1"/>
    <x v="1"/>
  </r>
  <r>
    <x v="7"/>
    <x v="2"/>
    <x v="0"/>
    <x v="0"/>
    <n v="125"/>
    <x v="1"/>
    <n v="220"/>
    <x v="2"/>
    <x v="0"/>
    <x v="0"/>
    <n v="144"/>
    <n v="0.88888888888888884"/>
    <x v="0"/>
    <x v="0"/>
    <n v="0.4"/>
    <x v="0"/>
    <x v="1"/>
    <x v="0"/>
  </r>
  <r>
    <x v="17"/>
    <x v="2"/>
    <x v="0"/>
    <x v="0"/>
    <n v="130"/>
    <x v="1"/>
    <n v="221"/>
    <x v="2"/>
    <x v="0"/>
    <x v="2"/>
    <n v="163"/>
    <n v="0.99390243902439024"/>
    <x v="0"/>
    <x v="0"/>
    <n v="0"/>
    <x v="0"/>
    <x v="0"/>
    <x v="0"/>
  </r>
  <r>
    <x v="17"/>
    <x v="2"/>
    <x v="0"/>
    <x v="0"/>
    <n v="120"/>
    <x v="1"/>
    <n v="240"/>
    <x v="0"/>
    <x v="0"/>
    <x v="0"/>
    <n v="169"/>
    <n v="1.0304878048780488"/>
    <x v="0"/>
    <x v="0"/>
    <n v="0"/>
    <x v="0"/>
    <x v="2"/>
    <x v="0"/>
  </r>
  <r>
    <x v="43"/>
    <x v="3"/>
    <x v="0"/>
    <x v="1"/>
    <n v="152"/>
    <x v="0"/>
    <n v="212"/>
    <x v="2"/>
    <x v="0"/>
    <x v="2"/>
    <n v="150"/>
    <n v="0.98039215686274506"/>
    <x v="0"/>
    <x v="0"/>
    <n v="0.8"/>
    <x v="0"/>
    <x v="1"/>
    <x v="1"/>
  </r>
  <r>
    <x v="28"/>
    <x v="2"/>
    <x v="1"/>
    <x v="0"/>
    <n v="132"/>
    <x v="1"/>
    <n v="342"/>
    <x v="0"/>
    <x v="0"/>
    <x v="0"/>
    <n v="166"/>
    <n v="1.0060606060606061"/>
    <x v="0"/>
    <x v="0"/>
    <n v="1.2"/>
    <x v="1"/>
    <x v="0"/>
    <x v="0"/>
  </r>
  <r>
    <x v="13"/>
    <x v="0"/>
    <x v="0"/>
    <x v="2"/>
    <n v="120"/>
    <x v="1"/>
    <n v="169"/>
    <x v="1"/>
    <x v="0"/>
    <x v="0"/>
    <n v="144"/>
    <n v="0.81818181818181823"/>
    <x v="2"/>
    <x v="1"/>
    <n v="2.8"/>
    <x v="2"/>
    <x v="2"/>
    <x v="1"/>
  </r>
  <r>
    <x v="29"/>
    <x v="3"/>
    <x v="0"/>
    <x v="2"/>
    <n v="140"/>
    <x v="0"/>
    <n v="187"/>
    <x v="1"/>
    <x v="0"/>
    <x v="2"/>
    <n v="144"/>
    <n v="0.91719745222929938"/>
    <x v="0"/>
    <x v="1"/>
    <n v="4"/>
    <x v="2"/>
    <x v="0"/>
    <x v="1"/>
  </r>
  <r>
    <x v="29"/>
    <x v="3"/>
    <x v="1"/>
    <x v="2"/>
    <n v="124"/>
    <x v="1"/>
    <n v="197"/>
    <x v="1"/>
    <x v="0"/>
    <x v="0"/>
    <n v="136"/>
    <n v="0.86624203821656054"/>
    <x v="0"/>
    <x v="1"/>
    <n v="0"/>
    <x v="0"/>
    <x v="1"/>
    <x v="1"/>
  </r>
  <r>
    <x v="18"/>
    <x v="0"/>
    <x v="0"/>
    <x v="0"/>
    <n v="120"/>
    <x v="1"/>
    <n v="157"/>
    <x v="1"/>
    <x v="0"/>
    <x v="0"/>
    <n v="182"/>
    <n v="1.0167597765363128"/>
    <x v="0"/>
    <x v="0"/>
    <n v="0"/>
    <x v="0"/>
    <x v="0"/>
    <x v="0"/>
  </r>
  <r>
    <x v="22"/>
    <x v="2"/>
    <x v="0"/>
    <x v="2"/>
    <n v="164"/>
    <x v="0"/>
    <n v="176"/>
    <x v="1"/>
    <x v="1"/>
    <x v="2"/>
    <n v="90"/>
    <n v="0.55900621118012417"/>
    <x v="1"/>
    <x v="0"/>
    <n v="1"/>
    <x v="1"/>
    <x v="1"/>
    <x v="1"/>
  </r>
  <r>
    <x v="27"/>
    <x v="2"/>
    <x v="1"/>
    <x v="2"/>
    <n v="140"/>
    <x v="0"/>
    <n v="241"/>
    <x v="0"/>
    <x v="0"/>
    <x v="0"/>
    <n v="123"/>
    <n v="0.754601226993865"/>
    <x v="2"/>
    <x v="1"/>
    <n v="0.2"/>
    <x v="0"/>
    <x v="1"/>
    <x v="1"/>
  </r>
  <r>
    <x v="6"/>
    <x v="0"/>
    <x v="0"/>
    <x v="3"/>
    <n v="110"/>
    <x v="2"/>
    <n v="264"/>
    <x v="0"/>
    <x v="0"/>
    <x v="0"/>
    <n v="132"/>
    <n v="0.75428571428571434"/>
    <x v="2"/>
    <x v="0"/>
    <n v="1.2"/>
    <x v="1"/>
    <x v="1"/>
    <x v="1"/>
  </r>
  <r>
    <x v="39"/>
    <x v="3"/>
    <x v="0"/>
    <x v="2"/>
    <n v="144"/>
    <x v="0"/>
    <n v="193"/>
    <x v="1"/>
    <x v="1"/>
    <x v="0"/>
    <n v="141"/>
    <n v="0.92763157894736847"/>
    <x v="0"/>
    <x v="0"/>
    <n v="3.4"/>
    <x v="2"/>
    <x v="1"/>
    <x v="1"/>
  </r>
  <r>
    <x v="27"/>
    <x v="2"/>
    <x v="0"/>
    <x v="2"/>
    <n v="130"/>
    <x v="1"/>
    <n v="131"/>
    <x v="1"/>
    <x v="0"/>
    <x v="0"/>
    <n v="115"/>
    <n v="0.70552147239263807"/>
    <x v="2"/>
    <x v="1"/>
    <n v="1.2"/>
    <x v="1"/>
    <x v="1"/>
    <x v="1"/>
  </r>
  <r>
    <x v="27"/>
    <x v="2"/>
    <x v="1"/>
    <x v="0"/>
    <n v="130"/>
    <x v="1"/>
    <n v="236"/>
    <x v="2"/>
    <x v="0"/>
    <x v="2"/>
    <n v="174"/>
    <n v="1.0674846625766872"/>
    <x v="0"/>
    <x v="0"/>
    <n v="0"/>
    <x v="0"/>
    <x v="1"/>
    <x v="1"/>
  </r>
  <r>
    <x v="9"/>
    <x v="1"/>
    <x v="0"/>
    <x v="1"/>
    <n v="138"/>
    <x v="1"/>
    <n v="175"/>
    <x v="1"/>
    <x v="0"/>
    <x v="0"/>
    <n v="173"/>
    <n v="0.9505494505494505"/>
    <x v="0"/>
    <x v="0"/>
    <n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A067475-D6C6-49DC-BEC1-A7A9E8AA3D15}" name="RestingBp_VS_HeartDiseas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colHeaderCaption="Heart Disease(Yes/No)">
  <location ref="A3:D8" firstHeaderRow="1" firstDataRow="2" firstDataCol="1"/>
  <pivotFields count="18">
    <pivotField showAll="0"/>
    <pivotField showAll="0">
      <items count="8">
        <item h="1" m="1" x="6"/>
        <item h="1" m="1" x="5"/>
        <item x="1"/>
        <item h="1" x="0"/>
        <item h="1" x="2"/>
        <item h="1" x="3"/>
        <item h="1" x="4"/>
        <item t="default"/>
      </items>
    </pivotField>
    <pivotField showAll="0"/>
    <pivotField showAll="0"/>
    <pivotField showAll="0"/>
    <pivotField axis="axisRow" showAll="0">
      <items count="6">
        <item x="4"/>
        <item x="0"/>
        <item x="1"/>
        <item x="3"/>
        <item x="2"/>
        <item t="default"/>
      </items>
    </pivotField>
    <pivotField showAll="0"/>
    <pivotField showAll="0"/>
    <pivotField showAll="0"/>
    <pivotField showAll="0"/>
    <pivotField showAll="0"/>
    <pivotField numFmtId="9" showAll="0"/>
    <pivotField showAll="0"/>
    <pivotField showAll="0"/>
    <pivotField showAll="0"/>
    <pivotField showAll="0"/>
    <pivotField showAll="0"/>
    <pivotField axis="axisCol" dataField="1" showAll="0">
      <items count="3">
        <item x="0"/>
        <item x="1"/>
        <item t="default"/>
      </items>
    </pivotField>
  </pivotFields>
  <rowFields count="1">
    <field x="5"/>
  </rowFields>
  <rowItems count="4">
    <i>
      <x v="1"/>
    </i>
    <i>
      <x v="2"/>
    </i>
    <i>
      <x v="4"/>
    </i>
    <i t="grand">
      <x/>
    </i>
  </rowItems>
  <colFields count="1">
    <field x="17"/>
  </colFields>
  <colItems count="3">
    <i>
      <x/>
    </i>
    <i>
      <x v="1"/>
    </i>
    <i t="grand">
      <x/>
    </i>
  </colItems>
  <dataFields count="1">
    <dataField name="Count of HeartDisease" fld="17" subtotal="count" baseField="0" baseItem="0"/>
  </dataFields>
  <chartFormats count="4">
    <chartFormat chart="0" format="0" series="1">
      <pivotArea type="data" outline="0" fieldPosition="0">
        <references count="2">
          <reference field="4294967294" count="1" selected="0">
            <x v="0"/>
          </reference>
          <reference field="17" count="1" selected="0">
            <x v="0"/>
          </reference>
        </references>
      </pivotArea>
    </chartFormat>
    <chartFormat chart="0" format="1" series="1">
      <pivotArea type="data" outline="0" fieldPosition="0">
        <references count="2">
          <reference field="4294967294" count="1" selected="0">
            <x v="0"/>
          </reference>
          <reference field="17" count="1" selected="0">
            <x v="1"/>
          </reference>
        </references>
      </pivotArea>
    </chartFormat>
    <chartFormat chart="5" format="4" series="1">
      <pivotArea type="data" outline="0" fieldPosition="0">
        <references count="2">
          <reference field="4294967294" count="1" selected="0">
            <x v="0"/>
          </reference>
          <reference field="17" count="1" selected="0">
            <x v="0"/>
          </reference>
        </references>
      </pivotArea>
    </chartFormat>
    <chartFormat chart="5" format="5" series="1">
      <pivotArea type="data" outline="0" fieldPosition="0">
        <references count="2">
          <reference field="4294967294" count="1" selected="0">
            <x v="0"/>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650D4A-827D-4436-B1D1-13C2A112E29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Age Range" colHeaderCaption="Heart Disease(Yes/No)">
  <location ref="V4:Y7" firstHeaderRow="1" firstDataRow="2" firstDataCol="1"/>
  <pivotFields count="18">
    <pivotField showAll="0"/>
    <pivotField axis="axisRow" showAll="0">
      <items count="8">
        <item h="1" m="1" x="5"/>
        <item x="1"/>
        <item h="1" x="2"/>
        <item h="1" x="3"/>
        <item h="1" x="4"/>
        <item h="1" m="1" x="6"/>
        <item h="1" x="0"/>
        <item t="default"/>
      </items>
    </pivotField>
    <pivotField showAll="0">
      <items count="3">
        <item x="1"/>
        <item x="0"/>
        <item t="default"/>
      </items>
    </pivotField>
    <pivotField showAll="0">
      <items count="10">
        <item x="2"/>
        <item m="1" x="7"/>
        <item m="1" x="6"/>
        <item x="0"/>
        <item m="1" x="5"/>
        <item x="1"/>
        <item m="1" x="4"/>
        <item x="3"/>
        <item m="1" x="8"/>
        <item t="default"/>
      </items>
    </pivotField>
    <pivotField showAll="0"/>
    <pivotField showAll="0">
      <items count="6">
        <item x="4"/>
        <item x="0"/>
        <item x="1"/>
        <item x="3"/>
        <item x="2"/>
        <item t="default"/>
      </items>
    </pivotField>
    <pivotField showAll="0"/>
    <pivotField showAll="0">
      <items count="5">
        <item x="0"/>
        <item x="2"/>
        <item x="3"/>
        <item x="1"/>
        <item t="default"/>
      </items>
    </pivotField>
    <pivotField showAll="0">
      <items count="6">
        <item m="1" x="4"/>
        <item m="1" x="2"/>
        <item m="1" x="3"/>
        <item x="1"/>
        <item x="0"/>
        <item t="default"/>
      </items>
    </pivotField>
    <pivotField showAll="0"/>
    <pivotField showAll="0"/>
    <pivotField numFmtId="9" showAll="0"/>
    <pivotField showAll="0">
      <items count="4">
        <item x="0"/>
        <item x="1"/>
        <item x="2"/>
        <item t="default"/>
      </items>
    </pivotField>
    <pivotField showAll="0">
      <items count="3">
        <item x="0"/>
        <item x="1"/>
        <item t="default"/>
      </items>
    </pivotField>
    <pivotField showAll="0"/>
    <pivotField showAll="0">
      <items count="4">
        <item x="2"/>
        <item x="0"/>
        <item x="1"/>
        <item t="default"/>
      </items>
    </pivotField>
    <pivotField showAll="0">
      <items count="4">
        <item x="2"/>
        <item x="1"/>
        <item x="0"/>
        <item t="default"/>
      </items>
    </pivotField>
    <pivotField axis="axisCol" dataField="1" showAll="0">
      <items count="3">
        <item x="0"/>
        <item x="1"/>
        <item t="default"/>
      </items>
    </pivotField>
  </pivotFields>
  <rowFields count="1">
    <field x="1"/>
  </rowFields>
  <rowItems count="2">
    <i>
      <x v="1"/>
    </i>
    <i t="grand">
      <x/>
    </i>
  </rowItems>
  <colFields count="1">
    <field x="17"/>
  </colFields>
  <colItems count="3">
    <i>
      <x/>
    </i>
    <i>
      <x v="1"/>
    </i>
    <i t="grand">
      <x/>
    </i>
  </colItems>
  <dataFields count="1">
    <dataField name="Count of HeartDisease" fld="17" subtotal="count" baseField="0" baseItem="0"/>
  </dataFields>
  <chartFormats count="3">
    <chartFormat chart="0" format="0" series="1">
      <pivotArea type="data" outline="0" fieldPosition="0">
        <references count="2">
          <reference field="4294967294" count="1" selected="0">
            <x v="0"/>
          </reference>
          <reference field="17" count="1" selected="0">
            <x v="0"/>
          </reference>
        </references>
      </pivotArea>
    </chartFormat>
    <chartFormat chart="0" format="1" series="1">
      <pivotArea type="data" outline="0" fieldPosition="0">
        <references count="2">
          <reference field="4294967294" count="1" selected="0">
            <x v="0"/>
          </reference>
          <reference field="17" count="1" selected="0">
            <x v="1"/>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7FC98C3-83EF-44E4-9DCF-48FB8C028C56}" name="PivotTable2"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colHeaderCaption=" Heart Disease(Yes/No)">
  <location ref="A3:C17" firstHeaderRow="1" firstDataRow="2" firstDataCol="1"/>
  <pivotFields count="18">
    <pivotField axis="axisRow" dataField="1" showAll="0">
      <items count="51">
        <item x="36"/>
        <item x="34"/>
        <item x="37"/>
        <item x="25"/>
        <item x="19"/>
        <item x="32"/>
        <item x="31"/>
        <item x="21"/>
        <item x="12"/>
        <item x="2"/>
        <item x="9"/>
        <item x="5"/>
        <item x="0"/>
        <item x="18"/>
        <item x="8"/>
        <item x="10"/>
        <item x="13"/>
        <item x="6"/>
        <item x="26"/>
        <item x="24"/>
        <item x="3"/>
        <item x="1"/>
        <item x="23"/>
        <item x="16"/>
        <item x="15"/>
        <item x="14"/>
        <item x="4"/>
        <item x="28"/>
        <item x="17"/>
        <item x="27"/>
        <item x="7"/>
        <item x="22"/>
        <item x="11"/>
        <item x="33"/>
        <item x="35"/>
        <item x="29"/>
        <item x="41"/>
        <item x="20"/>
        <item x="30"/>
        <item x="43"/>
        <item x="39"/>
        <item x="42"/>
        <item x="45"/>
        <item x="49"/>
        <item x="40"/>
        <item x="44"/>
        <item x="38"/>
        <item x="47"/>
        <item x="48"/>
        <item x="46"/>
        <item t="default"/>
      </items>
    </pivotField>
    <pivotField showAll="0">
      <items count="8">
        <item h="1" m="1" x="6"/>
        <item h="1" m="1" x="5"/>
        <item x="1"/>
        <item h="1" x="0"/>
        <item h="1" x="2"/>
        <item h="1" x="3"/>
        <item h="1" x="4"/>
        <item t="default"/>
      </items>
    </pivotField>
    <pivotField showAll="0"/>
    <pivotField showAll="0"/>
    <pivotField showAll="0"/>
    <pivotField showAll="0"/>
    <pivotField showAll="0"/>
    <pivotField showAll="0"/>
    <pivotField showAll="0"/>
    <pivotField showAll="0"/>
    <pivotField showAll="0"/>
    <pivotField numFmtId="9" showAll="0"/>
    <pivotField showAll="0"/>
    <pivotField showAll="0"/>
    <pivotField showAll="0"/>
    <pivotField showAll="0"/>
    <pivotField showAll="0"/>
    <pivotField axis="axisCol" showAll="0">
      <items count="3">
        <item x="0"/>
        <item x="1"/>
        <item t="default"/>
      </items>
    </pivotField>
  </pivotFields>
  <rowFields count="1">
    <field x="0"/>
  </rowFields>
  <rowItems count="13">
    <i>
      <x/>
    </i>
    <i>
      <x v="1"/>
    </i>
    <i>
      <x v="2"/>
    </i>
    <i>
      <x v="3"/>
    </i>
    <i>
      <x v="4"/>
    </i>
    <i>
      <x v="5"/>
    </i>
    <i>
      <x v="6"/>
    </i>
    <i>
      <x v="7"/>
    </i>
    <i>
      <x v="8"/>
    </i>
    <i>
      <x v="9"/>
    </i>
    <i>
      <x v="10"/>
    </i>
    <i>
      <x v="11"/>
    </i>
    <i t="grand">
      <x/>
    </i>
  </rowItems>
  <colFields count="1">
    <field x="17"/>
  </colFields>
  <colItems count="2">
    <i>
      <x/>
    </i>
    <i>
      <x v="1"/>
    </i>
  </colItems>
  <dataFields count="1">
    <dataField name="Count of Age" fld="0" subtotal="count" baseField="9" baseItem="0"/>
  </dataFields>
  <chartFormats count="2">
    <chartFormat chart="0" format="0" series="1">
      <pivotArea type="data" outline="0" fieldPosition="0">
        <references count="2">
          <reference field="4294967294" count="1" selected="0">
            <x v="0"/>
          </reference>
          <reference field="17" count="1" selected="0">
            <x v="0"/>
          </reference>
        </references>
      </pivotArea>
    </chartFormat>
    <chartFormat chart="0" format="1" series="1">
      <pivotArea type="data" outline="0" fieldPosition="0">
        <references count="2">
          <reference field="4294967294" count="1" selected="0">
            <x v="0"/>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6512A3C-7EAE-4679-BA41-68E20039D873}" name="ChestPainTypes_VS_HeartDiseas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Chest Pain Types" colHeaderCaption="Heart Disease(Yes/No)">
  <location ref="A3:D9" firstHeaderRow="1" firstDataRow="2" firstDataCol="1"/>
  <pivotFields count="18">
    <pivotField showAll="0"/>
    <pivotField showAll="0">
      <items count="8">
        <item h="1" m="1" x="6"/>
        <item h="1" m="1" x="5"/>
        <item x="1"/>
        <item h="1" x="0"/>
        <item h="1" x="2"/>
        <item h="1" x="3"/>
        <item h="1" x="4"/>
        <item t="default"/>
      </items>
    </pivotField>
    <pivotField showAll="0"/>
    <pivotField axis="axisRow" showAll="0">
      <items count="10">
        <item m="1" x="7"/>
        <item m="1" x="5"/>
        <item m="1" x="4"/>
        <item m="1" x="8"/>
        <item m="1" x="6"/>
        <item x="0"/>
        <item x="1"/>
        <item x="2"/>
        <item x="3"/>
        <item t="default"/>
      </items>
    </pivotField>
    <pivotField showAll="0"/>
    <pivotField showAll="0"/>
    <pivotField showAll="0"/>
    <pivotField showAll="0"/>
    <pivotField showAll="0"/>
    <pivotField showAll="0"/>
    <pivotField showAll="0"/>
    <pivotField numFmtId="9" showAll="0"/>
    <pivotField showAll="0"/>
    <pivotField showAll="0"/>
    <pivotField showAll="0"/>
    <pivotField showAll="0"/>
    <pivotField showAll="0"/>
    <pivotField axis="axisCol" dataField="1" showAll="0">
      <items count="3">
        <item x="0"/>
        <item x="1"/>
        <item t="default"/>
      </items>
    </pivotField>
  </pivotFields>
  <rowFields count="1">
    <field x="3"/>
  </rowFields>
  <rowItems count="5">
    <i>
      <x v="5"/>
    </i>
    <i>
      <x v="6"/>
    </i>
    <i>
      <x v="7"/>
    </i>
    <i>
      <x v="8"/>
    </i>
    <i t="grand">
      <x/>
    </i>
  </rowItems>
  <colFields count="1">
    <field x="17"/>
  </colFields>
  <colItems count="3">
    <i>
      <x/>
    </i>
    <i>
      <x v="1"/>
    </i>
    <i t="grand">
      <x/>
    </i>
  </colItems>
  <dataFields count="1">
    <dataField name="Count of HeartDisease" fld="17" subtotal="count" baseField="0" baseItem="0"/>
  </dataFields>
  <chartFormats count="4">
    <chartFormat chart="0" format="0" series="1">
      <pivotArea type="data" outline="0" fieldPosition="0">
        <references count="2">
          <reference field="4294967294" count="1" selected="0">
            <x v="0"/>
          </reference>
          <reference field="17" count="1" selected="0">
            <x v="0"/>
          </reference>
        </references>
      </pivotArea>
    </chartFormat>
    <chartFormat chart="0" format="1" series="1">
      <pivotArea type="data" outline="0" fieldPosition="0">
        <references count="2">
          <reference field="4294967294" count="1" selected="0">
            <x v="0"/>
          </reference>
          <reference field="17" count="1" selected="0">
            <x v="1"/>
          </reference>
        </references>
      </pivotArea>
    </chartFormat>
    <chartFormat chart="7" format="4" series="1">
      <pivotArea type="data" outline="0" fieldPosition="0">
        <references count="2">
          <reference field="4294967294" count="1" selected="0">
            <x v="0"/>
          </reference>
          <reference field="17" count="1" selected="0">
            <x v="0"/>
          </reference>
        </references>
      </pivotArea>
    </chartFormat>
    <chartFormat chart="7" format="5" series="1">
      <pivotArea type="data" outline="0" fieldPosition="0">
        <references count="2">
          <reference field="4294967294" count="1" selected="0">
            <x v="0"/>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89683E8-C1C1-476F-83D4-08CE76F5659E}" name="Cholesterol Range_VS_HeartDisease"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8" rowHeaderCaption="Cholesterol Range" colHeaderCaption="Heart Disease(Yes/No)">
  <location ref="A3:C9" firstHeaderRow="1" firstDataRow="2" firstDataCol="1"/>
  <pivotFields count="18">
    <pivotField showAll="0"/>
    <pivotField showAll="0">
      <items count="8">
        <item h="1" m="1" x="6"/>
        <item h="1" m="1" x="5"/>
        <item x="1"/>
        <item h="1" x="0"/>
        <item h="1" x="2"/>
        <item h="1" x="3"/>
        <item h="1" x="4"/>
        <item t="default"/>
      </items>
    </pivotField>
    <pivotField showAll="0"/>
    <pivotField showAll="0"/>
    <pivotField showAll="0"/>
    <pivotField showAll="0"/>
    <pivotField showAll="0"/>
    <pivotField axis="axisRow" showAll="0">
      <items count="5">
        <item x="0"/>
        <item x="2"/>
        <item x="3"/>
        <item x="1"/>
        <item t="default"/>
      </items>
    </pivotField>
    <pivotField showAll="0"/>
    <pivotField showAll="0"/>
    <pivotField showAll="0"/>
    <pivotField numFmtId="9" showAll="0"/>
    <pivotField showAll="0"/>
    <pivotField showAll="0"/>
    <pivotField showAll="0"/>
    <pivotField showAll="0"/>
    <pivotField showAll="0"/>
    <pivotField axis="axisCol" dataField="1" showAll="0">
      <items count="3">
        <item x="0"/>
        <item x="1"/>
        <item t="default"/>
      </items>
    </pivotField>
  </pivotFields>
  <rowFields count="1">
    <field x="7"/>
  </rowFields>
  <rowItems count="5">
    <i>
      <x/>
    </i>
    <i>
      <x v="1"/>
    </i>
    <i>
      <x v="2"/>
    </i>
    <i>
      <x v="3"/>
    </i>
    <i t="grand">
      <x/>
    </i>
  </rowItems>
  <colFields count="1">
    <field x="17"/>
  </colFields>
  <colItems count="2">
    <i>
      <x/>
    </i>
    <i>
      <x v="1"/>
    </i>
  </colItems>
  <dataFields count="1">
    <dataField name="Count of HeartDisease" fld="17" subtotal="count" baseField="0" baseItem="0"/>
  </dataFields>
  <chartFormats count="2">
    <chartFormat chart="0" format="0" series="1">
      <pivotArea type="data" outline="0" fieldPosition="0">
        <references count="2">
          <reference field="4294967294" count="1" selected="0">
            <x v="0"/>
          </reference>
          <reference field="17" count="1" selected="0">
            <x v="0"/>
          </reference>
        </references>
      </pivotArea>
    </chartFormat>
    <chartFormat chart="0" format="1" series="1">
      <pivotArea type="data" outline="0" fieldPosition="0">
        <references count="2">
          <reference field="4294967294" count="1" selected="0">
            <x v="0"/>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ABA475-63E4-4BDD-8827-A432FAC672FB}" name="RestECG_VS_HeartDiseas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Resting ECG" colHeaderCaption="Heart Disease(Yes/No)">
  <location ref="A3:D8" firstHeaderRow="1" firstDataRow="2" firstDataCol="1"/>
  <pivotFields count="18">
    <pivotField showAll="0"/>
    <pivotField showAll="0">
      <items count="8">
        <item h="1" m="1" x="6"/>
        <item h="1" m="1" x="5"/>
        <item x="1"/>
        <item h="1" x="0"/>
        <item h="1" x="2"/>
        <item h="1" x="3"/>
        <item h="1" x="4"/>
        <item t="default"/>
      </items>
    </pivotField>
    <pivotField showAll="0"/>
    <pivotField showAll="0"/>
    <pivotField showAll="0"/>
    <pivotField showAll="0"/>
    <pivotField showAll="0"/>
    <pivotField showAll="0"/>
    <pivotField showAll="0"/>
    <pivotField axis="axisRow" showAll="0">
      <items count="4">
        <item x="2"/>
        <item x="0"/>
        <item x="1"/>
        <item t="default"/>
      </items>
    </pivotField>
    <pivotField showAll="0"/>
    <pivotField numFmtId="9" showAll="0"/>
    <pivotField showAll="0"/>
    <pivotField showAll="0"/>
    <pivotField showAll="0"/>
    <pivotField showAll="0"/>
    <pivotField showAll="0"/>
    <pivotField axis="axisCol" dataField="1" showAll="0">
      <items count="3">
        <item x="0"/>
        <item x="1"/>
        <item t="default"/>
      </items>
    </pivotField>
  </pivotFields>
  <rowFields count="1">
    <field x="9"/>
  </rowFields>
  <rowItems count="4">
    <i>
      <x/>
    </i>
    <i>
      <x v="1"/>
    </i>
    <i>
      <x v="2"/>
    </i>
    <i t="grand">
      <x/>
    </i>
  </rowItems>
  <colFields count="1">
    <field x="17"/>
  </colFields>
  <colItems count="3">
    <i>
      <x/>
    </i>
    <i>
      <x v="1"/>
    </i>
    <i t="grand">
      <x/>
    </i>
  </colItems>
  <dataFields count="1">
    <dataField name="Count of HeartDisease" fld="17" subtotal="count" baseField="0" baseItem="0"/>
  </dataFields>
  <chartFormats count="6">
    <chartFormat chart="0" format="0" series="1">
      <pivotArea type="data" outline="0" fieldPosition="0">
        <references count="2">
          <reference field="4294967294" count="1" selected="0">
            <x v="0"/>
          </reference>
          <reference field="17" count="1" selected="0">
            <x v="0"/>
          </reference>
        </references>
      </pivotArea>
    </chartFormat>
    <chartFormat chart="0" format="1" series="1">
      <pivotArea type="data" outline="0" fieldPosition="0">
        <references count="2">
          <reference field="4294967294" count="1" selected="0">
            <x v="0"/>
          </reference>
          <reference field="17" count="1" selected="0">
            <x v="1"/>
          </reference>
        </references>
      </pivotArea>
    </chartFormat>
    <chartFormat chart="1" format="2" series="1">
      <pivotArea type="data" outline="0" fieldPosition="0">
        <references count="2">
          <reference field="4294967294" count="1" selected="0">
            <x v="0"/>
          </reference>
          <reference field="17" count="1" selected="0">
            <x v="0"/>
          </reference>
        </references>
      </pivotArea>
    </chartFormat>
    <chartFormat chart="1" format="3" series="1">
      <pivotArea type="data" outline="0" fieldPosition="0">
        <references count="2">
          <reference field="4294967294" count="1" selected="0">
            <x v="0"/>
          </reference>
          <reference field="17" count="1" selected="0">
            <x v="1"/>
          </reference>
        </references>
      </pivotArea>
    </chartFormat>
    <chartFormat chart="3" format="4" series="1">
      <pivotArea type="data" outline="0" fieldPosition="0">
        <references count="2">
          <reference field="4294967294" count="1" selected="0">
            <x v="0"/>
          </reference>
          <reference field="17" count="1" selected="0">
            <x v="0"/>
          </reference>
        </references>
      </pivotArea>
    </chartFormat>
    <chartFormat chart="3" format="5" series="1">
      <pivotArea type="data" outline="0" fieldPosition="0">
        <references count="2">
          <reference field="4294967294" count="1" selected="0">
            <x v="0"/>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F3B0971-AE5A-4830-A1E2-F8C2E85F529F}" name="Sex_VS_HeartDisease_PivotTab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SEX" colHeaderCaption="Heart Disease(Yes/No)">
  <location ref="A3:D7" firstHeaderRow="1" firstDataRow="2" firstDataCol="1"/>
  <pivotFields count="18">
    <pivotField showAll="0"/>
    <pivotField showAll="0">
      <items count="8">
        <item h="1" m="1" x="6"/>
        <item h="1" m="1" x="5"/>
        <item x="1"/>
        <item h="1" x="0"/>
        <item h="1" x="2"/>
        <item h="1" x="3"/>
        <item h="1" x="4"/>
        <item t="default"/>
      </items>
    </pivotField>
    <pivotField axis="axisRow" showAll="0">
      <items count="3">
        <item x="1"/>
        <item x="0"/>
        <item t="default"/>
      </items>
    </pivotField>
    <pivotField showAll="0"/>
    <pivotField showAll="0"/>
    <pivotField showAll="0"/>
    <pivotField showAll="0"/>
    <pivotField showAll="0"/>
    <pivotField showAll="0"/>
    <pivotField showAll="0"/>
    <pivotField showAll="0"/>
    <pivotField numFmtId="9" showAll="0"/>
    <pivotField showAll="0"/>
    <pivotField showAll="0"/>
    <pivotField showAll="0"/>
    <pivotField showAll="0"/>
    <pivotField showAll="0"/>
    <pivotField axis="axisCol" dataField="1" showAll="0">
      <items count="3">
        <item x="0"/>
        <item x="1"/>
        <item t="default"/>
      </items>
    </pivotField>
  </pivotFields>
  <rowFields count="1">
    <field x="2"/>
  </rowFields>
  <rowItems count="3">
    <i>
      <x/>
    </i>
    <i>
      <x v="1"/>
    </i>
    <i t="grand">
      <x/>
    </i>
  </rowItems>
  <colFields count="1">
    <field x="17"/>
  </colFields>
  <colItems count="3">
    <i>
      <x/>
    </i>
    <i>
      <x v="1"/>
    </i>
    <i t="grand">
      <x/>
    </i>
  </colItems>
  <dataFields count="1">
    <dataField name="Count of HeartDisease" fld="17" subtotal="count" baseField="0" baseItem="0"/>
  </dataFields>
  <chartFormats count="8">
    <chartFormat chart="0" format="0" series="1">
      <pivotArea type="data" outline="0" fieldPosition="0">
        <references count="2">
          <reference field="4294967294" count="1" selected="0">
            <x v="0"/>
          </reference>
          <reference field="17" count="1" selected="0">
            <x v="0"/>
          </reference>
        </references>
      </pivotArea>
    </chartFormat>
    <chartFormat chart="0" format="1" series="1">
      <pivotArea type="data" outline="0" fieldPosition="0">
        <references count="2">
          <reference field="4294967294" count="1" selected="0">
            <x v="0"/>
          </reference>
          <reference field="17" count="1" selected="0">
            <x v="1"/>
          </reference>
        </references>
      </pivotArea>
    </chartFormat>
    <chartFormat chart="0" format="2">
      <pivotArea type="data" outline="0" fieldPosition="0">
        <references count="3">
          <reference field="4294967294" count="1" selected="0">
            <x v="0"/>
          </reference>
          <reference field="2" count="1" selected="0">
            <x v="0"/>
          </reference>
          <reference field="17" count="1" selected="0">
            <x v="0"/>
          </reference>
        </references>
      </pivotArea>
    </chartFormat>
    <chartFormat chart="0" format="3">
      <pivotArea type="data" outline="0" fieldPosition="0">
        <references count="3">
          <reference field="4294967294" count="1" selected="0">
            <x v="0"/>
          </reference>
          <reference field="2" count="1" selected="0">
            <x v="1"/>
          </reference>
          <reference field="17" count="1" selected="0">
            <x v="0"/>
          </reference>
        </references>
      </pivotArea>
    </chartFormat>
    <chartFormat chart="1" format="0" series="1">
      <pivotArea type="data" outline="0" fieldPosition="0">
        <references count="2">
          <reference field="4294967294" count="1" selected="0">
            <x v="0"/>
          </reference>
          <reference field="17" count="1" selected="0">
            <x v="0"/>
          </reference>
        </references>
      </pivotArea>
    </chartFormat>
    <chartFormat chart="1" format="1" series="1">
      <pivotArea type="data" outline="0" fieldPosition="0">
        <references count="2">
          <reference field="4294967294" count="1" selected="0">
            <x v="0"/>
          </reference>
          <reference field="17" count="1" selected="0">
            <x v="1"/>
          </reference>
        </references>
      </pivotArea>
    </chartFormat>
    <chartFormat chart="0" format="4">
      <pivotArea type="data" outline="0" fieldPosition="0">
        <references count="3">
          <reference field="4294967294" count="1" selected="0">
            <x v="0"/>
          </reference>
          <reference field="2" count="1" selected="0">
            <x v="0"/>
          </reference>
          <reference field="17" count="1" selected="0">
            <x v="1"/>
          </reference>
        </references>
      </pivotArea>
    </chartFormat>
    <chartFormat chart="0" format="5">
      <pivotArea type="data" outline="0" fieldPosition="0">
        <references count="3">
          <reference field="4294967294" count="1" selected="0">
            <x v="0"/>
          </reference>
          <reference field="2" count="1" selected="0">
            <x v="1"/>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414B66D-D3F0-4D7A-B2E4-3DABAD975D34}" name="FastingBS_VS_HeartDisease_PivotTab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FastingBS" colHeaderCaption="Heart Disease(Yes/No)">
  <location ref="A3:D7" firstHeaderRow="1" firstDataRow="2" firstDataCol="1"/>
  <pivotFields count="18">
    <pivotField showAll="0"/>
    <pivotField showAll="0">
      <items count="8">
        <item h="1" m="1" x="6"/>
        <item h="1" m="1" x="5"/>
        <item x="1"/>
        <item h="1" x="0"/>
        <item h="1" x="2"/>
        <item h="1" x="3"/>
        <item h="1" x="4"/>
        <item t="default"/>
      </items>
    </pivotField>
    <pivotField showAll="0"/>
    <pivotField showAll="0"/>
    <pivotField showAll="0"/>
    <pivotField showAll="0"/>
    <pivotField showAll="0"/>
    <pivotField showAll="0"/>
    <pivotField axis="axisRow" showAll="0">
      <items count="6">
        <item m="1" x="4"/>
        <item m="1" x="2"/>
        <item m="1" x="3"/>
        <item x="0"/>
        <item x="1"/>
        <item t="default"/>
      </items>
    </pivotField>
    <pivotField showAll="0"/>
    <pivotField showAll="0"/>
    <pivotField numFmtId="9" showAll="0"/>
    <pivotField showAll="0"/>
    <pivotField showAll="0"/>
    <pivotField showAll="0"/>
    <pivotField showAll="0"/>
    <pivotField showAll="0"/>
    <pivotField axis="axisCol" dataField="1" showAll="0">
      <items count="3">
        <item x="0"/>
        <item x="1"/>
        <item t="default"/>
      </items>
    </pivotField>
  </pivotFields>
  <rowFields count="1">
    <field x="8"/>
  </rowFields>
  <rowItems count="3">
    <i>
      <x v="3"/>
    </i>
    <i>
      <x v="4"/>
    </i>
    <i t="grand">
      <x/>
    </i>
  </rowItems>
  <colFields count="1">
    <field x="17"/>
  </colFields>
  <colItems count="3">
    <i>
      <x/>
    </i>
    <i>
      <x v="1"/>
    </i>
    <i t="grand">
      <x/>
    </i>
  </colItems>
  <dataFields count="1">
    <dataField name="Count of HeartDisease" fld="17" subtotal="count" baseField="0" baseItem="0"/>
  </dataFields>
  <chartFormats count="4">
    <chartFormat chart="1" format="0" series="1">
      <pivotArea type="data" outline="0" fieldPosition="0">
        <references count="2">
          <reference field="4294967294" count="1" selected="0">
            <x v="0"/>
          </reference>
          <reference field="17" count="1" selected="0">
            <x v="0"/>
          </reference>
        </references>
      </pivotArea>
    </chartFormat>
    <chartFormat chart="1" format="1" series="1">
      <pivotArea type="data" outline="0" fieldPosition="0">
        <references count="2">
          <reference field="4294967294" count="1" selected="0">
            <x v="0"/>
          </reference>
          <reference field="17" count="1" selected="0">
            <x v="1"/>
          </reference>
        </references>
      </pivotArea>
    </chartFormat>
    <chartFormat chart="7" format="4" series="1">
      <pivotArea type="data" outline="0" fieldPosition="0">
        <references count="2">
          <reference field="4294967294" count="1" selected="0">
            <x v="0"/>
          </reference>
          <reference field="17" count="1" selected="0">
            <x v="0"/>
          </reference>
        </references>
      </pivotArea>
    </chartFormat>
    <chartFormat chart="7" format="5" series="1">
      <pivotArea type="data" outline="0" fieldPosition="0">
        <references count="2">
          <reference field="4294967294" count="1" selected="0">
            <x v="0"/>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436948B-F4FD-47A7-A7AF-D05C6F933FC5}" name="MaxHRRange_VS_HeartDiseas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MaxHRRange" colHeaderCaption="Heart Disease(Yes/No)">
  <location ref="A3:D8" firstHeaderRow="1" firstDataRow="2" firstDataCol="1"/>
  <pivotFields count="18">
    <pivotField showAll="0"/>
    <pivotField showAll="0">
      <items count="8">
        <item h="1" m="1" x="6"/>
        <item h="1" m="1" x="5"/>
        <item x="1"/>
        <item h="1" x="0"/>
        <item h="1" x="2"/>
        <item h="1" x="3"/>
        <item h="1" x="4"/>
        <item t="default"/>
      </items>
    </pivotField>
    <pivotField showAll="0"/>
    <pivotField showAll="0"/>
    <pivotField showAll="0"/>
    <pivotField showAll="0"/>
    <pivotField showAll="0"/>
    <pivotField showAll="0"/>
    <pivotField showAll="0"/>
    <pivotField showAll="0"/>
    <pivotField showAll="0"/>
    <pivotField numFmtId="9" showAll="0"/>
    <pivotField axis="axisRow" showAll="0">
      <items count="4">
        <item x="0"/>
        <item x="1"/>
        <item x="2"/>
        <item t="default"/>
      </items>
    </pivotField>
    <pivotField showAll="0"/>
    <pivotField showAll="0"/>
    <pivotField showAll="0"/>
    <pivotField showAll="0"/>
    <pivotField axis="axisCol" dataField="1" showAll="0">
      <items count="3">
        <item x="0"/>
        <item x="1"/>
        <item t="default"/>
      </items>
    </pivotField>
  </pivotFields>
  <rowFields count="1">
    <field x="12"/>
  </rowFields>
  <rowItems count="4">
    <i>
      <x/>
    </i>
    <i>
      <x v="1"/>
    </i>
    <i>
      <x v="2"/>
    </i>
    <i t="grand">
      <x/>
    </i>
  </rowItems>
  <colFields count="1">
    <field x="17"/>
  </colFields>
  <colItems count="3">
    <i>
      <x/>
    </i>
    <i>
      <x v="1"/>
    </i>
    <i t="grand">
      <x/>
    </i>
  </colItems>
  <dataFields count="1">
    <dataField name="Count of HeartDisease" fld="17" subtotal="count" baseField="0" baseItem="0"/>
  </dataFields>
  <chartFormats count="2">
    <chartFormat chart="0" format="0" series="1">
      <pivotArea type="data" outline="0" fieldPosition="0">
        <references count="2">
          <reference field="4294967294" count="1" selected="0">
            <x v="0"/>
          </reference>
          <reference field="17" count="1" selected="0">
            <x v="0"/>
          </reference>
        </references>
      </pivotArea>
    </chartFormat>
    <chartFormat chart="0" format="1" series="1">
      <pivotArea type="data" outline="0" fieldPosition="0">
        <references count="2">
          <reference field="4294967294" count="1" selected="0">
            <x v="0"/>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E219C79-B89F-4DD4-93D3-DC027506B574}" name="ExerciseAngina_VS_Disease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Exercise Angina" colHeaderCaption="Heart Disease(Yes/No)">
  <location ref="A3:D7" firstHeaderRow="1" firstDataRow="2" firstDataCol="1"/>
  <pivotFields count="18">
    <pivotField showAll="0"/>
    <pivotField showAll="0">
      <items count="8">
        <item h="1" m="1" x="6"/>
        <item h="1" m="1" x="5"/>
        <item x="1"/>
        <item h="1" x="0"/>
        <item h="1" x="2"/>
        <item h="1" x="3"/>
        <item h="1" x="4"/>
        <item t="default"/>
      </items>
    </pivotField>
    <pivotField showAll="0"/>
    <pivotField showAll="0"/>
    <pivotField showAll="0"/>
    <pivotField showAll="0"/>
    <pivotField showAll="0"/>
    <pivotField showAll="0"/>
    <pivotField showAll="0"/>
    <pivotField showAll="0"/>
    <pivotField showAll="0"/>
    <pivotField numFmtId="9" showAll="0"/>
    <pivotField showAll="0"/>
    <pivotField axis="axisRow" showAll="0">
      <items count="3">
        <item x="0"/>
        <item x="1"/>
        <item t="default"/>
      </items>
    </pivotField>
    <pivotField showAll="0"/>
    <pivotField showAll="0"/>
    <pivotField showAll="0"/>
    <pivotField axis="axisCol" dataField="1" showAll="0">
      <items count="3">
        <item x="0"/>
        <item x="1"/>
        <item t="default"/>
      </items>
    </pivotField>
  </pivotFields>
  <rowFields count="1">
    <field x="13"/>
  </rowFields>
  <rowItems count="3">
    <i>
      <x/>
    </i>
    <i>
      <x v="1"/>
    </i>
    <i t="grand">
      <x/>
    </i>
  </rowItems>
  <colFields count="1">
    <field x="17"/>
  </colFields>
  <colItems count="3">
    <i>
      <x/>
    </i>
    <i>
      <x v="1"/>
    </i>
    <i t="grand">
      <x/>
    </i>
  </colItems>
  <dataFields count="1">
    <dataField name="Count of HeartDisease" fld="17" subtotal="count" baseField="0" baseItem="0"/>
  </dataFields>
  <chartFormats count="4">
    <chartFormat chart="2" format="0" series="1">
      <pivotArea type="data" outline="0" fieldPosition="0">
        <references count="2">
          <reference field="4294967294" count="1" selected="0">
            <x v="0"/>
          </reference>
          <reference field="17" count="1" selected="0">
            <x v="0"/>
          </reference>
        </references>
      </pivotArea>
    </chartFormat>
    <chartFormat chart="2" format="1" series="1">
      <pivotArea type="data" outline="0" fieldPosition="0">
        <references count="2">
          <reference field="4294967294" count="1" selected="0">
            <x v="0"/>
          </reference>
          <reference field="17" count="1" selected="0">
            <x v="1"/>
          </reference>
        </references>
      </pivotArea>
    </chartFormat>
    <chartFormat chart="8" format="4" series="1">
      <pivotArea type="data" outline="0" fieldPosition="0">
        <references count="2">
          <reference field="4294967294" count="1" selected="0">
            <x v="0"/>
          </reference>
          <reference field="17" count="1" selected="0">
            <x v="0"/>
          </reference>
        </references>
      </pivotArea>
    </chartFormat>
    <chartFormat chart="8" format="5" series="1">
      <pivotArea type="data" outline="0" fieldPosition="0">
        <references count="2">
          <reference field="4294967294" count="1" selected="0">
            <x v="0"/>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9281696-B8B5-4942-900F-CD6E72CF481D}" name="OldPeask_VS_HearDisea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Oldpeak Range">
  <location ref="A3:D8" firstHeaderRow="1" firstDataRow="2" firstDataCol="1"/>
  <pivotFields count="18">
    <pivotField showAll="0"/>
    <pivotField showAll="0">
      <items count="8">
        <item h="1" m="1" x="6"/>
        <item h="1" m="1" x="5"/>
        <item x="1"/>
        <item h="1" x="0"/>
        <item h="1" x="2"/>
        <item h="1" x="3"/>
        <item h="1" x="4"/>
        <item t="default"/>
      </items>
    </pivotField>
    <pivotField showAll="0"/>
    <pivotField showAll="0"/>
    <pivotField showAll="0"/>
    <pivotField showAll="0"/>
    <pivotField showAll="0"/>
    <pivotField showAll="0"/>
    <pivotField showAll="0"/>
    <pivotField showAll="0"/>
    <pivotField showAll="0"/>
    <pivotField numFmtId="9" showAll="0"/>
    <pivotField showAll="0"/>
    <pivotField showAll="0"/>
    <pivotField showAll="0"/>
    <pivotField axis="axisRow" showAll="0">
      <items count="4">
        <item x="2"/>
        <item x="0"/>
        <item x="1"/>
        <item t="default"/>
      </items>
    </pivotField>
    <pivotField showAll="0"/>
    <pivotField axis="axisCol" dataField="1" showAll="0">
      <items count="3">
        <item x="0"/>
        <item x="1"/>
        <item t="default"/>
      </items>
    </pivotField>
  </pivotFields>
  <rowFields count="1">
    <field x="15"/>
  </rowFields>
  <rowItems count="4">
    <i>
      <x/>
    </i>
    <i>
      <x v="1"/>
    </i>
    <i>
      <x v="2"/>
    </i>
    <i t="grand">
      <x/>
    </i>
  </rowItems>
  <colFields count="1">
    <field x="17"/>
  </colFields>
  <colItems count="3">
    <i>
      <x/>
    </i>
    <i>
      <x v="1"/>
    </i>
    <i t="grand">
      <x/>
    </i>
  </colItems>
  <dataFields count="1">
    <dataField name="Count of HeartDisease" fld="17" subtotal="count" baseField="0" baseItem="0"/>
  </dataFields>
  <chartFormats count="2">
    <chartFormat chart="0" format="0" series="1">
      <pivotArea type="data" outline="0" fieldPosition="0">
        <references count="2">
          <reference field="4294967294" count="1" selected="0">
            <x v="0"/>
          </reference>
          <reference field="17" count="1" selected="0">
            <x v="0"/>
          </reference>
        </references>
      </pivotArea>
    </chartFormat>
    <chartFormat chart="0" format="1" series="1">
      <pivotArea type="data" outline="0" fieldPosition="0">
        <references count="2">
          <reference field="4294967294" count="1" selected="0">
            <x v="0"/>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7C42940-D863-4F0A-94A8-F425EBA8E2F7}" name="ST_Slop_VS_ HeartDiseasePivotTab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ST_Slop" colHeaderCaption="Heart Disease(Yes/No)">
  <location ref="A3:D8" firstHeaderRow="1" firstDataRow="2" firstDataCol="1"/>
  <pivotFields count="18">
    <pivotField showAll="0"/>
    <pivotField showAll="0">
      <items count="8">
        <item h="1" m="1" x="6"/>
        <item h="1" m="1" x="5"/>
        <item x="1"/>
        <item h="1" x="0"/>
        <item h="1" x="2"/>
        <item h="1" x="3"/>
        <item h="1" x="4"/>
        <item t="default"/>
      </items>
    </pivotField>
    <pivotField showAll="0"/>
    <pivotField showAll="0"/>
    <pivotField showAll="0"/>
    <pivotField showAll="0"/>
    <pivotField showAll="0"/>
    <pivotField showAll="0"/>
    <pivotField showAll="0"/>
    <pivotField showAll="0"/>
    <pivotField showAll="0"/>
    <pivotField numFmtId="9" showAll="0"/>
    <pivotField showAll="0"/>
    <pivotField showAll="0"/>
    <pivotField showAll="0"/>
    <pivotField showAll="0"/>
    <pivotField axis="axisRow" showAll="0">
      <items count="4">
        <item x="2"/>
        <item x="1"/>
        <item x="0"/>
        <item t="default"/>
      </items>
    </pivotField>
    <pivotField axis="axisCol" dataField="1" showAll="0">
      <items count="3">
        <item x="0"/>
        <item x="1"/>
        <item t="default"/>
      </items>
    </pivotField>
  </pivotFields>
  <rowFields count="1">
    <field x="16"/>
  </rowFields>
  <rowItems count="4">
    <i>
      <x/>
    </i>
    <i>
      <x v="1"/>
    </i>
    <i>
      <x v="2"/>
    </i>
    <i t="grand">
      <x/>
    </i>
  </rowItems>
  <colFields count="1">
    <field x="17"/>
  </colFields>
  <colItems count="3">
    <i>
      <x/>
    </i>
    <i>
      <x v="1"/>
    </i>
    <i t="grand">
      <x/>
    </i>
  </colItems>
  <dataFields count="1">
    <dataField name="Count of HeartDisease" fld="17" subtotal="count" baseField="0" baseItem="0"/>
  </dataFields>
  <chartFormats count="4">
    <chartFormat chart="0" format="0" series="1">
      <pivotArea type="data" outline="0" fieldPosition="0">
        <references count="2">
          <reference field="4294967294" count="1" selected="0">
            <x v="0"/>
          </reference>
          <reference field="17" count="1" selected="0">
            <x v="0"/>
          </reference>
        </references>
      </pivotArea>
    </chartFormat>
    <chartFormat chart="0" format="1" series="1">
      <pivotArea type="data" outline="0" fieldPosition="0">
        <references count="2">
          <reference field="4294967294" count="1" selected="0">
            <x v="0"/>
          </reference>
          <reference field="17" count="1" selected="0">
            <x v="1"/>
          </reference>
        </references>
      </pivotArea>
    </chartFormat>
    <chartFormat chart="6" format="4" series="1">
      <pivotArea type="data" outline="0" fieldPosition="0">
        <references count="2">
          <reference field="4294967294" count="1" selected="0">
            <x v="0"/>
          </reference>
          <reference field="17" count="1" selected="0">
            <x v="0"/>
          </reference>
        </references>
      </pivotArea>
    </chartFormat>
    <chartFormat chart="6" format="5" series="1">
      <pivotArea type="data" outline="0" fieldPosition="0">
        <references count="2">
          <reference field="4294967294" count="1" selected="0">
            <x v="0"/>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167FB3D-6448-44C6-9B34-18354B384561}" name="HeartDisease_YesOrNo_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6" firstHeaderRow="1" firstDataRow="1" firstDataCol="1"/>
  <pivotFields count="18">
    <pivotField showAll="0"/>
    <pivotField showAll="0">
      <items count="8">
        <item h="1" m="1" x="6"/>
        <item h="1" m="1" x="5"/>
        <item x="1"/>
        <item h="1" x="0"/>
        <item h="1" x="2"/>
        <item h="1" x="3"/>
        <item h="1" x="4"/>
        <item t="default"/>
      </items>
    </pivotField>
    <pivotField showAll="0"/>
    <pivotField showAll="0"/>
    <pivotField showAll="0"/>
    <pivotField showAll="0"/>
    <pivotField showAll="0"/>
    <pivotField showAll="0"/>
    <pivotField showAll="0"/>
    <pivotField showAll="0"/>
    <pivotField showAll="0"/>
    <pivotField numFmtId="9" showAll="0"/>
    <pivotField showAll="0"/>
    <pivotField showAll="0"/>
    <pivotField showAll="0"/>
    <pivotField showAll="0"/>
    <pivotField showAll="0"/>
    <pivotField axis="axisRow" dataField="1" showAll="0">
      <items count="3">
        <item x="0"/>
        <item x="1"/>
        <item t="default"/>
      </items>
    </pivotField>
  </pivotFields>
  <rowFields count="1">
    <field x="17"/>
  </rowFields>
  <rowItems count="3">
    <i>
      <x/>
    </i>
    <i>
      <x v="1"/>
    </i>
    <i t="grand">
      <x/>
    </i>
  </rowItems>
  <colItems count="1">
    <i/>
  </colItems>
  <dataFields count="1">
    <dataField name="Count of HeartDisease" fld="17" subtotal="count" baseField="16" baseItem="1"/>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7" count="1" selected="0">
            <x v="0"/>
          </reference>
        </references>
      </pivotArea>
    </chartFormat>
    <chartFormat chart="0" format="2">
      <pivotArea type="data" outline="0" fieldPosition="0">
        <references count="2">
          <reference field="4294967294" count="1" selected="0">
            <x v="0"/>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5FD8DD27-179C-4BEB-8BAD-6EAAAB8C6AD9}" sourceName="Sex">
  <pivotTables>
    <pivotTable tabId="4" name="PivotTable3"/>
  </pivotTables>
  <data>
    <tabular pivotCacheId="564699296">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estPainType" xr10:uid="{894DE455-6E50-42AC-9C4F-5A7F67AFA252}" sourceName="ChestPainType">
  <pivotTables>
    <pivotTable tabId="4" name="PivotTable3"/>
  </pivotTables>
  <data>
    <tabular pivotCacheId="564699296">
      <items count="9">
        <i x="2" s="1"/>
        <i x="0" s="1"/>
        <i x="1" s="1"/>
        <i x="3" s="1"/>
        <i x="7" s="1" nd="1"/>
        <i x="6" s="1" nd="1"/>
        <i x="5" s="1" nd="1"/>
        <i x="4" s="1" nd="1"/>
        <i x="8"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tingBP_Range" xr10:uid="{6511924C-5926-47A5-B7E5-011A4BB6A67E}" sourceName="RestingBP Range">
  <pivotTables>
    <pivotTable tabId="4" name="PivotTable3"/>
  </pivotTables>
  <data>
    <tabular pivotCacheId="564699296">
      <items count="5">
        <i x="0" s="1"/>
        <i x="1" s="1"/>
        <i x="2" s="1"/>
        <i x="4" s="1" nd="1"/>
        <i x="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olesterol_Range" xr10:uid="{5BDDFA92-D298-474F-80B6-7D60E4266B57}" sourceName="Cholesterol Range">
  <pivotTables>
    <pivotTable tabId="4" name="PivotTable3"/>
  </pivotTables>
  <data>
    <tabular pivotCacheId="564699296">
      <items count="4">
        <i x="0" s="1"/>
        <i x="2" s="1"/>
        <i x="3"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stingBS" xr10:uid="{3499E4AB-515B-4554-8612-C6EC2FBA7310}" sourceName="FastingBS">
  <pivotTables>
    <pivotTable tabId="4" name="PivotTable3"/>
  </pivotTables>
  <data>
    <tabular pivotCacheId="564699296">
      <items count="5">
        <i x="1" s="1"/>
        <i x="0" s="1"/>
        <i x="4" s="1" nd="1"/>
        <i x="2" s="1" nd="1"/>
        <i x="3"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xHR_Range" xr10:uid="{6EE146B0-DFA5-4598-A634-07C89141DD13}" sourceName="MaxHR Range">
  <pivotTables>
    <pivotTable tabId="4" name="PivotTable3"/>
  </pivotTables>
  <data>
    <tabular pivotCacheId="564699296">
      <items count="3">
        <i x="0" s="1"/>
        <i x="1" s="1"/>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erciseANogiNoa" xr10:uid="{125356C2-8D3D-412F-A812-DBFE9BAD8999}" sourceName="ExerciseANogiNoa">
  <pivotTables>
    <pivotTable tabId="4" name="PivotTable3"/>
  </pivotTables>
  <data>
    <tabular pivotCacheId="564699296">
      <items count="2">
        <i x="0" s="1"/>
        <i x="1"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ldpeak_Range" xr10:uid="{E729BE7C-DFBA-4EDC-BAA1-241E7086A3B5}" sourceName="Oldpeak Range">
  <pivotTables>
    <pivotTable tabId="4" name="PivotTable3"/>
  </pivotTables>
  <data>
    <tabular pivotCacheId="564699296">
      <items count="3">
        <i x="2" s="1"/>
        <i x="0" s="1"/>
        <i x="1"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_Slope" xr10:uid="{BE6CA414-04D7-47FF-B698-DA569CD195AC}" sourceName="ST_Slope">
  <pivotTables>
    <pivotTable tabId="4" name="PivotTable3"/>
  </pivotTables>
  <data>
    <tabular pivotCacheId="564699296">
      <items count="3">
        <i x="2" s="1"/>
        <i x="1" s="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eartDisease" xr10:uid="{3C51D341-061F-477E-A2E5-A7E083310935}" sourceName="HeartDisease">
  <pivotTables>
    <pivotTable tabId="4" name="PivotTable3"/>
  </pivotTables>
  <data>
    <tabular pivotCacheId="564699296">
      <items count="2">
        <i x="0" s="1"/>
        <i x="1"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Range" xr10:uid="{43009C9D-918A-43AA-A52A-26933507B3E9}" sourceName="Age Range">
  <pivotTables>
    <pivotTable tabId="4" name="PivotTable3"/>
    <pivotTable tabId="4" name="PivotTable2"/>
    <pivotTable tabId="5" name="ChestPainTypes_VS_HeartDisease"/>
    <pivotTable tabId="6" name="Cholesterol Range_VS_HeartDisease"/>
    <pivotTable tabId="13" name="ExerciseAngina_VS_DiseasePivot"/>
    <pivotTable tabId="11" name="FastingBS_VS_HeartDisease_PivotTable"/>
    <pivotTable tabId="15" name="HeartDisease_YesOrNo_Pivot"/>
    <pivotTable tabId="8" name="MaxHRRange_VS_HeartDisease"/>
    <pivotTable tabId="9" name="OldPeask_VS_HearDiseas"/>
    <pivotTable tabId="3" name="RestingBp_VS_HeartDisease"/>
    <pivotTable tabId="7" name="RestECG_VS_HeartDisease"/>
    <pivotTable tabId="10" name="Sex_VS_HeartDisease_PivotTable"/>
    <pivotTable tabId="12" name="ST_Slop_VS_ HeartDiseasePivotTable"/>
  </pivotTables>
  <data>
    <tabular pivotCacheId="564699296">
      <items count="7">
        <i x="1" s="1"/>
        <i x="0"/>
        <i x="2"/>
        <i x="3"/>
        <i x="4"/>
        <i x="6" nd="1"/>
        <i x="5"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x" xr10:uid="{E1E8BB66-7508-4BAC-A27C-DC571E285E7F}" cache="Slicer_Sex" caption="Sex" rowHeight="241300"/>
  <slicer name="ChestPainType" xr10:uid="{240C50D4-E388-4FE3-8896-009113BCB653}" cache="Slicer_ChestPainType" caption="ChestPainType" rowHeight="241300"/>
  <slicer name="RestingBP Range" xr10:uid="{48B1257A-CC4E-44BA-BB9B-784B7511678E}" cache="Slicer_RestingBP_Range" caption="RestingBP Range" rowHeight="241300"/>
  <slicer name="Cholesterol Range" xr10:uid="{604A296A-B2C1-4E0F-9C10-EC7516760A1D}" cache="Slicer_Cholesterol_Range" caption="Cholesterol Range" rowHeight="241300"/>
  <slicer name="FastingBS" xr10:uid="{3771047E-F1A2-4DE5-857E-AABCC8E66AF0}" cache="Slicer_FastingBS" caption="FastingBS" rowHeight="241300"/>
  <slicer name="MaxHR Range" xr10:uid="{B2DFD477-0A92-4DA3-885F-918F7CC53B0B}" cache="Slicer_MaxHR_Range" caption="MaxHR Range" rowHeight="241300"/>
  <slicer name="ExerciseANogiNoa" xr10:uid="{4E6E7BF7-EB36-4812-AE8D-1D7B0EB9D5DE}" cache="Slicer_ExerciseANogiNoa" caption="ExerciseANogiNoa" rowHeight="241300"/>
  <slicer name="Oldpeak Range" xr10:uid="{D886BFB6-552D-4A5B-8FD6-5BEF452DA751}" cache="Slicer_Oldpeak_Range" caption="Oldpeak Range" rowHeight="241300"/>
  <slicer name="ST_Slope" xr10:uid="{CFF6934F-6979-400A-BD64-7EBA301769A6}" cache="Slicer_ST_Slope" caption="ST_Slope" rowHeight="241300"/>
  <slicer name="HeartDisease" xr10:uid="{F5304A4A-258A-400E-8747-608375E21357}" cache="Slicer_HeartDisease" caption="HeartDisease" rowHeight="241300"/>
  <slicer name="Age Range 1" xr10:uid="{C87E3BFB-D21D-4FDF-8F64-45C84C3A7DFE}" cache="Slicer_Age_Range" caption="Age Rang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Range 2" xr10:uid="{8348C077-66F5-44DD-B6F2-6DC388E55549}" cache="Slicer_Age_Range" caption="Age Range" columnCount="5" showCaption="0"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836CC68-E01A-49A3-A599-359952837941}" name="Table3" displayName="Table3" ref="G4:H6" totalsRowShown="0">
  <autoFilter ref="G4:H6" xr:uid="{C836CC68-E01A-49A3-A599-359952837941}"/>
  <tableColumns count="2">
    <tableColumn id="1" xr3:uid="{56905FFF-012C-46B4-A299-9B655E348490}" name="FastingBS">
      <calculatedColumnFormula>A5</calculatedColumnFormula>
    </tableColumn>
    <tableColumn id="2" xr3:uid="{5D57B486-BF49-414C-9137-D912343644F2}" name="GrandTotal">
      <calculatedColumnFormula>D5</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C33BD0-024C-4694-B40D-4DD80103795E}" name="Table1" displayName="Table1" ref="H3:I5" totalsRowShown="0">
  <autoFilter ref="H3:I5" xr:uid="{B1C33BD0-024C-4694-B40D-4DD80103795E}"/>
  <tableColumns count="2">
    <tableColumn id="1" xr3:uid="{0C0C7162-D735-4040-9F48-BC1E903FF9A9}" name="Exercise Angina">
      <calculatedColumnFormula>A5</calculatedColumnFormula>
    </tableColumn>
    <tableColumn id="2" xr3:uid="{233BE812-2B97-41B3-A691-31E59E5B7EA7}" name="Grand Total">
      <calculatedColumnFormula>D5</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HeartDiseasePrediction" displayName="HeartDiseasePrediction" ref="A1:R919" totalsRowShown="0">
  <autoFilter ref="A1:R919" xr:uid="{00000000-0009-0000-0100-000002000000}"/>
  <tableColumns count="18">
    <tableColumn id="1" xr3:uid="{00000000-0010-0000-0000-000001000000}" name="Age"/>
    <tableColumn id="18" xr3:uid="{7F0A2062-5962-4417-B5E2-136125876D6C}" name="Age Range" dataDxfId="5">
      <calculatedColumnFormula array="1">_xlfn.IFS(HeartDiseasePrediction[[#This Row],[Age]]&lt;40,"Below 40",HeartDiseasePrediction[[#This Row],[Age]]&lt;50,"Btw 40 - 49",HeartDiseasePrediction[[#This Row],[Age]]&lt;60,"Btw 50 -59",HeartDiseasePrediction[[#This Row],[Age]]&lt;70,"Btw 60 - 69",HeartDiseasePrediction[[#This Row],[Age]]&lt;=80,"Btw 70 -79")</calculatedColumnFormula>
    </tableColumn>
    <tableColumn id="2" xr3:uid="{00000000-0010-0000-0000-000002000000}" name="Sex"/>
    <tableColumn id="3" xr3:uid="{00000000-0010-0000-0000-000003000000}" name="ChestPainType"/>
    <tableColumn id="4" xr3:uid="{00000000-0010-0000-0000-000004000000}" name="RestingBP"/>
    <tableColumn id="17" xr3:uid="{45F1218F-F878-4E74-B571-A01329F277BC}" name="RestingBP Range" dataDxfId="4">
      <calculatedColumnFormula array="1">_xlfn.IFS(HeartDiseasePrediction[[#This Row],[RestingBP]]=0,"Error",HeartDiseasePrediction[[#This Row],[RestingBP]]&lt;90,"Low BP",HeartDiseasePrediction[[#This Row],[RestingBP]]&lt;120,"Normal BP",HeartDiseasePrediction[[#This Row],[RestingBP]]&lt;140,"High-Normal BP",HeartDiseasePrediction[[#This Row],[RestingBP]]&gt;=140,"High BP")</calculatedColumnFormula>
    </tableColumn>
    <tableColumn id="5" xr3:uid="{00000000-0010-0000-0000-000005000000}" name="Cholesterol"/>
    <tableColumn id="16" xr3:uid="{F5799256-607C-4E1E-8D6D-2670E0EBE509}" name="Cholesterol Range" dataDxfId="3">
      <calculatedColumnFormula array="1">_xlfn.IFS(HeartDiseasePrediction[[#This Row],[Cholesterol]]=0,"No Reading",HeartDiseasePrediction[[#This Row],[Cholesterol]]&lt;200,"Normal",HeartDiseasePrediction[[#This Row],[Cholesterol]]&lt;240,"Medium Risk",HeartDiseasePrediction[[#This Row],[Cholesterol]]&gt;=240,"High Risk")</calculatedColumnFormula>
    </tableColumn>
    <tableColumn id="6" xr3:uid="{00000000-0010-0000-0000-000006000000}" name="FastingBS"/>
    <tableColumn id="7" xr3:uid="{00000000-0010-0000-0000-000007000000}" name="RestingECG"/>
    <tableColumn id="8" xr3:uid="{00000000-0010-0000-0000-000008000000}" name="MaxHR"/>
    <tableColumn id="13" xr3:uid="{00000000-0010-0000-0000-00000D000000}" name="MaxHR % Value" dataDxfId="2">
      <calculatedColumnFormula>HeartDiseasePrediction[[#This Row],[MaxHR]]/(220-HeartDiseasePrediction[[#This Row],[Age]])</calculatedColumnFormula>
    </tableColumn>
    <tableColumn id="14" xr3:uid="{00000000-0010-0000-0000-00000E000000}" name="MaxHR Range" dataDxfId="1">
      <calculatedColumnFormula array="1">_xlfn.IFS(HeartDiseasePrediction[[#This Row],[MaxHR % Value]]&lt;=59%,"Low-(Abnormal)",HeartDiseasePrediction[[#This Row],[MaxHR % Value]]&lt;86%,"Normal",HeartDiseasePrediction[[#This Row],[MaxHR % Value]]&gt;=86%,"High-(Abnormal)")</calculatedColumnFormula>
    </tableColumn>
    <tableColumn id="9" xr3:uid="{00000000-0010-0000-0000-000009000000}" name="ExerciseANogiNoa"/>
    <tableColumn id="10" xr3:uid="{00000000-0010-0000-0000-00000A000000}" name="Oldpeak"/>
    <tableColumn id="15" xr3:uid="{A6DBFD36-FEDB-4351-B85A-B4E12E819F88}" name="Oldpeak Range" dataDxfId="0">
      <calculatedColumnFormula array="1">_xlfn.IFS(HeartDiseasePrediction[[#This Row],[Oldpeak]]&lt;1,"Low Risk",HeartDiseasePrediction[[#This Row],[Oldpeak]]&lt;1.5,"Medium Risk",HeartDiseasePrediction[[#This Row],[Oldpeak]]&gt;=1.5,"High Risk")</calculatedColumnFormula>
    </tableColumn>
    <tableColumn id="11" xr3:uid="{00000000-0010-0000-0000-00000B000000}" name="ST_Slope"/>
    <tableColumn id="12" xr3:uid="{00000000-0010-0000-0000-00000C000000}" name="HeartDiseas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9.xml"/><Relationship Id="rId1" Type="http://schemas.openxmlformats.org/officeDocument/2006/relationships/pivotTable" Target="../pivotTables/pivotTable10.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1.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2.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3.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4.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3.xml"/><Relationship Id="rId16" Type="http://schemas.openxmlformats.org/officeDocument/2006/relationships/ctrlProp" Target="../ctrlProps/ctrlProp13.xml"/><Relationship Id="rId20" Type="http://schemas.microsoft.com/office/2007/relationships/slicer" Target="../slicers/slicer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15.xml.rels><?xml version="1.0" encoding="UTF-8" standalone="yes"?>
<Relationships xmlns="http://schemas.openxmlformats.org/package/2006/relationships"><Relationship Id="rId8" Type="http://schemas.openxmlformats.org/officeDocument/2006/relationships/ctrlProp" Target="../ctrlProps/ctrlProp21.xml"/><Relationship Id="rId13" Type="http://schemas.openxmlformats.org/officeDocument/2006/relationships/ctrlProp" Target="../ctrlProps/ctrlProp26.xml"/><Relationship Id="rId3" Type="http://schemas.openxmlformats.org/officeDocument/2006/relationships/vmlDrawing" Target="../drawings/vmlDrawing2.vml"/><Relationship Id="rId7" Type="http://schemas.openxmlformats.org/officeDocument/2006/relationships/ctrlProp" Target="../ctrlProps/ctrlProp20.xml"/><Relationship Id="rId12" Type="http://schemas.openxmlformats.org/officeDocument/2006/relationships/ctrlProp" Target="../ctrlProps/ctrlProp25.xml"/><Relationship Id="rId2" Type="http://schemas.openxmlformats.org/officeDocument/2006/relationships/drawing" Target="../drawings/drawing14.xml"/><Relationship Id="rId1" Type="http://schemas.openxmlformats.org/officeDocument/2006/relationships/printerSettings" Target="../printerSettings/printerSettings3.bin"/><Relationship Id="rId6" Type="http://schemas.openxmlformats.org/officeDocument/2006/relationships/ctrlProp" Target="../ctrlProps/ctrlProp19.xml"/><Relationship Id="rId11" Type="http://schemas.openxmlformats.org/officeDocument/2006/relationships/ctrlProp" Target="../ctrlProps/ctrlProp24.xml"/><Relationship Id="rId5" Type="http://schemas.openxmlformats.org/officeDocument/2006/relationships/ctrlProp" Target="../ctrlProps/ctrlProp18.xml"/><Relationship Id="rId15" Type="http://schemas.openxmlformats.org/officeDocument/2006/relationships/ctrlProp" Target="../ctrlProps/ctrlProp28.xml"/><Relationship Id="rId10" Type="http://schemas.openxmlformats.org/officeDocument/2006/relationships/ctrlProp" Target="../ctrlProps/ctrlProp23.xml"/><Relationship Id="rId4" Type="http://schemas.openxmlformats.org/officeDocument/2006/relationships/ctrlProp" Target="../ctrlProps/ctrlProp17.xml"/><Relationship Id="rId9" Type="http://schemas.openxmlformats.org/officeDocument/2006/relationships/ctrlProp" Target="../ctrlProps/ctrlProp22.xml"/><Relationship Id="rId14" Type="http://schemas.openxmlformats.org/officeDocument/2006/relationships/ctrlProp" Target="../ctrlProps/ctrlProp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40BF3-77AB-49DA-941D-A3D952196C25}">
  <dimension ref="A2:D8"/>
  <sheetViews>
    <sheetView workbookViewId="0">
      <selection activeCell="N18" sqref="N18"/>
    </sheetView>
  </sheetViews>
  <sheetFormatPr defaultRowHeight="15" x14ac:dyDescent="0.25"/>
  <cols>
    <col min="1" max="1" width="21" bestFit="1" customWidth="1"/>
    <col min="2" max="2" width="23.85546875" bestFit="1" customWidth="1"/>
    <col min="3" max="3" width="4.140625" bestFit="1" customWidth="1"/>
    <col min="4" max="4" width="11.28515625" bestFit="1" customWidth="1"/>
  </cols>
  <sheetData>
    <row r="2" spans="1:4" x14ac:dyDescent="0.25">
      <c r="A2" s="7" t="s">
        <v>34</v>
      </c>
      <c r="B2" s="8"/>
      <c r="C2" s="8"/>
      <c r="D2" s="8"/>
    </row>
    <row r="3" spans="1:4" x14ac:dyDescent="0.25">
      <c r="A3" s="2" t="s">
        <v>32</v>
      </c>
      <c r="B3" s="2" t="s">
        <v>37</v>
      </c>
    </row>
    <row r="4" spans="1:4" x14ac:dyDescent="0.25">
      <c r="A4" s="2" t="s">
        <v>27</v>
      </c>
      <c r="B4" t="s">
        <v>22</v>
      </c>
      <c r="C4" t="s">
        <v>23</v>
      </c>
      <c r="D4" t="s">
        <v>31</v>
      </c>
    </row>
    <row r="5" spans="1:4" x14ac:dyDescent="0.25">
      <c r="A5" s="3" t="s">
        <v>28</v>
      </c>
      <c r="B5" s="11">
        <v>11</v>
      </c>
      <c r="C5" s="11">
        <v>3</v>
      </c>
      <c r="D5" s="11">
        <v>14</v>
      </c>
    </row>
    <row r="6" spans="1:4" x14ac:dyDescent="0.25">
      <c r="A6" s="3" t="s">
        <v>29</v>
      </c>
      <c r="B6" s="11">
        <v>31</v>
      </c>
      <c r="C6" s="11">
        <v>8</v>
      </c>
      <c r="D6" s="11">
        <v>39</v>
      </c>
    </row>
    <row r="7" spans="1:4" x14ac:dyDescent="0.25">
      <c r="A7" s="3" t="s">
        <v>30</v>
      </c>
      <c r="B7" s="11">
        <v>12</v>
      </c>
      <c r="C7" s="11">
        <v>15</v>
      </c>
      <c r="D7" s="11">
        <v>27</v>
      </c>
    </row>
    <row r="8" spans="1:4" x14ac:dyDescent="0.25">
      <c r="A8" s="3" t="s">
        <v>31</v>
      </c>
      <c r="B8" s="11">
        <v>54</v>
      </c>
      <c r="C8" s="11">
        <v>26</v>
      </c>
      <c r="D8" s="11">
        <v>80</v>
      </c>
    </row>
  </sheetData>
  <mergeCells count="1">
    <mergeCell ref="A2:D2"/>
  </mergeCells>
  <pageMargins left="0.7" right="0.7" top="0.75" bottom="0.75" header="0.3" footer="0.3"/>
  <pageSetup paperSize="9"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B8242-C858-4364-A4C6-A03EFA4B7892}">
  <dimension ref="A3:AD56"/>
  <sheetViews>
    <sheetView topLeftCell="A48" workbookViewId="0">
      <selection activeCell="H56" sqref="H56"/>
    </sheetView>
  </sheetViews>
  <sheetFormatPr defaultRowHeight="15" x14ac:dyDescent="0.25"/>
  <cols>
    <col min="1" max="1" width="13.140625" bestFit="1" customWidth="1"/>
    <col min="2" max="2" width="24.28515625" bestFit="1" customWidth="1"/>
    <col min="3" max="3" width="4.140625" bestFit="1" customWidth="1"/>
    <col min="4" max="4" width="11.28515625" bestFit="1" customWidth="1"/>
    <col min="8" max="8" width="10.28515625" bestFit="1" customWidth="1"/>
    <col min="12" max="13" width="10.42578125" bestFit="1" customWidth="1"/>
    <col min="22" max="22" width="21" bestFit="1" customWidth="1"/>
    <col min="23" max="23" width="23.85546875" bestFit="1" customWidth="1"/>
    <col min="24" max="24" width="4.140625" bestFit="1" customWidth="1"/>
    <col min="25" max="25" width="11.28515625" bestFit="1" customWidth="1"/>
    <col min="29" max="29" width="11.140625" bestFit="1" customWidth="1"/>
  </cols>
  <sheetData>
    <row r="3" spans="1:30" x14ac:dyDescent="0.25">
      <c r="A3" s="2" t="s">
        <v>35</v>
      </c>
      <c r="B3" s="2" t="s">
        <v>38</v>
      </c>
    </row>
    <row r="4" spans="1:30" x14ac:dyDescent="0.25">
      <c r="A4" s="2" t="s">
        <v>27</v>
      </c>
      <c r="B4" t="s">
        <v>22</v>
      </c>
      <c r="C4" t="s">
        <v>23</v>
      </c>
      <c r="V4" s="2" t="s">
        <v>32</v>
      </c>
      <c r="W4" s="2" t="s">
        <v>37</v>
      </c>
      <c r="AC4" t="s">
        <v>55</v>
      </c>
      <c r="AD4" t="s">
        <v>57</v>
      </c>
    </row>
    <row r="5" spans="1:30" x14ac:dyDescent="0.25">
      <c r="A5" s="3">
        <v>28</v>
      </c>
      <c r="B5" s="11">
        <v>1</v>
      </c>
      <c r="C5" s="11"/>
      <c r="V5" s="2" t="s">
        <v>55</v>
      </c>
      <c r="W5" t="s">
        <v>22</v>
      </c>
      <c r="X5" t="s">
        <v>23</v>
      </c>
      <c r="Y5" t="s">
        <v>31</v>
      </c>
      <c r="AC5" t="str">
        <f>V6</f>
        <v>Below 40</v>
      </c>
      <c r="AD5">
        <f>Y6</f>
        <v>80</v>
      </c>
    </row>
    <row r="6" spans="1:30" x14ac:dyDescent="0.25">
      <c r="A6" s="3">
        <v>29</v>
      </c>
      <c r="B6" s="11">
        <v>3</v>
      </c>
      <c r="C6" s="11"/>
      <c r="V6" s="3" t="s">
        <v>67</v>
      </c>
      <c r="W6" s="11">
        <v>54</v>
      </c>
      <c r="X6" s="11">
        <v>26</v>
      </c>
      <c r="Y6" s="11">
        <v>80</v>
      </c>
      <c r="AC6" t="str">
        <f t="shared" ref="AC6:AC9" si="0">V7</f>
        <v>Grand Total</v>
      </c>
      <c r="AD6">
        <f t="shared" ref="AD6:AD9" si="1">Y7</f>
        <v>80</v>
      </c>
    </row>
    <row r="7" spans="1:30" x14ac:dyDescent="0.25">
      <c r="A7" s="3">
        <v>30</v>
      </c>
      <c r="B7" s="11">
        <v>1</v>
      </c>
      <c r="C7" s="11"/>
      <c r="V7" s="3" t="s">
        <v>31</v>
      </c>
      <c r="W7" s="11">
        <v>54</v>
      </c>
      <c r="X7" s="11">
        <v>26</v>
      </c>
      <c r="Y7" s="11">
        <v>80</v>
      </c>
      <c r="AC7">
        <f t="shared" si="0"/>
        <v>0</v>
      </c>
      <c r="AD7">
        <f t="shared" si="1"/>
        <v>0</v>
      </c>
    </row>
    <row r="8" spans="1:30" x14ac:dyDescent="0.25">
      <c r="A8" s="3">
        <v>31</v>
      </c>
      <c r="B8" s="11">
        <v>1</v>
      </c>
      <c r="C8" s="11">
        <v>1</v>
      </c>
      <c r="AC8">
        <f t="shared" si="0"/>
        <v>0</v>
      </c>
      <c r="AD8">
        <f t="shared" si="1"/>
        <v>0</v>
      </c>
    </row>
    <row r="9" spans="1:30" x14ac:dyDescent="0.25">
      <c r="A9" s="3">
        <v>32</v>
      </c>
      <c r="B9" s="11">
        <v>3</v>
      </c>
      <c r="C9" s="11">
        <v>2</v>
      </c>
      <c r="AC9">
        <f t="shared" si="0"/>
        <v>0</v>
      </c>
      <c r="AD9">
        <f t="shared" si="1"/>
        <v>0</v>
      </c>
    </row>
    <row r="10" spans="1:30" x14ac:dyDescent="0.25">
      <c r="A10" s="3">
        <v>33</v>
      </c>
      <c r="B10" s="11">
        <v>1</v>
      </c>
      <c r="C10" s="11">
        <v>1</v>
      </c>
    </row>
    <row r="11" spans="1:30" x14ac:dyDescent="0.25">
      <c r="A11" s="3">
        <v>34</v>
      </c>
      <c r="B11" s="11">
        <v>5</v>
      </c>
      <c r="C11" s="11">
        <v>2</v>
      </c>
    </row>
    <row r="12" spans="1:30" x14ac:dyDescent="0.25">
      <c r="A12" s="3">
        <v>35</v>
      </c>
      <c r="B12" s="11">
        <v>7</v>
      </c>
      <c r="C12" s="11">
        <v>4</v>
      </c>
    </row>
    <row r="13" spans="1:30" x14ac:dyDescent="0.25">
      <c r="A13" s="3">
        <v>36</v>
      </c>
      <c r="B13" s="11">
        <v>4</v>
      </c>
      <c r="C13" s="11">
        <v>2</v>
      </c>
    </row>
    <row r="14" spans="1:30" x14ac:dyDescent="0.25">
      <c r="A14" s="3">
        <v>37</v>
      </c>
      <c r="B14" s="11">
        <v>10</v>
      </c>
      <c r="C14" s="11">
        <v>1</v>
      </c>
    </row>
    <row r="15" spans="1:30" x14ac:dyDescent="0.25">
      <c r="A15" s="3">
        <v>38</v>
      </c>
      <c r="B15" s="11">
        <v>5</v>
      </c>
      <c r="C15" s="11">
        <v>11</v>
      </c>
    </row>
    <row r="16" spans="1:30" x14ac:dyDescent="0.25">
      <c r="A16" s="3">
        <v>39</v>
      </c>
      <c r="B16" s="11">
        <v>13</v>
      </c>
      <c r="C16" s="11">
        <v>2</v>
      </c>
    </row>
    <row r="17" spans="1:3" x14ac:dyDescent="0.25">
      <c r="A17" s="3" t="s">
        <v>31</v>
      </c>
      <c r="B17" s="11">
        <v>54</v>
      </c>
      <c r="C17" s="11">
        <v>26</v>
      </c>
    </row>
    <row r="52" spans="8:14" x14ac:dyDescent="0.25">
      <c r="I52">
        <v>3</v>
      </c>
      <c r="J52" t="str" cm="1">
        <f t="array" ref="J52">_xlfn.SWITCH($I$52,1,"Age Range",2,"Actual Age",3,"Sex")</f>
        <v>Sex</v>
      </c>
    </row>
    <row r="53" spans="8:14" x14ac:dyDescent="0.25">
      <c r="I53" s="8" t="str">
        <f>_xlfn.CONCAT(J52," Vs Heart Disease")</f>
        <v>Sex Vs Heart Disease</v>
      </c>
      <c r="J53" s="8"/>
      <c r="K53" s="8"/>
    </row>
    <row r="54" spans="8:14" x14ac:dyDescent="0.25">
      <c r="H54" t="str">
        <f>J52</f>
        <v>Sex</v>
      </c>
      <c r="I54" t="s">
        <v>22</v>
      </c>
      <c r="J54" t="s">
        <v>23</v>
      </c>
      <c r="L54" s="8"/>
      <c r="M54" s="8"/>
      <c r="N54" s="8"/>
    </row>
    <row r="55" spans="8:14" x14ac:dyDescent="0.25">
      <c r="H55" t="str" cm="1">
        <f t="array" ref="H55:J56">_xlfn.SWITCH($I$52,1,_xlfn._xlws.SORT(IF(OR(ISNUMBER($V$6:$X$10),ISTEXT(V6:$X$10)),V6:$X$10,""),1,1,FALSE),2,_xlfn._xlws.SORT(IF(OR(ISNUMBER($A$5:$C$54),ISTEXT(A5:$C$54)),A5:$C$54,""),1,1,FALSE),3,_xlfn._xlws.SORT(IF(OR(ISNUMBER(Sex_VS_HeartDisease!A5:C6),ISTEXT(Sex_VS_HeartDisease!A5:C6)),Sex_VS_HeartDisease!A5:C6,""),1,1,FALSE))</f>
        <v>F</v>
      </c>
      <c r="I55">
        <v>16</v>
      </c>
      <c r="J55">
        <v>3</v>
      </c>
    </row>
    <row r="56" spans="8:14" x14ac:dyDescent="0.25">
      <c r="H56" t="str">
        <v>M</v>
      </c>
      <c r="I56">
        <v>38</v>
      </c>
      <c r="J56">
        <v>23</v>
      </c>
    </row>
  </sheetData>
  <mergeCells count="2">
    <mergeCell ref="L54:N54"/>
    <mergeCell ref="I53:K53"/>
  </mergeCells>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5D995-B39E-479E-8462-BBA58F400491}">
  <dimension ref="A2:D9"/>
  <sheetViews>
    <sheetView workbookViewId="0">
      <selection activeCell="N10" sqref="N10"/>
    </sheetView>
  </sheetViews>
  <sheetFormatPr defaultRowHeight="15" x14ac:dyDescent="0.25"/>
  <cols>
    <col min="1" max="1" width="21" bestFit="1" customWidth="1"/>
    <col min="2" max="2" width="23.85546875" bestFit="1" customWidth="1"/>
    <col min="3" max="3" width="4.140625" bestFit="1" customWidth="1"/>
    <col min="4" max="4" width="11.28515625" bestFit="1" customWidth="1"/>
  </cols>
  <sheetData>
    <row r="2" spans="1:4" x14ac:dyDescent="0.25">
      <c r="A2" s="8" t="s">
        <v>39</v>
      </c>
      <c r="B2" s="8"/>
      <c r="C2" s="8"/>
      <c r="D2" s="8"/>
    </row>
    <row r="3" spans="1:4" x14ac:dyDescent="0.25">
      <c r="A3" s="2" t="s">
        <v>32</v>
      </c>
      <c r="B3" s="2" t="s">
        <v>37</v>
      </c>
    </row>
    <row r="4" spans="1:4" x14ac:dyDescent="0.25">
      <c r="A4" s="2" t="s">
        <v>36</v>
      </c>
      <c r="B4" t="s">
        <v>22</v>
      </c>
      <c r="C4" t="s">
        <v>23</v>
      </c>
      <c r="D4" t="s">
        <v>31</v>
      </c>
    </row>
    <row r="5" spans="1:4" x14ac:dyDescent="0.25">
      <c r="A5" s="3" t="s">
        <v>62</v>
      </c>
      <c r="B5" s="11">
        <v>25</v>
      </c>
      <c r="C5" s="11">
        <v>2</v>
      </c>
      <c r="D5" s="11">
        <v>27</v>
      </c>
    </row>
    <row r="6" spans="1:4" x14ac:dyDescent="0.25">
      <c r="A6" s="3" t="s">
        <v>64</v>
      </c>
      <c r="B6" s="11">
        <v>19</v>
      </c>
      <c r="C6" s="11">
        <v>1</v>
      </c>
      <c r="D6" s="11">
        <v>20</v>
      </c>
    </row>
    <row r="7" spans="1:4" x14ac:dyDescent="0.25">
      <c r="A7" s="3" t="s">
        <v>61</v>
      </c>
      <c r="B7" s="11">
        <v>7</v>
      </c>
      <c r="C7" s="11">
        <v>20</v>
      </c>
      <c r="D7" s="11">
        <v>27</v>
      </c>
    </row>
    <row r="8" spans="1:4" x14ac:dyDescent="0.25">
      <c r="A8" s="3" t="s">
        <v>63</v>
      </c>
      <c r="B8" s="11">
        <v>3</v>
      </c>
      <c r="C8" s="11">
        <v>3</v>
      </c>
      <c r="D8" s="11">
        <v>6</v>
      </c>
    </row>
    <row r="9" spans="1:4" x14ac:dyDescent="0.25">
      <c r="A9" s="3" t="s">
        <v>31</v>
      </c>
      <c r="B9" s="11">
        <v>54</v>
      </c>
      <c r="C9" s="11">
        <v>26</v>
      </c>
      <c r="D9" s="11">
        <v>80</v>
      </c>
    </row>
  </sheetData>
  <mergeCells count="1">
    <mergeCell ref="A2:D2"/>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84A87-54E8-4C7E-AC4D-F38B1D68DD97}">
  <dimension ref="A2:C9"/>
  <sheetViews>
    <sheetView workbookViewId="0">
      <selection activeCell="O20" sqref="O20"/>
    </sheetView>
  </sheetViews>
  <sheetFormatPr defaultRowHeight="15" x14ac:dyDescent="0.25"/>
  <cols>
    <col min="1" max="1" width="21" bestFit="1" customWidth="1"/>
    <col min="2" max="2" width="23.85546875" bestFit="1" customWidth="1"/>
    <col min="3" max="3" width="4.140625" bestFit="1" customWidth="1"/>
    <col min="4" max="4" width="11.28515625" bestFit="1" customWidth="1"/>
  </cols>
  <sheetData>
    <row r="2" spans="1:3" x14ac:dyDescent="0.25">
      <c r="A2" s="8" t="s">
        <v>44</v>
      </c>
      <c r="B2" s="8"/>
      <c r="C2" s="8"/>
    </row>
    <row r="3" spans="1:3" x14ac:dyDescent="0.25">
      <c r="A3" s="2" t="s">
        <v>32</v>
      </c>
      <c r="B3" s="2" t="s">
        <v>37</v>
      </c>
    </row>
    <row r="4" spans="1:3" x14ac:dyDescent="0.25">
      <c r="A4" s="2" t="s">
        <v>25</v>
      </c>
      <c r="B4" t="s">
        <v>22</v>
      </c>
      <c r="C4" t="s">
        <v>23</v>
      </c>
    </row>
    <row r="5" spans="1:3" x14ac:dyDescent="0.25">
      <c r="A5" s="3" t="s">
        <v>40</v>
      </c>
      <c r="B5" s="11">
        <v>21</v>
      </c>
      <c r="C5" s="11">
        <v>9</v>
      </c>
    </row>
    <row r="6" spans="1:3" x14ac:dyDescent="0.25">
      <c r="A6" s="3" t="s">
        <v>41</v>
      </c>
      <c r="B6" s="11">
        <v>15</v>
      </c>
      <c r="C6" s="11">
        <v>3</v>
      </c>
    </row>
    <row r="7" spans="1:3" x14ac:dyDescent="0.25">
      <c r="A7" s="3" t="s">
        <v>42</v>
      </c>
      <c r="B7" s="11">
        <v>1</v>
      </c>
      <c r="C7" s="11">
        <v>9</v>
      </c>
    </row>
    <row r="8" spans="1:3" x14ac:dyDescent="0.25">
      <c r="A8" s="3" t="s">
        <v>12</v>
      </c>
      <c r="B8" s="11">
        <v>17</v>
      </c>
      <c r="C8" s="11">
        <v>5</v>
      </c>
    </row>
    <row r="9" spans="1:3" x14ac:dyDescent="0.25">
      <c r="A9" s="3" t="s">
        <v>31</v>
      </c>
      <c r="B9" s="11">
        <v>54</v>
      </c>
      <c r="C9" s="11">
        <v>26</v>
      </c>
    </row>
  </sheetData>
  <mergeCells count="1">
    <mergeCell ref="A2:C2"/>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9C2F6-1BC6-45F2-AD83-55B1F243D9E6}">
  <dimension ref="A2:D8"/>
  <sheetViews>
    <sheetView topLeftCell="A4" workbookViewId="0">
      <selection activeCell="O16" sqref="O16"/>
    </sheetView>
  </sheetViews>
  <sheetFormatPr defaultRowHeight="15" x14ac:dyDescent="0.25"/>
  <cols>
    <col min="1" max="1" width="21" bestFit="1" customWidth="1"/>
    <col min="2" max="2" width="23.85546875" bestFit="1" customWidth="1"/>
    <col min="3" max="3" width="4.140625" bestFit="1" customWidth="1"/>
    <col min="4" max="4" width="11.28515625" bestFit="1" customWidth="1"/>
  </cols>
  <sheetData>
    <row r="2" spans="1:4" x14ac:dyDescent="0.25">
      <c r="A2" s="8" t="s">
        <v>45</v>
      </c>
      <c r="B2" s="8"/>
      <c r="C2" s="8"/>
    </row>
    <row r="3" spans="1:4" x14ac:dyDescent="0.25">
      <c r="A3" s="2" t="s">
        <v>32</v>
      </c>
      <c r="B3" s="2" t="s">
        <v>37</v>
      </c>
    </row>
    <row r="4" spans="1:4" x14ac:dyDescent="0.25">
      <c r="A4" s="2" t="s">
        <v>43</v>
      </c>
      <c r="B4" t="s">
        <v>22</v>
      </c>
      <c r="C4" t="s">
        <v>23</v>
      </c>
      <c r="D4" t="s">
        <v>31</v>
      </c>
    </row>
    <row r="5" spans="1:4" x14ac:dyDescent="0.25">
      <c r="A5" s="3" t="s">
        <v>17</v>
      </c>
      <c r="B5" s="11">
        <v>6</v>
      </c>
      <c r="C5" s="11">
        <v>1</v>
      </c>
      <c r="D5" s="11">
        <v>7</v>
      </c>
    </row>
    <row r="6" spans="1:4" x14ac:dyDescent="0.25">
      <c r="A6" s="3" t="s">
        <v>12</v>
      </c>
      <c r="B6" s="11">
        <v>39</v>
      </c>
      <c r="C6" s="11">
        <v>25</v>
      </c>
      <c r="D6" s="11">
        <v>64</v>
      </c>
    </row>
    <row r="7" spans="1:4" x14ac:dyDescent="0.25">
      <c r="A7" s="3" t="s">
        <v>16</v>
      </c>
      <c r="B7" s="11">
        <v>9</v>
      </c>
      <c r="C7" s="11"/>
      <c r="D7" s="11">
        <v>9</v>
      </c>
    </row>
    <row r="8" spans="1:4" x14ac:dyDescent="0.25">
      <c r="A8" s="3" t="s">
        <v>31</v>
      </c>
      <c r="B8" s="11">
        <v>54</v>
      </c>
      <c r="C8" s="11">
        <v>26</v>
      </c>
      <c r="D8" s="11">
        <v>80</v>
      </c>
    </row>
  </sheetData>
  <mergeCells count="1">
    <mergeCell ref="A2:C2"/>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9B238-723C-485B-8D83-E04FF6E517D2}">
  <dimension ref="A3:G7"/>
  <sheetViews>
    <sheetView topLeftCell="A7" workbookViewId="0">
      <selection activeCell="G3" sqref="G3"/>
    </sheetView>
  </sheetViews>
  <sheetFormatPr defaultRowHeight="15" x14ac:dyDescent="0.25"/>
  <cols>
    <col min="1" max="1" width="21" bestFit="1" customWidth="1"/>
    <col min="2" max="2" width="23.85546875" bestFit="1" customWidth="1"/>
    <col min="3" max="3" width="4.140625" bestFit="1" customWidth="1"/>
    <col min="4" max="4" width="11.28515625" bestFit="1" customWidth="1"/>
  </cols>
  <sheetData>
    <row r="3" spans="1:7" x14ac:dyDescent="0.25">
      <c r="A3" s="2" t="s">
        <v>32</v>
      </c>
      <c r="B3" s="2" t="s">
        <v>37</v>
      </c>
      <c r="F3" t="s">
        <v>1</v>
      </c>
      <c r="G3" t="s">
        <v>57</v>
      </c>
    </row>
    <row r="4" spans="1:7" x14ac:dyDescent="0.25">
      <c r="A4" s="2" t="s">
        <v>50</v>
      </c>
      <c r="B4" t="s">
        <v>22</v>
      </c>
      <c r="C4" t="s">
        <v>23</v>
      </c>
      <c r="D4" t="s">
        <v>31</v>
      </c>
      <c r="F4" t="str">
        <f>A5</f>
        <v>F</v>
      </c>
      <c r="G4">
        <f>D5</f>
        <v>19</v>
      </c>
    </row>
    <row r="5" spans="1:7" x14ac:dyDescent="0.25">
      <c r="A5" s="3" t="s">
        <v>14</v>
      </c>
      <c r="B5" s="11">
        <v>16</v>
      </c>
      <c r="C5" s="11">
        <v>3</v>
      </c>
      <c r="D5" s="11">
        <v>19</v>
      </c>
      <c r="F5" t="str">
        <f>A6</f>
        <v>M</v>
      </c>
      <c r="G5">
        <f>D6</f>
        <v>61</v>
      </c>
    </row>
    <row r="6" spans="1:7" x14ac:dyDescent="0.25">
      <c r="A6" s="3" t="s">
        <v>11</v>
      </c>
      <c r="B6" s="11">
        <v>38</v>
      </c>
      <c r="C6" s="11">
        <v>23</v>
      </c>
      <c r="D6" s="11">
        <v>61</v>
      </c>
    </row>
    <row r="7" spans="1:7" x14ac:dyDescent="0.25">
      <c r="A7" s="3" t="s">
        <v>31</v>
      </c>
      <c r="B7" s="11">
        <v>54</v>
      </c>
      <c r="C7" s="11">
        <v>26</v>
      </c>
      <c r="D7" s="11">
        <v>80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A4EA5-BF14-464C-A2C9-4D09A8D67199}">
  <dimension ref="A3:U30"/>
  <sheetViews>
    <sheetView topLeftCell="D13" zoomScale="70" zoomScaleNormal="70" workbookViewId="0">
      <selection activeCell="S27" sqref="S27:U27"/>
    </sheetView>
  </sheetViews>
  <sheetFormatPr defaultRowHeight="15" x14ac:dyDescent="0.25"/>
  <cols>
    <col min="1" max="1" width="27.7109375" bestFit="1" customWidth="1"/>
    <col min="2" max="2" width="31.140625" bestFit="1" customWidth="1"/>
    <col min="3" max="3" width="6" bestFit="1" customWidth="1"/>
    <col min="4" max="4" width="15" bestFit="1" customWidth="1"/>
    <col min="7" max="7" width="12.28515625" bestFit="1" customWidth="1"/>
    <col min="8" max="8" width="13.140625" bestFit="1" customWidth="1"/>
    <col min="19" max="19" width="16.28515625" bestFit="1" customWidth="1"/>
    <col min="20" max="20" width="12" bestFit="1" customWidth="1"/>
  </cols>
  <sheetData>
    <row r="3" spans="1:21" x14ac:dyDescent="0.25">
      <c r="A3" s="2" t="s">
        <v>32</v>
      </c>
      <c r="B3" s="2" t="s">
        <v>37</v>
      </c>
    </row>
    <row r="4" spans="1:21" x14ac:dyDescent="0.25">
      <c r="A4" s="2" t="s">
        <v>5</v>
      </c>
      <c r="B4" t="s">
        <v>22</v>
      </c>
      <c r="C4" t="s">
        <v>23</v>
      </c>
      <c r="D4" t="s">
        <v>31</v>
      </c>
      <c r="G4" t="s">
        <v>5</v>
      </c>
      <c r="H4" t="s">
        <v>60</v>
      </c>
      <c r="K4" t="s">
        <v>56</v>
      </c>
    </row>
    <row r="5" spans="1:21" x14ac:dyDescent="0.25">
      <c r="A5" s="3" t="s">
        <v>52</v>
      </c>
      <c r="B5" s="11">
        <v>53</v>
      </c>
      <c r="C5" s="11">
        <v>19</v>
      </c>
      <c r="D5" s="11">
        <v>72</v>
      </c>
      <c r="G5" t="str">
        <f>A5</f>
        <v>Normal BS</v>
      </c>
      <c r="H5">
        <f>D5</f>
        <v>72</v>
      </c>
    </row>
    <row r="6" spans="1:21" x14ac:dyDescent="0.25">
      <c r="A6" s="3" t="s">
        <v>53</v>
      </c>
      <c r="B6" s="11">
        <v>1</v>
      </c>
      <c r="C6" s="11">
        <v>7</v>
      </c>
      <c r="D6" s="11">
        <v>8</v>
      </c>
      <c r="G6" t="str">
        <f>A6</f>
        <v>Abnormal BS</v>
      </c>
      <c r="H6">
        <f>D6</f>
        <v>8</v>
      </c>
    </row>
    <row r="7" spans="1:21" x14ac:dyDescent="0.25">
      <c r="A7" s="3" t="s">
        <v>31</v>
      </c>
      <c r="B7" s="11">
        <v>54</v>
      </c>
      <c r="C7" s="11">
        <v>26</v>
      </c>
      <c r="D7" s="11">
        <v>80</v>
      </c>
    </row>
    <row r="14" spans="1:21" x14ac:dyDescent="0.25">
      <c r="S14">
        <v>3</v>
      </c>
      <c r="T14" s="8" t="str" cm="1">
        <f t="array" ref="T14">_xlfn.SWITCH($S$14,1,"FastingBS",2,"Exercise Anginia",3,"Sex")</f>
        <v>Sex</v>
      </c>
      <c r="U14" s="8"/>
    </row>
    <row r="16" spans="1:21" x14ac:dyDescent="0.25">
      <c r="S16" s="8" t="str">
        <f>_xlfn.CONCAT($T$14," Vs Heart Disease")</f>
        <v>Sex Vs Heart Disease</v>
      </c>
      <c r="T16" s="8"/>
      <c r="U16" s="8"/>
    </row>
    <row r="17" spans="19:21" x14ac:dyDescent="0.25">
      <c r="S17" t="str">
        <f>T14</f>
        <v>Sex</v>
      </c>
      <c r="T17" t="str">
        <f>B4</f>
        <v>No</v>
      </c>
      <c r="U17" t="str">
        <f>C4</f>
        <v>Yes</v>
      </c>
    </row>
    <row r="18" spans="19:21" x14ac:dyDescent="0.25">
      <c r="S18" t="str" cm="1">
        <f t="array" ref="S18:U19">_xlfn.SWITCH($S$14,1,_xlfn._xlws.SORT($A$5:$C$6,2,-1,FALSE),2,_xlfn._xlws.SORT(ExerciseAngina_VS_Disease!A5:C6,2,-1,FALSE),3,_xlfn._xlws.SORT(Sex_VS_HeartDisease!A5:C6,2,-1,FALSE))</f>
        <v>M</v>
      </c>
      <c r="T18">
        <v>38</v>
      </c>
      <c r="U18">
        <v>23</v>
      </c>
    </row>
    <row r="19" spans="19:21" x14ac:dyDescent="0.25">
      <c r="S19" t="str">
        <v>F</v>
      </c>
      <c r="T19">
        <v>16</v>
      </c>
      <c r="U19">
        <v>3</v>
      </c>
    </row>
    <row r="26" spans="19:21" x14ac:dyDescent="0.25">
      <c r="S26">
        <v>1</v>
      </c>
      <c r="T26" s="8" t="str" cm="1">
        <f t="array" ref="T26">_xlfn.SWITCH($S$26,1,"FastingBs Ratio",2,"Exercise Aginia Ratio",3,"Sex Ratio")</f>
        <v>FastingBs Ratio</v>
      </c>
      <c r="U26" s="8"/>
    </row>
    <row r="27" spans="19:21" x14ac:dyDescent="0.25">
      <c r="S27" s="8" t="str">
        <f>_xlfn.CONCAT(" Distribution By ",T26)</f>
        <v xml:space="preserve"> Distribution By FastingBs Ratio</v>
      </c>
      <c r="T27" s="8"/>
      <c r="U27" s="8"/>
    </row>
    <row r="28" spans="19:21" x14ac:dyDescent="0.25">
      <c r="S28" t="str">
        <f>T26</f>
        <v>FastingBs Ratio</v>
      </c>
      <c r="T28" t="str">
        <f>Table3[[#Headers],[GrandTotal]]</f>
        <v>GrandTotal</v>
      </c>
    </row>
    <row r="29" spans="19:21" x14ac:dyDescent="0.25">
      <c r="S29" t="str" cm="1">
        <f t="array" ref="S29:T30">_xlfn.SWITCH($S$26,1,_xlfn._xlws.SORT(Table3[],1,-1,FALSE),2,_xlfn._xlws.SORT(Table1[],1,-1,FALSE),3,_xlfn._xlws.SORT(IF(OR(ISNUMBER(Sex_VS_HeartDisease!F4:G5),ISTEXT(Sex_VS_HeartDisease!F4:G5)),Sex_VS_HeartDisease!F4:G5,""),1,1,FALSE))</f>
        <v>Normal BS</v>
      </c>
      <c r="T29">
        <v>72</v>
      </c>
    </row>
    <row r="30" spans="19:21" x14ac:dyDescent="0.25">
      <c r="S30" t="str">
        <v>Abnormal BS</v>
      </c>
      <c r="T30">
        <v>8</v>
      </c>
    </row>
  </sheetData>
  <mergeCells count="4">
    <mergeCell ref="T14:U14"/>
    <mergeCell ref="S16:U16"/>
    <mergeCell ref="T26:U26"/>
    <mergeCell ref="S27:U27"/>
  </mergeCells>
  <pageMargins left="0.7" right="0.7" top="0.75" bottom="0.75" header="0.3" footer="0.3"/>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B9182-E29C-4C9E-AE0E-80EBE2D52363}">
  <dimension ref="A3:O20"/>
  <sheetViews>
    <sheetView workbookViewId="0">
      <selection activeCell="R25" sqref="R25"/>
    </sheetView>
  </sheetViews>
  <sheetFormatPr defaultRowHeight="15" x14ac:dyDescent="0.25"/>
  <cols>
    <col min="1" max="1" width="21" bestFit="1" customWidth="1"/>
    <col min="2" max="2" width="23.85546875" bestFit="1" customWidth="1"/>
    <col min="3" max="3" width="4.140625" bestFit="1" customWidth="1"/>
    <col min="4" max="4" width="11.28515625" bestFit="1" customWidth="1"/>
    <col min="13" max="13" width="17.85546875" bestFit="1" customWidth="1"/>
  </cols>
  <sheetData>
    <row r="3" spans="1:15" x14ac:dyDescent="0.25">
      <c r="A3" s="2" t="s">
        <v>32</v>
      </c>
      <c r="B3" s="2" t="s">
        <v>37</v>
      </c>
    </row>
    <row r="4" spans="1:15" x14ac:dyDescent="0.25">
      <c r="A4" s="2" t="s">
        <v>48</v>
      </c>
      <c r="B4" t="s">
        <v>22</v>
      </c>
      <c r="C4" t="s">
        <v>23</v>
      </c>
      <c r="D4" t="s">
        <v>31</v>
      </c>
    </row>
    <row r="5" spans="1:15" x14ac:dyDescent="0.25">
      <c r="A5" s="3" t="s">
        <v>46</v>
      </c>
      <c r="B5" s="11">
        <v>34</v>
      </c>
      <c r="C5" s="11">
        <v>6</v>
      </c>
      <c r="D5" s="11">
        <v>40</v>
      </c>
    </row>
    <row r="6" spans="1:15" x14ac:dyDescent="0.25">
      <c r="A6" s="3" t="s">
        <v>47</v>
      </c>
      <c r="B6" s="11">
        <v>2</v>
      </c>
      <c r="C6" s="11">
        <v>1</v>
      </c>
      <c r="D6" s="11">
        <v>3</v>
      </c>
    </row>
    <row r="7" spans="1:15" x14ac:dyDescent="0.25">
      <c r="A7" s="3" t="s">
        <v>12</v>
      </c>
      <c r="B7" s="11">
        <v>18</v>
      </c>
      <c r="C7" s="11">
        <v>19</v>
      </c>
      <c r="D7" s="11">
        <v>37</v>
      </c>
    </row>
    <row r="8" spans="1:15" x14ac:dyDescent="0.25">
      <c r="A8" s="3" t="s">
        <v>31</v>
      </c>
      <c r="B8" s="11">
        <v>54</v>
      </c>
      <c r="C8" s="11">
        <v>26</v>
      </c>
      <c r="D8" s="11">
        <v>80</v>
      </c>
    </row>
    <row r="14" spans="1:15" x14ac:dyDescent="0.25">
      <c r="M14">
        <v>2</v>
      </c>
      <c r="N14" t="str" cm="1">
        <f t="array" ref="N14">_xlfn.SWITCH($M$14,1,"MaxHr Range",2," Cholesterol Range",3,"OldPeak Range")</f>
        <v xml:space="preserve"> Cholesterol Range</v>
      </c>
    </row>
    <row r="15" spans="1:15" x14ac:dyDescent="0.25">
      <c r="M15" s="8" t="str">
        <f>_xlfn.CONCAT(N14," Vs Heart Disease")</f>
        <v xml:space="preserve"> Cholesterol Range Vs Heart Disease</v>
      </c>
      <c r="N15" s="8"/>
      <c r="O15" s="8"/>
    </row>
    <row r="16" spans="1:15" x14ac:dyDescent="0.25">
      <c r="M16" t="str">
        <f>N14</f>
        <v xml:space="preserve"> Cholesterol Range</v>
      </c>
      <c r="N16" t="s">
        <v>22</v>
      </c>
      <c r="O16" t="s">
        <v>23</v>
      </c>
    </row>
    <row r="17" spans="13:15" x14ac:dyDescent="0.25">
      <c r="M17" t="str" cm="1">
        <f t="array" ref="M17:O20">_xlfn.SWITCH($M$14,1,_xlfn._xlws.SORT($A$5:$C$7,1,1,FALSE),2,_xlfn._xlws.SORT(CholesterolRange_VS_HeartDiseas!A5:C8,1,1,FALSE),3,_xlfn._xlws.SORT(OldPeakRange_VS_HeartDisease!A5:C7,1,1,FALSE))</f>
        <v>High Risk</v>
      </c>
      <c r="N17">
        <v>21</v>
      </c>
      <c r="O17">
        <v>9</v>
      </c>
    </row>
    <row r="18" spans="13:15" x14ac:dyDescent="0.25">
      <c r="M18" t="str">
        <v>Medium Risk</v>
      </c>
      <c r="N18">
        <v>15</v>
      </c>
      <c r="O18">
        <v>3</v>
      </c>
    </row>
    <row r="19" spans="13:15" x14ac:dyDescent="0.25">
      <c r="M19" t="str">
        <v>No Reading</v>
      </c>
      <c r="N19">
        <v>1</v>
      </c>
      <c r="O19">
        <v>9</v>
      </c>
    </row>
    <row r="20" spans="13:15" x14ac:dyDescent="0.25">
      <c r="M20" t="str">
        <v>Normal</v>
      </c>
      <c r="N20">
        <v>17</v>
      </c>
      <c r="O20">
        <v>5</v>
      </c>
    </row>
  </sheetData>
  <mergeCells count="1">
    <mergeCell ref="M15:O15"/>
  </mergeCell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D90BC-B83A-498D-8195-20B59734AEB8}">
  <dimension ref="A3:I7"/>
  <sheetViews>
    <sheetView workbookViewId="0">
      <selection activeCell="O25" sqref="O25"/>
    </sheetView>
  </sheetViews>
  <sheetFormatPr defaultRowHeight="15" x14ac:dyDescent="0.25"/>
  <cols>
    <col min="1" max="1" width="21" bestFit="1" customWidth="1"/>
    <col min="2" max="2" width="23.85546875" bestFit="1" customWidth="1"/>
    <col min="3" max="3" width="4.140625" bestFit="1" customWidth="1"/>
    <col min="4" max="4" width="11.28515625" bestFit="1" customWidth="1"/>
    <col min="8" max="8" width="17" customWidth="1"/>
    <col min="9" max="9" width="13.42578125" customWidth="1"/>
  </cols>
  <sheetData>
    <row r="3" spans="1:9" x14ac:dyDescent="0.25">
      <c r="A3" s="2" t="s">
        <v>32</v>
      </c>
      <c r="B3" s="2" t="s">
        <v>37</v>
      </c>
      <c r="H3" t="s">
        <v>54</v>
      </c>
      <c r="I3" t="s">
        <v>31</v>
      </c>
    </row>
    <row r="4" spans="1:9" x14ac:dyDescent="0.25">
      <c r="A4" s="2" t="s">
        <v>54</v>
      </c>
      <c r="B4" t="s">
        <v>22</v>
      </c>
      <c r="C4" t="s">
        <v>23</v>
      </c>
      <c r="D4" t="s">
        <v>31</v>
      </c>
      <c r="H4" t="str">
        <f>A5</f>
        <v>No</v>
      </c>
      <c r="I4">
        <f>D5</f>
        <v>66</v>
      </c>
    </row>
    <row r="5" spans="1:9" x14ac:dyDescent="0.25">
      <c r="A5" s="3" t="s">
        <v>22</v>
      </c>
      <c r="B5" s="11">
        <v>53</v>
      </c>
      <c r="C5" s="11">
        <v>13</v>
      </c>
      <c r="D5" s="11">
        <v>66</v>
      </c>
      <c r="H5" t="str">
        <f>A6</f>
        <v>Yes</v>
      </c>
      <c r="I5">
        <f>D6</f>
        <v>14</v>
      </c>
    </row>
    <row r="6" spans="1:9" x14ac:dyDescent="0.25">
      <c r="A6" s="3" t="s">
        <v>23</v>
      </c>
      <c r="B6" s="11">
        <v>1</v>
      </c>
      <c r="C6" s="11">
        <v>13</v>
      </c>
      <c r="D6" s="11">
        <v>14</v>
      </c>
    </row>
    <row r="7" spans="1:9" x14ac:dyDescent="0.25">
      <c r="A7" s="3" t="s">
        <v>31</v>
      </c>
      <c r="B7" s="11">
        <v>54</v>
      </c>
      <c r="C7" s="11">
        <v>26</v>
      </c>
      <c r="D7" s="11">
        <v>80</v>
      </c>
    </row>
  </sheetData>
  <pageMargins left="0.7" right="0.7" top="0.75" bottom="0.75" header="0.3" footer="0.3"/>
  <drawing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16623-4FD9-473C-B6E2-0FF969F82F77}">
  <dimension ref="A3:D8"/>
  <sheetViews>
    <sheetView topLeftCell="A4" workbookViewId="0">
      <selection activeCell="P14" sqref="P14"/>
    </sheetView>
  </sheetViews>
  <sheetFormatPr defaultRowHeight="15" x14ac:dyDescent="0.25"/>
  <cols>
    <col min="1" max="1" width="21" bestFit="1" customWidth="1"/>
    <col min="2" max="2" width="16.28515625" bestFit="1" customWidth="1"/>
    <col min="3" max="3" width="4.140625" bestFit="1" customWidth="1"/>
    <col min="4" max="4" width="11.28515625" bestFit="1" customWidth="1"/>
  </cols>
  <sheetData>
    <row r="3" spans="1:4" x14ac:dyDescent="0.25">
      <c r="A3" s="2" t="s">
        <v>32</v>
      </c>
      <c r="B3" s="2" t="s">
        <v>33</v>
      </c>
    </row>
    <row r="4" spans="1:4" x14ac:dyDescent="0.25">
      <c r="A4" s="2" t="s">
        <v>24</v>
      </c>
      <c r="B4" t="s">
        <v>22</v>
      </c>
      <c r="C4" t="s">
        <v>23</v>
      </c>
      <c r="D4" t="s">
        <v>31</v>
      </c>
    </row>
    <row r="5" spans="1:4" x14ac:dyDescent="0.25">
      <c r="A5" s="3" t="s">
        <v>40</v>
      </c>
      <c r="B5" s="11">
        <v>2</v>
      </c>
      <c r="C5" s="11">
        <v>8</v>
      </c>
      <c r="D5" s="11">
        <v>10</v>
      </c>
    </row>
    <row r="6" spans="1:4" x14ac:dyDescent="0.25">
      <c r="A6" s="3" t="s">
        <v>49</v>
      </c>
      <c r="B6" s="11">
        <v>48</v>
      </c>
      <c r="C6" s="11">
        <v>13</v>
      </c>
      <c r="D6" s="11">
        <v>61</v>
      </c>
    </row>
    <row r="7" spans="1:4" x14ac:dyDescent="0.25">
      <c r="A7" s="3" t="s">
        <v>41</v>
      </c>
      <c r="B7" s="11">
        <v>4</v>
      </c>
      <c r="C7" s="11">
        <v>5</v>
      </c>
      <c r="D7" s="11">
        <v>9</v>
      </c>
    </row>
    <row r="8" spans="1:4" x14ac:dyDescent="0.25">
      <c r="A8" s="3" t="s">
        <v>31</v>
      </c>
      <c r="B8" s="11">
        <v>54</v>
      </c>
      <c r="C8" s="11">
        <v>26</v>
      </c>
      <c r="D8" s="11">
        <v>80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9AD7A-C240-4100-903A-062AAFC47D1E}">
  <dimension ref="A3:D8"/>
  <sheetViews>
    <sheetView topLeftCell="A4" workbookViewId="0">
      <selection activeCell="M11" sqref="M11"/>
    </sheetView>
  </sheetViews>
  <sheetFormatPr defaultRowHeight="15" x14ac:dyDescent="0.25"/>
  <cols>
    <col min="1" max="1" width="21" bestFit="1" customWidth="1"/>
    <col min="2" max="2" width="23.85546875" bestFit="1" customWidth="1"/>
    <col min="3" max="3" width="4.140625" bestFit="1" customWidth="1"/>
    <col min="4" max="4" width="11.28515625" bestFit="1" customWidth="1"/>
  </cols>
  <sheetData>
    <row r="3" spans="1:4" x14ac:dyDescent="0.25">
      <c r="A3" s="2" t="s">
        <v>32</v>
      </c>
      <c r="B3" s="2" t="s">
        <v>37</v>
      </c>
    </row>
    <row r="4" spans="1:4" x14ac:dyDescent="0.25">
      <c r="A4" s="2" t="s">
        <v>51</v>
      </c>
      <c r="B4" t="s">
        <v>22</v>
      </c>
      <c r="C4" t="s">
        <v>23</v>
      </c>
      <c r="D4" t="s">
        <v>31</v>
      </c>
    </row>
    <row r="5" spans="1:4" x14ac:dyDescent="0.25">
      <c r="A5" s="3" t="s">
        <v>18</v>
      </c>
      <c r="B5" s="11">
        <v>1</v>
      </c>
      <c r="C5" s="11">
        <v>1</v>
      </c>
      <c r="D5" s="11">
        <v>2</v>
      </c>
    </row>
    <row r="6" spans="1:4" x14ac:dyDescent="0.25">
      <c r="A6" s="3" t="s">
        <v>15</v>
      </c>
      <c r="B6" s="11">
        <v>4</v>
      </c>
      <c r="C6" s="11">
        <v>21</v>
      </c>
      <c r="D6" s="11">
        <v>25</v>
      </c>
    </row>
    <row r="7" spans="1:4" x14ac:dyDescent="0.25">
      <c r="A7" s="3" t="s">
        <v>13</v>
      </c>
      <c r="B7" s="11">
        <v>49</v>
      </c>
      <c r="C7" s="11">
        <v>4</v>
      </c>
      <c r="D7" s="11">
        <v>53</v>
      </c>
    </row>
    <row r="8" spans="1:4" x14ac:dyDescent="0.25">
      <c r="A8" s="3" t="s">
        <v>31</v>
      </c>
      <c r="B8" s="11">
        <v>54</v>
      </c>
      <c r="C8" s="11">
        <v>26</v>
      </c>
      <c r="D8" s="11">
        <v>80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5E095-97AD-486A-B31D-C6C03504F47D}">
  <dimension ref="A2:K6"/>
  <sheetViews>
    <sheetView workbookViewId="0">
      <selection activeCell="N27" sqref="N27"/>
    </sheetView>
  </sheetViews>
  <sheetFormatPr defaultRowHeight="15" x14ac:dyDescent="0.25"/>
  <cols>
    <col min="1" max="1" width="13.140625" bestFit="1" customWidth="1"/>
    <col min="2" max="2" width="21" bestFit="1" customWidth="1"/>
    <col min="3" max="3" width="4.140625" bestFit="1" customWidth="1"/>
    <col min="4" max="4" width="11.28515625" bestFit="1" customWidth="1"/>
    <col min="10" max="10" width="14.28515625" bestFit="1" customWidth="1"/>
  </cols>
  <sheetData>
    <row r="2" spans="1:11" x14ac:dyDescent="0.25">
      <c r="J2" t="s">
        <v>58</v>
      </c>
      <c r="K2" t="s">
        <v>59</v>
      </c>
    </row>
    <row r="3" spans="1:11" x14ac:dyDescent="0.25">
      <c r="A3" s="2" t="s">
        <v>27</v>
      </c>
      <c r="B3" t="s">
        <v>32</v>
      </c>
      <c r="J3" t="str">
        <f>A4</f>
        <v>No</v>
      </c>
      <c r="K3" s="1">
        <f>B4/B6</f>
        <v>0.67500000000000004</v>
      </c>
    </row>
    <row r="4" spans="1:11" x14ac:dyDescent="0.25">
      <c r="A4" s="3" t="s">
        <v>22</v>
      </c>
      <c r="B4" s="11">
        <v>54</v>
      </c>
      <c r="J4" t="str">
        <f>A5</f>
        <v>Yes</v>
      </c>
      <c r="K4" s="1">
        <f>B5/B6</f>
        <v>0.32500000000000001</v>
      </c>
    </row>
    <row r="5" spans="1:11" x14ac:dyDescent="0.25">
      <c r="A5" s="3" t="s">
        <v>23</v>
      </c>
      <c r="B5" s="11">
        <v>26</v>
      </c>
    </row>
    <row r="6" spans="1:11" x14ac:dyDescent="0.25">
      <c r="A6" s="3" t="s">
        <v>31</v>
      </c>
      <c r="B6" s="11">
        <v>80</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19"/>
  <sheetViews>
    <sheetView topLeftCell="A16" workbookViewId="0">
      <selection activeCell="D16" sqref="D16"/>
    </sheetView>
  </sheetViews>
  <sheetFormatPr defaultRowHeight="15" x14ac:dyDescent="0.25"/>
  <cols>
    <col min="2" max="2" width="11.140625" bestFit="1" customWidth="1"/>
    <col min="4" max="4" width="19.42578125" bestFit="1" customWidth="1"/>
    <col min="5" max="6" width="12" customWidth="1"/>
    <col min="7" max="8" width="13.42578125" customWidth="1"/>
    <col min="9" max="9" width="19.7109375" bestFit="1" customWidth="1"/>
    <col min="10" max="10" width="13.28515625" customWidth="1"/>
    <col min="11" max="11" width="9.42578125" customWidth="1"/>
    <col min="12" max="12" width="17.28515625" bestFit="1" customWidth="1"/>
    <col min="13" max="13" width="16" bestFit="1" customWidth="1"/>
    <col min="14" max="14" width="19.85546875" bestFit="1" customWidth="1"/>
    <col min="15" max="15" width="10.7109375" bestFit="1" customWidth="1"/>
    <col min="16" max="16" width="16.7109375" bestFit="1" customWidth="1"/>
    <col min="17" max="17" width="11.140625" customWidth="1"/>
    <col min="18" max="18" width="14.85546875" customWidth="1"/>
  </cols>
  <sheetData>
    <row r="1" spans="1:18" x14ac:dyDescent="0.25">
      <c r="A1" t="s">
        <v>0</v>
      </c>
      <c r="B1" t="s">
        <v>55</v>
      </c>
      <c r="C1" t="s">
        <v>1</v>
      </c>
      <c r="D1" t="s">
        <v>2</v>
      </c>
      <c r="E1" t="s">
        <v>3</v>
      </c>
      <c r="F1" t="s">
        <v>26</v>
      </c>
      <c r="G1" t="s">
        <v>4</v>
      </c>
      <c r="H1" t="s">
        <v>25</v>
      </c>
      <c r="I1" t="s">
        <v>5</v>
      </c>
      <c r="J1" t="s">
        <v>6</v>
      </c>
      <c r="K1" t="s">
        <v>7</v>
      </c>
      <c r="L1" t="s">
        <v>19</v>
      </c>
      <c r="M1" t="s">
        <v>20</v>
      </c>
      <c r="N1" t="s">
        <v>21</v>
      </c>
      <c r="O1" t="s">
        <v>8</v>
      </c>
      <c r="P1" t="s">
        <v>24</v>
      </c>
      <c r="Q1" t="s">
        <v>9</v>
      </c>
      <c r="R1" t="s">
        <v>10</v>
      </c>
    </row>
    <row r="2" spans="1:18" x14ac:dyDescent="0.25">
      <c r="A2">
        <v>40</v>
      </c>
      <c r="B2" t="str" cm="1">
        <f t="array" ref="B2">_xlfn.IFS(HeartDiseasePrediction[[#This Row],[Age]]&lt;40,"Below 40",HeartDiseasePrediction[[#This Row],[Age]]&lt;50,"Btw 40 - 49",HeartDiseasePrediction[[#This Row],[Age]]&lt;60,"Btw 50 -59",HeartDiseasePrediction[[#This Row],[Age]]&lt;70,"Btw 60 - 69",HeartDiseasePrediction[[#This Row],[Age]]&lt;=80,"Btw 70 -79")</f>
        <v>Btw 40 - 49</v>
      </c>
      <c r="C2" t="s">
        <v>11</v>
      </c>
      <c r="D2" t="s">
        <v>62</v>
      </c>
      <c r="E2">
        <v>140</v>
      </c>
      <c r="F2" t="str" cm="1">
        <f t="array" ref="F2">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
        <v>289</v>
      </c>
      <c r="H2" t="str" cm="1">
        <f t="array" ref="H2">_xlfn.IFS(HeartDiseasePrediction[[#This Row],[Cholesterol]]=0,"No Reading",HeartDiseasePrediction[[#This Row],[Cholesterol]]&lt;200,"Normal",HeartDiseasePrediction[[#This Row],[Cholesterol]]&lt;240,"Medium Risk",HeartDiseasePrediction[[#This Row],[Cholesterol]]&gt;=240,"High Risk")</f>
        <v>High Risk</v>
      </c>
      <c r="I2" t="s">
        <v>52</v>
      </c>
      <c r="J2" t="s">
        <v>12</v>
      </c>
      <c r="K2">
        <v>172</v>
      </c>
      <c r="L2" s="1">
        <f>HeartDiseasePrediction[[#This Row],[MaxHR]]/(220-HeartDiseasePrediction[[#This Row],[Age]])</f>
        <v>0.9555555555555556</v>
      </c>
      <c r="M2" t="str" cm="1">
        <f t="array" ref="M2">_xlfn.IFS(HeartDiseasePrediction[[#This Row],[MaxHR % Value]]&lt;=59%,"Low-(Abnormal)",HeartDiseasePrediction[[#This Row],[MaxHR % Value]]&lt;86%,"Normal",HeartDiseasePrediction[[#This Row],[MaxHR % Value]]&gt;=86%,"High-(Abnormal)")</f>
        <v>High-(Abnormal)</v>
      </c>
      <c r="N2" t="s">
        <v>22</v>
      </c>
      <c r="O2">
        <v>0</v>
      </c>
      <c r="P2" t="str" cm="1">
        <f t="array" ref="P2">_xlfn.IFS(HeartDiseasePrediction[[#This Row],[Oldpeak]]&lt;1,"Low Risk",HeartDiseasePrediction[[#This Row],[Oldpeak]]&lt;1.5,"Medium Risk",HeartDiseasePrediction[[#This Row],[Oldpeak]]&gt;=1.5,"High Risk")</f>
        <v>Low Risk</v>
      </c>
      <c r="Q2" t="s">
        <v>13</v>
      </c>
      <c r="R2" t="s">
        <v>22</v>
      </c>
    </row>
    <row r="3" spans="1:18" x14ac:dyDescent="0.25">
      <c r="A3">
        <v>49</v>
      </c>
      <c r="B3" t="str" cm="1">
        <f t="array" ref="B3">_xlfn.IFS(HeartDiseasePrediction[[#This Row],[Age]]&lt;40,"Below 40",HeartDiseasePrediction[[#This Row],[Age]]&lt;50,"Btw 40 - 49",HeartDiseasePrediction[[#This Row],[Age]]&lt;60,"Btw 50 -59",HeartDiseasePrediction[[#This Row],[Age]]&lt;70,"Btw 60 - 69",HeartDiseasePrediction[[#This Row],[Age]]&lt;=80,"Btw 70 -79")</f>
        <v>Btw 40 - 49</v>
      </c>
      <c r="C3" t="s">
        <v>14</v>
      </c>
      <c r="D3" t="s">
        <v>64</v>
      </c>
      <c r="E3">
        <v>160</v>
      </c>
      <c r="F3" t="str" cm="1">
        <f t="array" ref="F3">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
        <v>180</v>
      </c>
      <c r="H3" t="str" cm="1">
        <f t="array" ref="H3">_xlfn.IFS(HeartDiseasePrediction[[#This Row],[Cholesterol]]=0,"No Reading",HeartDiseasePrediction[[#This Row],[Cholesterol]]&lt;200,"Normal",HeartDiseasePrediction[[#This Row],[Cholesterol]]&lt;240,"Medium Risk",HeartDiseasePrediction[[#This Row],[Cholesterol]]&gt;=240,"High Risk")</f>
        <v>Normal</v>
      </c>
      <c r="I3" t="s">
        <v>52</v>
      </c>
      <c r="J3" t="s">
        <v>12</v>
      </c>
      <c r="K3">
        <v>156</v>
      </c>
      <c r="L3" s="1">
        <f>HeartDiseasePrediction[[#This Row],[MaxHR]]/(220-HeartDiseasePrediction[[#This Row],[Age]])</f>
        <v>0.91228070175438591</v>
      </c>
      <c r="M3" t="str" cm="1">
        <f t="array" ref="M3">_xlfn.IFS(HeartDiseasePrediction[[#This Row],[MaxHR % Value]]&lt;=59%,"Low-(Abnormal)",HeartDiseasePrediction[[#This Row],[MaxHR % Value]]&lt;86%,"Normal",HeartDiseasePrediction[[#This Row],[MaxHR % Value]]&gt;=86%,"High-(Abnormal)")</f>
        <v>High-(Abnormal)</v>
      </c>
      <c r="N3" t="s">
        <v>22</v>
      </c>
      <c r="O3">
        <v>1</v>
      </c>
      <c r="P3" t="str" cm="1">
        <f t="array" ref="P3">_xlfn.IFS(HeartDiseasePrediction[[#This Row],[Oldpeak]]&lt;1,"Low Risk",HeartDiseasePrediction[[#This Row],[Oldpeak]]&lt;1.5,"Medium Risk",HeartDiseasePrediction[[#This Row],[Oldpeak]]&gt;=1.5,"High Risk")</f>
        <v>Medium Risk</v>
      </c>
      <c r="Q3" t="s">
        <v>15</v>
      </c>
      <c r="R3" t="s">
        <v>23</v>
      </c>
    </row>
    <row r="4" spans="1:18" x14ac:dyDescent="0.25">
      <c r="A4">
        <v>37</v>
      </c>
      <c r="B4" t="str" cm="1">
        <f t="array" ref="B4">_xlfn.IFS(HeartDiseasePrediction[[#This Row],[Age]]&lt;40,"Below 40",HeartDiseasePrediction[[#This Row],[Age]]&lt;50,"Btw 40 - 49",HeartDiseasePrediction[[#This Row],[Age]]&lt;60,"Btw 50 -59",HeartDiseasePrediction[[#This Row],[Age]]&lt;70,"Btw 60 - 69",HeartDiseasePrediction[[#This Row],[Age]]&lt;=80,"Btw 70 -79")</f>
        <v>Below 40</v>
      </c>
      <c r="C4" t="s">
        <v>11</v>
      </c>
      <c r="D4" t="s">
        <v>62</v>
      </c>
      <c r="E4">
        <v>130</v>
      </c>
      <c r="F4" t="str" cm="1">
        <f t="array" ref="F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
        <v>283</v>
      </c>
      <c r="H4" t="str" cm="1">
        <f t="array" ref="H4">_xlfn.IFS(HeartDiseasePrediction[[#This Row],[Cholesterol]]=0,"No Reading",HeartDiseasePrediction[[#This Row],[Cholesterol]]&lt;200,"Normal",HeartDiseasePrediction[[#This Row],[Cholesterol]]&lt;240,"Medium Risk",HeartDiseasePrediction[[#This Row],[Cholesterol]]&gt;=240,"High Risk")</f>
        <v>High Risk</v>
      </c>
      <c r="I4" t="s">
        <v>52</v>
      </c>
      <c r="J4" t="s">
        <v>16</v>
      </c>
      <c r="K4">
        <v>98</v>
      </c>
      <c r="L4" s="1">
        <f>HeartDiseasePrediction[[#This Row],[MaxHR]]/(220-HeartDiseasePrediction[[#This Row],[Age]])</f>
        <v>0.53551912568306015</v>
      </c>
      <c r="M4" t="str" cm="1">
        <f t="array" ref="M4">_xlfn.IFS(HeartDiseasePrediction[[#This Row],[MaxHR % Value]]&lt;=59%,"Low-(Abnormal)",HeartDiseasePrediction[[#This Row],[MaxHR % Value]]&lt;86%,"Normal",HeartDiseasePrediction[[#This Row],[MaxHR % Value]]&gt;=86%,"High-(Abnormal)")</f>
        <v>Low-(Abnormal)</v>
      </c>
      <c r="N4" t="s">
        <v>22</v>
      </c>
      <c r="O4">
        <v>0</v>
      </c>
      <c r="P4" t="str" cm="1">
        <f t="array" ref="P4">_xlfn.IFS(HeartDiseasePrediction[[#This Row],[Oldpeak]]&lt;1,"Low Risk",HeartDiseasePrediction[[#This Row],[Oldpeak]]&lt;1.5,"Medium Risk",HeartDiseasePrediction[[#This Row],[Oldpeak]]&gt;=1.5,"High Risk")</f>
        <v>Low Risk</v>
      </c>
      <c r="Q4" t="s">
        <v>13</v>
      </c>
      <c r="R4" t="s">
        <v>22</v>
      </c>
    </row>
    <row r="5" spans="1:18" x14ac:dyDescent="0.25">
      <c r="A5">
        <v>48</v>
      </c>
      <c r="B5" t="str" cm="1">
        <f t="array" ref="B5">_xlfn.IFS(HeartDiseasePrediction[[#This Row],[Age]]&lt;40,"Below 40",HeartDiseasePrediction[[#This Row],[Age]]&lt;50,"Btw 40 - 49",HeartDiseasePrediction[[#This Row],[Age]]&lt;60,"Btw 50 -59",HeartDiseasePrediction[[#This Row],[Age]]&lt;70,"Btw 60 - 69",HeartDiseasePrediction[[#This Row],[Age]]&lt;=80,"Btw 70 -79")</f>
        <v>Btw 40 - 49</v>
      </c>
      <c r="C5" t="s">
        <v>14</v>
      </c>
      <c r="D5" t="s">
        <v>61</v>
      </c>
      <c r="E5">
        <v>138</v>
      </c>
      <c r="F5" t="str" cm="1">
        <f t="array" ref="F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
        <v>214</v>
      </c>
      <c r="H5" t="str" cm="1">
        <f t="array" ref="H5">_xlfn.IFS(HeartDiseasePrediction[[#This Row],[Cholesterol]]=0,"No Reading",HeartDiseasePrediction[[#This Row],[Cholesterol]]&lt;200,"Normal",HeartDiseasePrediction[[#This Row],[Cholesterol]]&lt;240,"Medium Risk",HeartDiseasePrediction[[#This Row],[Cholesterol]]&gt;=240,"High Risk")</f>
        <v>Medium Risk</v>
      </c>
      <c r="I5" t="s">
        <v>52</v>
      </c>
      <c r="J5" t="s">
        <v>12</v>
      </c>
      <c r="K5">
        <v>108</v>
      </c>
      <c r="L5" s="1">
        <f>HeartDiseasePrediction[[#This Row],[MaxHR]]/(220-HeartDiseasePrediction[[#This Row],[Age]])</f>
        <v>0.62790697674418605</v>
      </c>
      <c r="M5" t="str" cm="1">
        <f t="array" ref="M5">_xlfn.IFS(HeartDiseasePrediction[[#This Row],[MaxHR % Value]]&lt;=59%,"Low-(Abnormal)",HeartDiseasePrediction[[#This Row],[MaxHR % Value]]&lt;86%,"Normal",HeartDiseasePrediction[[#This Row],[MaxHR % Value]]&gt;=86%,"High-(Abnormal)")</f>
        <v>Normal</v>
      </c>
      <c r="N5" t="s">
        <v>23</v>
      </c>
      <c r="O5">
        <v>1.5</v>
      </c>
      <c r="P5" t="str" cm="1">
        <f t="array" ref="P5">_xlfn.IFS(HeartDiseasePrediction[[#This Row],[Oldpeak]]&lt;1,"Low Risk",HeartDiseasePrediction[[#This Row],[Oldpeak]]&lt;1.5,"Medium Risk",HeartDiseasePrediction[[#This Row],[Oldpeak]]&gt;=1.5,"High Risk")</f>
        <v>High Risk</v>
      </c>
      <c r="Q5" t="s">
        <v>15</v>
      </c>
      <c r="R5" t="s">
        <v>23</v>
      </c>
    </row>
    <row r="6" spans="1:18" x14ac:dyDescent="0.25">
      <c r="A6">
        <v>54</v>
      </c>
      <c r="B6" t="str" cm="1">
        <f t="array" ref="B6">_xlfn.IFS(HeartDiseasePrediction[[#This Row],[Age]]&lt;40,"Below 40",HeartDiseasePrediction[[#This Row],[Age]]&lt;50,"Btw 40 - 49",HeartDiseasePrediction[[#This Row],[Age]]&lt;60,"Btw 50 -59",HeartDiseasePrediction[[#This Row],[Age]]&lt;70,"Btw 60 - 69",HeartDiseasePrediction[[#This Row],[Age]]&lt;=80,"Btw 70 -79")</f>
        <v>Btw 50 -59</v>
      </c>
      <c r="C6" t="s">
        <v>11</v>
      </c>
      <c r="D6" t="s">
        <v>64</v>
      </c>
      <c r="E6">
        <v>150</v>
      </c>
      <c r="F6" t="str" cm="1">
        <f t="array" ref="F6">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
        <v>195</v>
      </c>
      <c r="H6" t="str" cm="1">
        <f t="array" ref="H6">_xlfn.IFS(HeartDiseasePrediction[[#This Row],[Cholesterol]]=0,"No Reading",HeartDiseasePrediction[[#This Row],[Cholesterol]]&lt;200,"Normal",HeartDiseasePrediction[[#This Row],[Cholesterol]]&lt;240,"Medium Risk",HeartDiseasePrediction[[#This Row],[Cholesterol]]&gt;=240,"High Risk")</f>
        <v>Normal</v>
      </c>
      <c r="I6" t="s">
        <v>52</v>
      </c>
      <c r="J6" t="s">
        <v>12</v>
      </c>
      <c r="K6">
        <v>122</v>
      </c>
      <c r="L6" s="1">
        <f>HeartDiseasePrediction[[#This Row],[MaxHR]]/(220-HeartDiseasePrediction[[#This Row],[Age]])</f>
        <v>0.73493975903614461</v>
      </c>
      <c r="M6" t="str" cm="1">
        <f t="array" ref="M6">_xlfn.IFS(HeartDiseasePrediction[[#This Row],[MaxHR % Value]]&lt;=59%,"Low-(Abnormal)",HeartDiseasePrediction[[#This Row],[MaxHR % Value]]&lt;86%,"Normal",HeartDiseasePrediction[[#This Row],[MaxHR % Value]]&gt;=86%,"High-(Abnormal)")</f>
        <v>Normal</v>
      </c>
      <c r="N6" t="s">
        <v>22</v>
      </c>
      <c r="O6">
        <v>0</v>
      </c>
      <c r="P6" t="str" cm="1">
        <f t="array" ref="P6">_xlfn.IFS(HeartDiseasePrediction[[#This Row],[Oldpeak]]&lt;1,"Low Risk",HeartDiseasePrediction[[#This Row],[Oldpeak]]&lt;1.5,"Medium Risk",HeartDiseasePrediction[[#This Row],[Oldpeak]]&gt;=1.5,"High Risk")</f>
        <v>Low Risk</v>
      </c>
      <c r="Q6" t="s">
        <v>13</v>
      </c>
      <c r="R6" t="s">
        <v>22</v>
      </c>
    </row>
    <row r="7" spans="1:18" x14ac:dyDescent="0.25">
      <c r="A7">
        <v>39</v>
      </c>
      <c r="B7" t="str" cm="1">
        <f t="array" ref="B7">_xlfn.IFS(HeartDiseasePrediction[[#This Row],[Age]]&lt;40,"Below 40",HeartDiseasePrediction[[#This Row],[Age]]&lt;50,"Btw 40 - 49",HeartDiseasePrediction[[#This Row],[Age]]&lt;60,"Btw 50 -59",HeartDiseasePrediction[[#This Row],[Age]]&lt;70,"Btw 60 - 69",HeartDiseasePrediction[[#This Row],[Age]]&lt;=80,"Btw 70 -79")</f>
        <v>Below 40</v>
      </c>
      <c r="C7" t="s">
        <v>11</v>
      </c>
      <c r="D7" t="s">
        <v>64</v>
      </c>
      <c r="E7">
        <v>120</v>
      </c>
      <c r="F7" t="str" cm="1">
        <f t="array" ref="F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
        <v>339</v>
      </c>
      <c r="H7" t="str" cm="1">
        <f t="array" ref="H7">_xlfn.IFS(HeartDiseasePrediction[[#This Row],[Cholesterol]]=0,"No Reading",HeartDiseasePrediction[[#This Row],[Cholesterol]]&lt;200,"Normal",HeartDiseasePrediction[[#This Row],[Cholesterol]]&lt;240,"Medium Risk",HeartDiseasePrediction[[#This Row],[Cholesterol]]&gt;=240,"High Risk")</f>
        <v>High Risk</v>
      </c>
      <c r="I7" t="s">
        <v>52</v>
      </c>
      <c r="J7" t="s">
        <v>12</v>
      </c>
      <c r="K7">
        <v>170</v>
      </c>
      <c r="L7" s="1">
        <f>HeartDiseasePrediction[[#This Row],[MaxHR]]/(220-HeartDiseasePrediction[[#This Row],[Age]])</f>
        <v>0.93922651933701662</v>
      </c>
      <c r="M7" t="str" cm="1">
        <f t="array" ref="M7">_xlfn.IFS(HeartDiseasePrediction[[#This Row],[MaxHR % Value]]&lt;=59%,"Low-(Abnormal)",HeartDiseasePrediction[[#This Row],[MaxHR % Value]]&lt;86%,"Normal",HeartDiseasePrediction[[#This Row],[MaxHR % Value]]&gt;=86%,"High-(Abnormal)")</f>
        <v>High-(Abnormal)</v>
      </c>
      <c r="N7" t="s">
        <v>22</v>
      </c>
      <c r="O7">
        <v>0</v>
      </c>
      <c r="P7" t="str" cm="1">
        <f t="array" ref="P7">_xlfn.IFS(HeartDiseasePrediction[[#This Row],[Oldpeak]]&lt;1,"Low Risk",HeartDiseasePrediction[[#This Row],[Oldpeak]]&lt;1.5,"Medium Risk",HeartDiseasePrediction[[#This Row],[Oldpeak]]&gt;=1.5,"High Risk")</f>
        <v>Low Risk</v>
      </c>
      <c r="Q7" t="s">
        <v>13</v>
      </c>
      <c r="R7" t="s">
        <v>22</v>
      </c>
    </row>
    <row r="8" spans="1:18" x14ac:dyDescent="0.25">
      <c r="A8">
        <v>45</v>
      </c>
      <c r="B8" t="str" cm="1">
        <f t="array" ref="B8">_xlfn.IFS(HeartDiseasePrediction[[#This Row],[Age]]&lt;40,"Below 40",HeartDiseasePrediction[[#This Row],[Age]]&lt;50,"Btw 40 - 49",HeartDiseasePrediction[[#This Row],[Age]]&lt;60,"Btw 50 -59",HeartDiseasePrediction[[#This Row],[Age]]&lt;70,"Btw 60 - 69",HeartDiseasePrediction[[#This Row],[Age]]&lt;=80,"Btw 70 -79")</f>
        <v>Btw 40 - 49</v>
      </c>
      <c r="C8" t="s">
        <v>14</v>
      </c>
      <c r="D8" t="s">
        <v>62</v>
      </c>
      <c r="E8">
        <v>130</v>
      </c>
      <c r="F8" t="str" cm="1">
        <f t="array" ref="F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
        <v>237</v>
      </c>
      <c r="H8" t="str" cm="1">
        <f t="array" ref="H8">_xlfn.IFS(HeartDiseasePrediction[[#This Row],[Cholesterol]]=0,"No Reading",HeartDiseasePrediction[[#This Row],[Cholesterol]]&lt;200,"Normal",HeartDiseasePrediction[[#This Row],[Cholesterol]]&lt;240,"Medium Risk",HeartDiseasePrediction[[#This Row],[Cholesterol]]&gt;=240,"High Risk")</f>
        <v>Medium Risk</v>
      </c>
      <c r="I8" t="s">
        <v>52</v>
      </c>
      <c r="J8" t="s">
        <v>12</v>
      </c>
      <c r="K8">
        <v>170</v>
      </c>
      <c r="L8" s="1">
        <f>HeartDiseasePrediction[[#This Row],[MaxHR]]/(220-HeartDiseasePrediction[[#This Row],[Age]])</f>
        <v>0.97142857142857142</v>
      </c>
      <c r="M8" t="str" cm="1">
        <f t="array" ref="M8">_xlfn.IFS(HeartDiseasePrediction[[#This Row],[MaxHR % Value]]&lt;=59%,"Low-(Abnormal)",HeartDiseasePrediction[[#This Row],[MaxHR % Value]]&lt;86%,"Normal",HeartDiseasePrediction[[#This Row],[MaxHR % Value]]&gt;=86%,"High-(Abnormal)")</f>
        <v>High-(Abnormal)</v>
      </c>
      <c r="N8" t="s">
        <v>22</v>
      </c>
      <c r="O8">
        <v>0</v>
      </c>
      <c r="P8" t="str" cm="1">
        <f t="array" ref="P8">_xlfn.IFS(HeartDiseasePrediction[[#This Row],[Oldpeak]]&lt;1,"Low Risk",HeartDiseasePrediction[[#This Row],[Oldpeak]]&lt;1.5,"Medium Risk",HeartDiseasePrediction[[#This Row],[Oldpeak]]&gt;=1.5,"High Risk")</f>
        <v>Low Risk</v>
      </c>
      <c r="Q8" t="s">
        <v>13</v>
      </c>
      <c r="R8" t="s">
        <v>22</v>
      </c>
    </row>
    <row r="9" spans="1:18" x14ac:dyDescent="0.25">
      <c r="A9">
        <v>54</v>
      </c>
      <c r="B9" t="str" cm="1">
        <f t="array" ref="B9">_xlfn.IFS(HeartDiseasePrediction[[#This Row],[Age]]&lt;40,"Below 40",HeartDiseasePrediction[[#This Row],[Age]]&lt;50,"Btw 40 - 49",HeartDiseasePrediction[[#This Row],[Age]]&lt;60,"Btw 50 -59",HeartDiseasePrediction[[#This Row],[Age]]&lt;70,"Btw 60 - 69",HeartDiseasePrediction[[#This Row],[Age]]&lt;=80,"Btw 70 -79")</f>
        <v>Btw 50 -59</v>
      </c>
      <c r="C9" t="s">
        <v>11</v>
      </c>
      <c r="D9" t="s">
        <v>62</v>
      </c>
      <c r="E9">
        <v>110</v>
      </c>
      <c r="F9" t="str" cm="1">
        <f t="array" ref="F9">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9">
        <v>208</v>
      </c>
      <c r="H9" t="str" cm="1">
        <f t="array" ref="H9">_xlfn.IFS(HeartDiseasePrediction[[#This Row],[Cholesterol]]=0,"No Reading",HeartDiseasePrediction[[#This Row],[Cholesterol]]&lt;200,"Normal",HeartDiseasePrediction[[#This Row],[Cholesterol]]&lt;240,"Medium Risk",HeartDiseasePrediction[[#This Row],[Cholesterol]]&gt;=240,"High Risk")</f>
        <v>Medium Risk</v>
      </c>
      <c r="I9" t="s">
        <v>52</v>
      </c>
      <c r="J9" t="s">
        <v>12</v>
      </c>
      <c r="K9">
        <v>142</v>
      </c>
      <c r="L9" s="1">
        <f>HeartDiseasePrediction[[#This Row],[MaxHR]]/(220-HeartDiseasePrediction[[#This Row],[Age]])</f>
        <v>0.85542168674698793</v>
      </c>
      <c r="M9" t="str" cm="1">
        <f t="array" ref="M9">_xlfn.IFS(HeartDiseasePrediction[[#This Row],[MaxHR % Value]]&lt;=59%,"Low-(Abnormal)",HeartDiseasePrediction[[#This Row],[MaxHR % Value]]&lt;86%,"Normal",HeartDiseasePrediction[[#This Row],[MaxHR % Value]]&gt;=86%,"High-(Abnormal)")</f>
        <v>Normal</v>
      </c>
      <c r="N9" t="s">
        <v>22</v>
      </c>
      <c r="O9">
        <v>0</v>
      </c>
      <c r="P9" t="str" cm="1">
        <f t="array" ref="P9">_xlfn.IFS(HeartDiseasePrediction[[#This Row],[Oldpeak]]&lt;1,"Low Risk",HeartDiseasePrediction[[#This Row],[Oldpeak]]&lt;1.5,"Medium Risk",HeartDiseasePrediction[[#This Row],[Oldpeak]]&gt;=1.5,"High Risk")</f>
        <v>Low Risk</v>
      </c>
      <c r="Q9" t="s">
        <v>13</v>
      </c>
      <c r="R9" t="s">
        <v>22</v>
      </c>
    </row>
    <row r="10" spans="1:18" x14ac:dyDescent="0.25">
      <c r="A10">
        <v>37</v>
      </c>
      <c r="B10" t="str" cm="1">
        <f t="array" ref="B10">_xlfn.IFS(HeartDiseasePrediction[[#This Row],[Age]]&lt;40,"Below 40",HeartDiseasePrediction[[#This Row],[Age]]&lt;50,"Btw 40 - 49",HeartDiseasePrediction[[#This Row],[Age]]&lt;60,"Btw 50 -59",HeartDiseasePrediction[[#This Row],[Age]]&lt;70,"Btw 60 - 69",HeartDiseasePrediction[[#This Row],[Age]]&lt;=80,"Btw 70 -79")</f>
        <v>Below 40</v>
      </c>
      <c r="C10" t="s">
        <v>11</v>
      </c>
      <c r="D10" t="s">
        <v>61</v>
      </c>
      <c r="E10">
        <v>140</v>
      </c>
      <c r="F10" t="str" cm="1">
        <f t="array" ref="F10">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0">
        <v>207</v>
      </c>
      <c r="H10" t="str" cm="1">
        <f t="array" ref="H10">_xlfn.IFS(HeartDiseasePrediction[[#This Row],[Cholesterol]]=0,"No Reading",HeartDiseasePrediction[[#This Row],[Cholesterol]]&lt;200,"Normal",HeartDiseasePrediction[[#This Row],[Cholesterol]]&lt;240,"Medium Risk",HeartDiseasePrediction[[#This Row],[Cholesterol]]&gt;=240,"High Risk")</f>
        <v>Medium Risk</v>
      </c>
      <c r="I10" t="s">
        <v>52</v>
      </c>
      <c r="J10" t="s">
        <v>12</v>
      </c>
      <c r="K10">
        <v>130</v>
      </c>
      <c r="L10" s="1">
        <f>HeartDiseasePrediction[[#This Row],[MaxHR]]/(220-HeartDiseasePrediction[[#This Row],[Age]])</f>
        <v>0.7103825136612022</v>
      </c>
      <c r="M10" t="str" cm="1">
        <f t="array" ref="M10">_xlfn.IFS(HeartDiseasePrediction[[#This Row],[MaxHR % Value]]&lt;=59%,"Low-(Abnormal)",HeartDiseasePrediction[[#This Row],[MaxHR % Value]]&lt;86%,"Normal",HeartDiseasePrediction[[#This Row],[MaxHR % Value]]&gt;=86%,"High-(Abnormal)")</f>
        <v>Normal</v>
      </c>
      <c r="N10" t="s">
        <v>23</v>
      </c>
      <c r="O10">
        <v>1.5</v>
      </c>
      <c r="P10" t="str" cm="1">
        <f t="array" ref="P10">_xlfn.IFS(HeartDiseasePrediction[[#This Row],[Oldpeak]]&lt;1,"Low Risk",HeartDiseasePrediction[[#This Row],[Oldpeak]]&lt;1.5,"Medium Risk",HeartDiseasePrediction[[#This Row],[Oldpeak]]&gt;=1.5,"High Risk")</f>
        <v>High Risk</v>
      </c>
      <c r="Q10" t="s">
        <v>15</v>
      </c>
      <c r="R10" t="s">
        <v>23</v>
      </c>
    </row>
    <row r="11" spans="1:18" x14ac:dyDescent="0.25">
      <c r="A11">
        <v>48</v>
      </c>
      <c r="B11" t="str" cm="1">
        <f t="array" ref="B11">_xlfn.IFS(HeartDiseasePrediction[[#This Row],[Age]]&lt;40,"Below 40",HeartDiseasePrediction[[#This Row],[Age]]&lt;50,"Btw 40 - 49",HeartDiseasePrediction[[#This Row],[Age]]&lt;60,"Btw 50 -59",HeartDiseasePrediction[[#This Row],[Age]]&lt;70,"Btw 60 - 69",HeartDiseasePrediction[[#This Row],[Age]]&lt;=80,"Btw 70 -79")</f>
        <v>Btw 40 - 49</v>
      </c>
      <c r="C11" t="s">
        <v>14</v>
      </c>
      <c r="D11" t="s">
        <v>62</v>
      </c>
      <c r="E11">
        <v>120</v>
      </c>
      <c r="F11" t="str" cm="1">
        <f t="array" ref="F1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1">
        <v>284</v>
      </c>
      <c r="H11" t="str" cm="1">
        <f t="array" ref="H11">_xlfn.IFS(HeartDiseasePrediction[[#This Row],[Cholesterol]]=0,"No Reading",HeartDiseasePrediction[[#This Row],[Cholesterol]]&lt;200,"Normal",HeartDiseasePrediction[[#This Row],[Cholesterol]]&lt;240,"Medium Risk",HeartDiseasePrediction[[#This Row],[Cholesterol]]&gt;=240,"High Risk")</f>
        <v>High Risk</v>
      </c>
      <c r="I11" t="s">
        <v>52</v>
      </c>
      <c r="J11" t="s">
        <v>12</v>
      </c>
      <c r="K11">
        <v>120</v>
      </c>
      <c r="L11" s="1">
        <f>HeartDiseasePrediction[[#This Row],[MaxHR]]/(220-HeartDiseasePrediction[[#This Row],[Age]])</f>
        <v>0.69767441860465118</v>
      </c>
      <c r="M11" t="str" cm="1">
        <f t="array" ref="M11">_xlfn.IFS(HeartDiseasePrediction[[#This Row],[MaxHR % Value]]&lt;=59%,"Low-(Abnormal)",HeartDiseasePrediction[[#This Row],[MaxHR % Value]]&lt;86%,"Normal",HeartDiseasePrediction[[#This Row],[MaxHR % Value]]&gt;=86%,"High-(Abnormal)")</f>
        <v>Normal</v>
      </c>
      <c r="N11" t="s">
        <v>22</v>
      </c>
      <c r="O11">
        <v>0</v>
      </c>
      <c r="P11" t="str" cm="1">
        <f t="array" ref="P11">_xlfn.IFS(HeartDiseasePrediction[[#This Row],[Oldpeak]]&lt;1,"Low Risk",HeartDiseasePrediction[[#This Row],[Oldpeak]]&lt;1.5,"Medium Risk",HeartDiseasePrediction[[#This Row],[Oldpeak]]&gt;=1.5,"High Risk")</f>
        <v>Low Risk</v>
      </c>
      <c r="Q11" t="s">
        <v>13</v>
      </c>
      <c r="R11" t="s">
        <v>22</v>
      </c>
    </row>
    <row r="12" spans="1:18" x14ac:dyDescent="0.25">
      <c r="A12">
        <v>37</v>
      </c>
      <c r="B12" t="str" cm="1">
        <f t="array" ref="B12">_xlfn.IFS(HeartDiseasePrediction[[#This Row],[Age]]&lt;40,"Below 40",HeartDiseasePrediction[[#This Row],[Age]]&lt;50,"Btw 40 - 49",HeartDiseasePrediction[[#This Row],[Age]]&lt;60,"Btw 50 -59",HeartDiseasePrediction[[#This Row],[Age]]&lt;70,"Btw 60 - 69",HeartDiseasePrediction[[#This Row],[Age]]&lt;=80,"Btw 70 -79")</f>
        <v>Below 40</v>
      </c>
      <c r="C12" t="s">
        <v>14</v>
      </c>
      <c r="D12" t="s">
        <v>64</v>
      </c>
      <c r="E12">
        <v>130</v>
      </c>
      <c r="F12" t="str" cm="1">
        <f t="array" ref="F1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2">
        <v>211</v>
      </c>
      <c r="H12" t="str" cm="1">
        <f t="array" ref="H12">_xlfn.IFS(HeartDiseasePrediction[[#This Row],[Cholesterol]]=0,"No Reading",HeartDiseasePrediction[[#This Row],[Cholesterol]]&lt;200,"Normal",HeartDiseasePrediction[[#This Row],[Cholesterol]]&lt;240,"Medium Risk",HeartDiseasePrediction[[#This Row],[Cholesterol]]&gt;=240,"High Risk")</f>
        <v>Medium Risk</v>
      </c>
      <c r="I12" t="s">
        <v>52</v>
      </c>
      <c r="J12" t="s">
        <v>12</v>
      </c>
      <c r="K12">
        <v>142</v>
      </c>
      <c r="L12" s="1">
        <f>HeartDiseasePrediction[[#This Row],[MaxHR]]/(220-HeartDiseasePrediction[[#This Row],[Age]])</f>
        <v>0.77595628415300544</v>
      </c>
      <c r="M12" t="str" cm="1">
        <f t="array" ref="M12">_xlfn.IFS(HeartDiseasePrediction[[#This Row],[MaxHR % Value]]&lt;=59%,"Low-(Abnormal)",HeartDiseasePrediction[[#This Row],[MaxHR % Value]]&lt;86%,"Normal",HeartDiseasePrediction[[#This Row],[MaxHR % Value]]&gt;=86%,"High-(Abnormal)")</f>
        <v>Normal</v>
      </c>
      <c r="N12" t="s">
        <v>22</v>
      </c>
      <c r="O12">
        <v>0</v>
      </c>
      <c r="P12" t="str" cm="1">
        <f t="array" ref="P12">_xlfn.IFS(HeartDiseasePrediction[[#This Row],[Oldpeak]]&lt;1,"Low Risk",HeartDiseasePrediction[[#This Row],[Oldpeak]]&lt;1.5,"Medium Risk",HeartDiseasePrediction[[#This Row],[Oldpeak]]&gt;=1.5,"High Risk")</f>
        <v>Low Risk</v>
      </c>
      <c r="Q12" t="s">
        <v>13</v>
      </c>
      <c r="R12" t="s">
        <v>22</v>
      </c>
    </row>
    <row r="13" spans="1:18" x14ac:dyDescent="0.25">
      <c r="A13">
        <v>58</v>
      </c>
      <c r="B13" t="str" cm="1">
        <f t="array" ref="B13">_xlfn.IFS(HeartDiseasePrediction[[#This Row],[Age]]&lt;40,"Below 40",HeartDiseasePrediction[[#This Row],[Age]]&lt;50,"Btw 40 - 49",HeartDiseasePrediction[[#This Row],[Age]]&lt;60,"Btw 50 -59",HeartDiseasePrediction[[#This Row],[Age]]&lt;70,"Btw 60 - 69",HeartDiseasePrediction[[#This Row],[Age]]&lt;=80,"Btw 70 -79")</f>
        <v>Btw 50 -59</v>
      </c>
      <c r="C13" t="s">
        <v>11</v>
      </c>
      <c r="D13" t="s">
        <v>62</v>
      </c>
      <c r="E13">
        <v>136</v>
      </c>
      <c r="F13" t="str" cm="1">
        <f t="array" ref="F1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3">
        <v>164</v>
      </c>
      <c r="H13" t="str" cm="1">
        <f t="array" ref="H13">_xlfn.IFS(HeartDiseasePrediction[[#This Row],[Cholesterol]]=0,"No Reading",HeartDiseasePrediction[[#This Row],[Cholesterol]]&lt;200,"Normal",HeartDiseasePrediction[[#This Row],[Cholesterol]]&lt;240,"Medium Risk",HeartDiseasePrediction[[#This Row],[Cholesterol]]&gt;=240,"High Risk")</f>
        <v>Normal</v>
      </c>
      <c r="I13" t="s">
        <v>52</v>
      </c>
      <c r="J13" t="s">
        <v>16</v>
      </c>
      <c r="K13">
        <v>99</v>
      </c>
      <c r="L13" s="1">
        <f>HeartDiseasePrediction[[#This Row],[MaxHR]]/(220-HeartDiseasePrediction[[#This Row],[Age]])</f>
        <v>0.61111111111111116</v>
      </c>
      <c r="M13" t="str" cm="1">
        <f t="array" ref="M13">_xlfn.IFS(HeartDiseasePrediction[[#This Row],[MaxHR % Value]]&lt;=59%,"Low-(Abnormal)",HeartDiseasePrediction[[#This Row],[MaxHR % Value]]&lt;86%,"Normal",HeartDiseasePrediction[[#This Row],[MaxHR % Value]]&gt;=86%,"High-(Abnormal)")</f>
        <v>Normal</v>
      </c>
      <c r="N13" t="s">
        <v>23</v>
      </c>
      <c r="O13">
        <v>2</v>
      </c>
      <c r="P13" t="str" cm="1">
        <f t="array" ref="P13">_xlfn.IFS(HeartDiseasePrediction[[#This Row],[Oldpeak]]&lt;1,"Low Risk",HeartDiseasePrediction[[#This Row],[Oldpeak]]&lt;1.5,"Medium Risk",HeartDiseasePrediction[[#This Row],[Oldpeak]]&gt;=1.5,"High Risk")</f>
        <v>High Risk</v>
      </c>
      <c r="Q13" t="s">
        <v>15</v>
      </c>
      <c r="R13" t="s">
        <v>23</v>
      </c>
    </row>
    <row r="14" spans="1:18" x14ac:dyDescent="0.25">
      <c r="A14">
        <v>39</v>
      </c>
      <c r="B14" t="str" cm="1">
        <f t="array" ref="B14">_xlfn.IFS(HeartDiseasePrediction[[#This Row],[Age]]&lt;40,"Below 40",HeartDiseasePrediction[[#This Row],[Age]]&lt;50,"Btw 40 - 49",HeartDiseasePrediction[[#This Row],[Age]]&lt;60,"Btw 50 -59",HeartDiseasePrediction[[#This Row],[Age]]&lt;70,"Btw 60 - 69",HeartDiseasePrediction[[#This Row],[Age]]&lt;=80,"Btw 70 -79")</f>
        <v>Below 40</v>
      </c>
      <c r="C14" t="s">
        <v>11</v>
      </c>
      <c r="D14" t="s">
        <v>62</v>
      </c>
      <c r="E14">
        <v>120</v>
      </c>
      <c r="F14" t="str" cm="1">
        <f t="array" ref="F1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4">
        <v>204</v>
      </c>
      <c r="H14" t="str" cm="1">
        <f t="array" ref="H14">_xlfn.IFS(HeartDiseasePrediction[[#This Row],[Cholesterol]]=0,"No Reading",HeartDiseasePrediction[[#This Row],[Cholesterol]]&lt;200,"Normal",HeartDiseasePrediction[[#This Row],[Cholesterol]]&lt;240,"Medium Risk",HeartDiseasePrediction[[#This Row],[Cholesterol]]&gt;=240,"High Risk")</f>
        <v>Medium Risk</v>
      </c>
      <c r="I14" t="s">
        <v>52</v>
      </c>
      <c r="J14" t="s">
        <v>12</v>
      </c>
      <c r="K14">
        <v>145</v>
      </c>
      <c r="L14" s="1">
        <f>HeartDiseasePrediction[[#This Row],[MaxHR]]/(220-HeartDiseasePrediction[[#This Row],[Age]])</f>
        <v>0.80110497237569056</v>
      </c>
      <c r="M14" t="str" cm="1">
        <f t="array" ref="M14">_xlfn.IFS(HeartDiseasePrediction[[#This Row],[MaxHR % Value]]&lt;=59%,"Low-(Abnormal)",HeartDiseasePrediction[[#This Row],[MaxHR % Value]]&lt;86%,"Normal",HeartDiseasePrediction[[#This Row],[MaxHR % Value]]&gt;=86%,"High-(Abnormal)")</f>
        <v>Normal</v>
      </c>
      <c r="N14" t="s">
        <v>22</v>
      </c>
      <c r="O14">
        <v>0</v>
      </c>
      <c r="P14" t="str" cm="1">
        <f t="array" ref="P14">_xlfn.IFS(HeartDiseasePrediction[[#This Row],[Oldpeak]]&lt;1,"Low Risk",HeartDiseasePrediction[[#This Row],[Oldpeak]]&lt;1.5,"Medium Risk",HeartDiseasePrediction[[#This Row],[Oldpeak]]&gt;=1.5,"High Risk")</f>
        <v>Low Risk</v>
      </c>
      <c r="Q14" t="s">
        <v>13</v>
      </c>
      <c r="R14" t="s">
        <v>22</v>
      </c>
    </row>
    <row r="15" spans="1:18" x14ac:dyDescent="0.25">
      <c r="A15">
        <v>49</v>
      </c>
      <c r="B15" t="str" cm="1">
        <f t="array" ref="B15">_xlfn.IFS(HeartDiseasePrediction[[#This Row],[Age]]&lt;40,"Below 40",HeartDiseasePrediction[[#This Row],[Age]]&lt;50,"Btw 40 - 49",HeartDiseasePrediction[[#This Row],[Age]]&lt;60,"Btw 50 -59",HeartDiseasePrediction[[#This Row],[Age]]&lt;70,"Btw 60 - 69",HeartDiseasePrediction[[#This Row],[Age]]&lt;=80,"Btw 70 -79")</f>
        <v>Btw 40 - 49</v>
      </c>
      <c r="C15" t="s">
        <v>11</v>
      </c>
      <c r="D15" t="s">
        <v>61</v>
      </c>
      <c r="E15">
        <v>140</v>
      </c>
      <c r="F15" t="str" cm="1">
        <f t="array" ref="F15">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5">
        <v>234</v>
      </c>
      <c r="H15" t="str" cm="1">
        <f t="array" ref="H15">_xlfn.IFS(HeartDiseasePrediction[[#This Row],[Cholesterol]]=0,"No Reading",HeartDiseasePrediction[[#This Row],[Cholesterol]]&lt;200,"Normal",HeartDiseasePrediction[[#This Row],[Cholesterol]]&lt;240,"Medium Risk",HeartDiseasePrediction[[#This Row],[Cholesterol]]&gt;=240,"High Risk")</f>
        <v>Medium Risk</v>
      </c>
      <c r="I15" t="s">
        <v>52</v>
      </c>
      <c r="J15" t="s">
        <v>12</v>
      </c>
      <c r="K15">
        <v>140</v>
      </c>
      <c r="L15" s="1">
        <f>HeartDiseasePrediction[[#This Row],[MaxHR]]/(220-HeartDiseasePrediction[[#This Row],[Age]])</f>
        <v>0.81871345029239762</v>
      </c>
      <c r="M15" t="str" cm="1">
        <f t="array" ref="M15">_xlfn.IFS(HeartDiseasePrediction[[#This Row],[MaxHR % Value]]&lt;=59%,"Low-(Abnormal)",HeartDiseasePrediction[[#This Row],[MaxHR % Value]]&lt;86%,"Normal",HeartDiseasePrediction[[#This Row],[MaxHR % Value]]&gt;=86%,"High-(Abnormal)")</f>
        <v>Normal</v>
      </c>
      <c r="N15" t="s">
        <v>23</v>
      </c>
      <c r="O15">
        <v>1</v>
      </c>
      <c r="P15" t="str" cm="1">
        <f t="array" ref="P15">_xlfn.IFS(HeartDiseasePrediction[[#This Row],[Oldpeak]]&lt;1,"Low Risk",HeartDiseasePrediction[[#This Row],[Oldpeak]]&lt;1.5,"Medium Risk",HeartDiseasePrediction[[#This Row],[Oldpeak]]&gt;=1.5,"High Risk")</f>
        <v>Medium Risk</v>
      </c>
      <c r="Q15" t="s">
        <v>15</v>
      </c>
      <c r="R15" t="s">
        <v>23</v>
      </c>
    </row>
    <row r="16" spans="1:18" x14ac:dyDescent="0.25">
      <c r="A16">
        <v>42</v>
      </c>
      <c r="B16" t="str" cm="1">
        <f t="array" ref="B16">_xlfn.IFS(HeartDiseasePrediction[[#This Row],[Age]]&lt;40,"Below 40",HeartDiseasePrediction[[#This Row],[Age]]&lt;50,"Btw 40 - 49",HeartDiseasePrediction[[#This Row],[Age]]&lt;60,"Btw 50 -59",HeartDiseasePrediction[[#This Row],[Age]]&lt;70,"Btw 60 - 69",HeartDiseasePrediction[[#This Row],[Age]]&lt;=80,"Btw 70 -79")</f>
        <v>Btw 40 - 49</v>
      </c>
      <c r="C16" t="s">
        <v>14</v>
      </c>
      <c r="D16" t="s">
        <v>64</v>
      </c>
      <c r="E16">
        <v>115</v>
      </c>
      <c r="F16" t="str" cm="1">
        <f t="array" ref="F16">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16">
        <v>211</v>
      </c>
      <c r="H16" t="str" cm="1">
        <f t="array" ref="H16">_xlfn.IFS(HeartDiseasePrediction[[#This Row],[Cholesterol]]=0,"No Reading",HeartDiseasePrediction[[#This Row],[Cholesterol]]&lt;200,"Normal",HeartDiseasePrediction[[#This Row],[Cholesterol]]&lt;240,"Medium Risk",HeartDiseasePrediction[[#This Row],[Cholesterol]]&gt;=240,"High Risk")</f>
        <v>Medium Risk</v>
      </c>
      <c r="I16" t="s">
        <v>52</v>
      </c>
      <c r="J16" t="s">
        <v>16</v>
      </c>
      <c r="K16">
        <v>137</v>
      </c>
      <c r="L16" s="1">
        <f>HeartDiseasePrediction[[#This Row],[MaxHR]]/(220-HeartDiseasePrediction[[#This Row],[Age]])</f>
        <v>0.7696629213483146</v>
      </c>
      <c r="M16" t="str" cm="1">
        <f t="array" ref="M16">_xlfn.IFS(HeartDiseasePrediction[[#This Row],[MaxHR % Value]]&lt;=59%,"Low-(Abnormal)",HeartDiseasePrediction[[#This Row],[MaxHR % Value]]&lt;86%,"Normal",HeartDiseasePrediction[[#This Row],[MaxHR % Value]]&gt;=86%,"High-(Abnormal)")</f>
        <v>Normal</v>
      </c>
      <c r="N16" t="s">
        <v>22</v>
      </c>
      <c r="O16">
        <v>0</v>
      </c>
      <c r="P16" t="str" cm="1">
        <f t="array" ref="P16">_xlfn.IFS(HeartDiseasePrediction[[#This Row],[Oldpeak]]&lt;1,"Low Risk",HeartDiseasePrediction[[#This Row],[Oldpeak]]&lt;1.5,"Medium Risk",HeartDiseasePrediction[[#This Row],[Oldpeak]]&gt;=1.5,"High Risk")</f>
        <v>Low Risk</v>
      </c>
      <c r="Q16" t="s">
        <v>13</v>
      </c>
      <c r="R16" t="s">
        <v>22</v>
      </c>
    </row>
    <row r="17" spans="1:18" x14ac:dyDescent="0.25">
      <c r="A17">
        <v>54</v>
      </c>
      <c r="B17" t="str" cm="1">
        <f t="array" ref="B17">_xlfn.IFS(HeartDiseasePrediction[[#This Row],[Age]]&lt;40,"Below 40",HeartDiseasePrediction[[#This Row],[Age]]&lt;50,"Btw 40 - 49",HeartDiseasePrediction[[#This Row],[Age]]&lt;60,"Btw 50 -59",HeartDiseasePrediction[[#This Row],[Age]]&lt;70,"Btw 60 - 69",HeartDiseasePrediction[[#This Row],[Age]]&lt;=80,"Btw 70 -79")</f>
        <v>Btw 50 -59</v>
      </c>
      <c r="C17" t="s">
        <v>14</v>
      </c>
      <c r="D17" t="s">
        <v>62</v>
      </c>
      <c r="E17">
        <v>120</v>
      </c>
      <c r="F17" t="str" cm="1">
        <f t="array" ref="F1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7">
        <v>273</v>
      </c>
      <c r="H17" t="str" cm="1">
        <f t="array" ref="H17">_xlfn.IFS(HeartDiseasePrediction[[#This Row],[Cholesterol]]=0,"No Reading",HeartDiseasePrediction[[#This Row],[Cholesterol]]&lt;200,"Normal",HeartDiseasePrediction[[#This Row],[Cholesterol]]&lt;240,"Medium Risk",HeartDiseasePrediction[[#This Row],[Cholesterol]]&gt;=240,"High Risk")</f>
        <v>High Risk</v>
      </c>
      <c r="I17" t="s">
        <v>52</v>
      </c>
      <c r="J17" t="s">
        <v>12</v>
      </c>
      <c r="K17">
        <v>150</v>
      </c>
      <c r="L17" s="1">
        <f>HeartDiseasePrediction[[#This Row],[MaxHR]]/(220-HeartDiseasePrediction[[#This Row],[Age]])</f>
        <v>0.90361445783132532</v>
      </c>
      <c r="M17" t="str" cm="1">
        <f t="array" ref="M17">_xlfn.IFS(HeartDiseasePrediction[[#This Row],[MaxHR % Value]]&lt;=59%,"Low-(Abnormal)",HeartDiseasePrediction[[#This Row],[MaxHR % Value]]&lt;86%,"Normal",HeartDiseasePrediction[[#This Row],[MaxHR % Value]]&gt;=86%,"High-(Abnormal)")</f>
        <v>High-(Abnormal)</v>
      </c>
      <c r="N17" t="s">
        <v>22</v>
      </c>
      <c r="O17">
        <v>1.5</v>
      </c>
      <c r="P17" t="str" cm="1">
        <f t="array" ref="P17">_xlfn.IFS(HeartDiseasePrediction[[#This Row],[Oldpeak]]&lt;1,"Low Risk",HeartDiseasePrediction[[#This Row],[Oldpeak]]&lt;1.5,"Medium Risk",HeartDiseasePrediction[[#This Row],[Oldpeak]]&gt;=1.5,"High Risk")</f>
        <v>High Risk</v>
      </c>
      <c r="Q17" t="s">
        <v>15</v>
      </c>
      <c r="R17" t="s">
        <v>22</v>
      </c>
    </row>
    <row r="18" spans="1:18" x14ac:dyDescent="0.25">
      <c r="A18">
        <v>38</v>
      </c>
      <c r="B18" t="str" cm="1">
        <f t="array" ref="B18">_xlfn.IFS(HeartDiseasePrediction[[#This Row],[Age]]&lt;40,"Below 40",HeartDiseasePrediction[[#This Row],[Age]]&lt;50,"Btw 40 - 49",HeartDiseasePrediction[[#This Row],[Age]]&lt;60,"Btw 50 -59",HeartDiseasePrediction[[#This Row],[Age]]&lt;70,"Btw 60 - 69",HeartDiseasePrediction[[#This Row],[Age]]&lt;=80,"Btw 70 -79")</f>
        <v>Below 40</v>
      </c>
      <c r="C18" t="s">
        <v>11</v>
      </c>
      <c r="D18" t="s">
        <v>61</v>
      </c>
      <c r="E18">
        <v>110</v>
      </c>
      <c r="F18" t="str" cm="1">
        <f t="array" ref="F18">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18">
        <v>196</v>
      </c>
      <c r="H18" t="str" cm="1">
        <f t="array" ref="H18">_xlfn.IFS(HeartDiseasePrediction[[#This Row],[Cholesterol]]=0,"No Reading",HeartDiseasePrediction[[#This Row],[Cholesterol]]&lt;200,"Normal",HeartDiseasePrediction[[#This Row],[Cholesterol]]&lt;240,"Medium Risk",HeartDiseasePrediction[[#This Row],[Cholesterol]]&gt;=240,"High Risk")</f>
        <v>Normal</v>
      </c>
      <c r="I18" t="s">
        <v>52</v>
      </c>
      <c r="J18" t="s">
        <v>12</v>
      </c>
      <c r="K18">
        <v>166</v>
      </c>
      <c r="L18" s="1">
        <f>HeartDiseasePrediction[[#This Row],[MaxHR]]/(220-HeartDiseasePrediction[[#This Row],[Age]])</f>
        <v>0.91208791208791207</v>
      </c>
      <c r="M18" t="str" cm="1">
        <f t="array" ref="M18">_xlfn.IFS(HeartDiseasePrediction[[#This Row],[MaxHR % Value]]&lt;=59%,"Low-(Abnormal)",HeartDiseasePrediction[[#This Row],[MaxHR % Value]]&lt;86%,"Normal",HeartDiseasePrediction[[#This Row],[MaxHR % Value]]&gt;=86%,"High-(Abnormal)")</f>
        <v>High-(Abnormal)</v>
      </c>
      <c r="N18" t="s">
        <v>22</v>
      </c>
      <c r="O18">
        <v>0</v>
      </c>
      <c r="P18" t="str" cm="1">
        <f t="array" ref="P18">_xlfn.IFS(HeartDiseasePrediction[[#This Row],[Oldpeak]]&lt;1,"Low Risk",HeartDiseasePrediction[[#This Row],[Oldpeak]]&lt;1.5,"Medium Risk",HeartDiseasePrediction[[#This Row],[Oldpeak]]&gt;=1.5,"High Risk")</f>
        <v>Low Risk</v>
      </c>
      <c r="Q18" t="s">
        <v>15</v>
      </c>
      <c r="R18" t="s">
        <v>23</v>
      </c>
    </row>
    <row r="19" spans="1:18" x14ac:dyDescent="0.25">
      <c r="A19">
        <v>43</v>
      </c>
      <c r="B19" t="str" cm="1">
        <f t="array" ref="B19">_xlfn.IFS(HeartDiseasePrediction[[#This Row],[Age]]&lt;40,"Below 40",HeartDiseasePrediction[[#This Row],[Age]]&lt;50,"Btw 40 - 49",HeartDiseasePrediction[[#This Row],[Age]]&lt;60,"Btw 50 -59",HeartDiseasePrediction[[#This Row],[Age]]&lt;70,"Btw 60 - 69",HeartDiseasePrediction[[#This Row],[Age]]&lt;=80,"Btw 70 -79")</f>
        <v>Btw 40 - 49</v>
      </c>
      <c r="C19" t="s">
        <v>14</v>
      </c>
      <c r="D19" t="s">
        <v>62</v>
      </c>
      <c r="E19">
        <v>120</v>
      </c>
      <c r="F19" t="str" cm="1">
        <f t="array" ref="F1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9">
        <v>201</v>
      </c>
      <c r="H19" t="str" cm="1">
        <f t="array" ref="H19">_xlfn.IFS(HeartDiseasePrediction[[#This Row],[Cholesterol]]=0,"No Reading",HeartDiseasePrediction[[#This Row],[Cholesterol]]&lt;200,"Normal",HeartDiseasePrediction[[#This Row],[Cholesterol]]&lt;240,"Medium Risk",HeartDiseasePrediction[[#This Row],[Cholesterol]]&gt;=240,"High Risk")</f>
        <v>Medium Risk</v>
      </c>
      <c r="I19" t="s">
        <v>52</v>
      </c>
      <c r="J19" t="s">
        <v>12</v>
      </c>
      <c r="K19">
        <v>165</v>
      </c>
      <c r="L19" s="1">
        <f>HeartDiseasePrediction[[#This Row],[MaxHR]]/(220-HeartDiseasePrediction[[#This Row],[Age]])</f>
        <v>0.93220338983050843</v>
      </c>
      <c r="M19" t="str" cm="1">
        <f t="array" ref="M19">_xlfn.IFS(HeartDiseasePrediction[[#This Row],[MaxHR % Value]]&lt;=59%,"Low-(Abnormal)",HeartDiseasePrediction[[#This Row],[MaxHR % Value]]&lt;86%,"Normal",HeartDiseasePrediction[[#This Row],[MaxHR % Value]]&gt;=86%,"High-(Abnormal)")</f>
        <v>High-(Abnormal)</v>
      </c>
      <c r="N19" t="s">
        <v>22</v>
      </c>
      <c r="O19">
        <v>0</v>
      </c>
      <c r="P19" t="str" cm="1">
        <f t="array" ref="P19">_xlfn.IFS(HeartDiseasePrediction[[#This Row],[Oldpeak]]&lt;1,"Low Risk",HeartDiseasePrediction[[#This Row],[Oldpeak]]&lt;1.5,"Medium Risk",HeartDiseasePrediction[[#This Row],[Oldpeak]]&gt;=1.5,"High Risk")</f>
        <v>Low Risk</v>
      </c>
      <c r="Q19" t="s">
        <v>13</v>
      </c>
      <c r="R19" t="s">
        <v>22</v>
      </c>
    </row>
    <row r="20" spans="1:18" x14ac:dyDescent="0.25">
      <c r="A20">
        <v>60</v>
      </c>
      <c r="B20" t="str" cm="1">
        <f t="array" ref="B20">_xlfn.IFS(HeartDiseasePrediction[[#This Row],[Age]]&lt;40,"Below 40",HeartDiseasePrediction[[#This Row],[Age]]&lt;50,"Btw 40 - 49",HeartDiseasePrediction[[#This Row],[Age]]&lt;60,"Btw 50 -59",HeartDiseasePrediction[[#This Row],[Age]]&lt;70,"Btw 60 - 69",HeartDiseasePrediction[[#This Row],[Age]]&lt;=80,"Btw 70 -79")</f>
        <v>Btw 60 - 69</v>
      </c>
      <c r="C20" t="s">
        <v>11</v>
      </c>
      <c r="D20" t="s">
        <v>61</v>
      </c>
      <c r="E20">
        <v>100</v>
      </c>
      <c r="F20" t="str" cm="1">
        <f t="array" ref="F20">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20">
        <v>248</v>
      </c>
      <c r="H20" t="str" cm="1">
        <f t="array" ref="H20">_xlfn.IFS(HeartDiseasePrediction[[#This Row],[Cholesterol]]=0,"No Reading",HeartDiseasePrediction[[#This Row],[Cholesterol]]&lt;200,"Normal",HeartDiseasePrediction[[#This Row],[Cholesterol]]&lt;240,"Medium Risk",HeartDiseasePrediction[[#This Row],[Cholesterol]]&gt;=240,"High Risk")</f>
        <v>High Risk</v>
      </c>
      <c r="I20" t="s">
        <v>52</v>
      </c>
      <c r="J20" t="s">
        <v>12</v>
      </c>
      <c r="K20">
        <v>125</v>
      </c>
      <c r="L20" s="1">
        <f>HeartDiseasePrediction[[#This Row],[MaxHR]]/(220-HeartDiseasePrediction[[#This Row],[Age]])</f>
        <v>0.78125</v>
      </c>
      <c r="M20" t="str" cm="1">
        <f t="array" ref="M20">_xlfn.IFS(HeartDiseasePrediction[[#This Row],[MaxHR % Value]]&lt;=59%,"Low-(Abnormal)",HeartDiseasePrediction[[#This Row],[MaxHR % Value]]&lt;86%,"Normal",HeartDiseasePrediction[[#This Row],[MaxHR % Value]]&gt;=86%,"High-(Abnormal)")</f>
        <v>Normal</v>
      </c>
      <c r="N20" t="s">
        <v>22</v>
      </c>
      <c r="O20">
        <v>1</v>
      </c>
      <c r="P20" t="str" cm="1">
        <f t="array" ref="P20">_xlfn.IFS(HeartDiseasePrediction[[#This Row],[Oldpeak]]&lt;1,"Low Risk",HeartDiseasePrediction[[#This Row],[Oldpeak]]&lt;1.5,"Medium Risk",HeartDiseasePrediction[[#This Row],[Oldpeak]]&gt;=1.5,"High Risk")</f>
        <v>Medium Risk</v>
      </c>
      <c r="Q20" t="s">
        <v>15</v>
      </c>
      <c r="R20" t="s">
        <v>23</v>
      </c>
    </row>
    <row r="21" spans="1:18" x14ac:dyDescent="0.25">
      <c r="A21">
        <v>36</v>
      </c>
      <c r="B21" t="str" cm="1">
        <f t="array" ref="B21">_xlfn.IFS(HeartDiseasePrediction[[#This Row],[Age]]&lt;40,"Below 40",HeartDiseasePrediction[[#This Row],[Age]]&lt;50,"Btw 40 - 49",HeartDiseasePrediction[[#This Row],[Age]]&lt;60,"Btw 50 -59",HeartDiseasePrediction[[#This Row],[Age]]&lt;70,"Btw 60 - 69",HeartDiseasePrediction[[#This Row],[Age]]&lt;=80,"Btw 70 -79")</f>
        <v>Below 40</v>
      </c>
      <c r="C21" t="s">
        <v>11</v>
      </c>
      <c r="D21" t="s">
        <v>62</v>
      </c>
      <c r="E21">
        <v>120</v>
      </c>
      <c r="F21" t="str" cm="1">
        <f t="array" ref="F2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1">
        <v>267</v>
      </c>
      <c r="H21" t="str" cm="1">
        <f t="array" ref="H21">_xlfn.IFS(HeartDiseasePrediction[[#This Row],[Cholesterol]]=0,"No Reading",HeartDiseasePrediction[[#This Row],[Cholesterol]]&lt;200,"Normal",HeartDiseasePrediction[[#This Row],[Cholesterol]]&lt;240,"Medium Risk",HeartDiseasePrediction[[#This Row],[Cholesterol]]&gt;=240,"High Risk")</f>
        <v>High Risk</v>
      </c>
      <c r="I21" t="s">
        <v>52</v>
      </c>
      <c r="J21" t="s">
        <v>12</v>
      </c>
      <c r="K21">
        <v>160</v>
      </c>
      <c r="L21" s="1">
        <f>HeartDiseasePrediction[[#This Row],[MaxHR]]/(220-HeartDiseasePrediction[[#This Row],[Age]])</f>
        <v>0.86956521739130432</v>
      </c>
      <c r="M21" t="str" cm="1">
        <f t="array" ref="M21">_xlfn.IFS(HeartDiseasePrediction[[#This Row],[MaxHR % Value]]&lt;=59%,"Low-(Abnormal)",HeartDiseasePrediction[[#This Row],[MaxHR % Value]]&lt;86%,"Normal",HeartDiseasePrediction[[#This Row],[MaxHR % Value]]&gt;=86%,"High-(Abnormal)")</f>
        <v>High-(Abnormal)</v>
      </c>
      <c r="N21" t="s">
        <v>22</v>
      </c>
      <c r="O21">
        <v>3</v>
      </c>
      <c r="P21" t="str" cm="1">
        <f t="array" ref="P21">_xlfn.IFS(HeartDiseasePrediction[[#This Row],[Oldpeak]]&lt;1,"Low Risk",HeartDiseasePrediction[[#This Row],[Oldpeak]]&lt;1.5,"Medium Risk",HeartDiseasePrediction[[#This Row],[Oldpeak]]&gt;=1.5,"High Risk")</f>
        <v>High Risk</v>
      </c>
      <c r="Q21" t="s">
        <v>15</v>
      </c>
      <c r="R21" t="s">
        <v>23</v>
      </c>
    </row>
    <row r="22" spans="1:18" x14ac:dyDescent="0.25">
      <c r="A22">
        <v>43</v>
      </c>
      <c r="B22" t="str" cm="1">
        <f t="array" ref="B22">_xlfn.IFS(HeartDiseasePrediction[[#This Row],[Age]]&lt;40,"Below 40",HeartDiseasePrediction[[#This Row],[Age]]&lt;50,"Btw 40 - 49",HeartDiseasePrediction[[#This Row],[Age]]&lt;60,"Btw 50 -59",HeartDiseasePrediction[[#This Row],[Age]]&lt;70,"Btw 60 - 69",HeartDiseasePrediction[[#This Row],[Age]]&lt;=80,"Btw 70 -79")</f>
        <v>Btw 40 - 49</v>
      </c>
      <c r="C22" t="s">
        <v>14</v>
      </c>
      <c r="D22" t="s">
        <v>63</v>
      </c>
      <c r="E22">
        <v>100</v>
      </c>
      <c r="F22" t="str" cm="1">
        <f t="array" ref="F22">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22">
        <v>223</v>
      </c>
      <c r="H22" t="str" cm="1">
        <f t="array" ref="H22">_xlfn.IFS(HeartDiseasePrediction[[#This Row],[Cholesterol]]=0,"No Reading",HeartDiseasePrediction[[#This Row],[Cholesterol]]&lt;200,"Normal",HeartDiseasePrediction[[#This Row],[Cholesterol]]&lt;240,"Medium Risk",HeartDiseasePrediction[[#This Row],[Cholesterol]]&gt;=240,"High Risk")</f>
        <v>Medium Risk</v>
      </c>
      <c r="I22" t="s">
        <v>52</v>
      </c>
      <c r="J22" t="s">
        <v>12</v>
      </c>
      <c r="K22">
        <v>142</v>
      </c>
      <c r="L22" s="1">
        <f>HeartDiseasePrediction[[#This Row],[MaxHR]]/(220-HeartDiseasePrediction[[#This Row],[Age]])</f>
        <v>0.80225988700564976</v>
      </c>
      <c r="M22" t="str" cm="1">
        <f t="array" ref="M22">_xlfn.IFS(HeartDiseasePrediction[[#This Row],[MaxHR % Value]]&lt;=59%,"Low-(Abnormal)",HeartDiseasePrediction[[#This Row],[MaxHR % Value]]&lt;86%,"Normal",HeartDiseasePrediction[[#This Row],[MaxHR % Value]]&gt;=86%,"High-(Abnormal)")</f>
        <v>Normal</v>
      </c>
      <c r="N22" t="s">
        <v>22</v>
      </c>
      <c r="O22">
        <v>0</v>
      </c>
      <c r="P22" t="str" cm="1">
        <f t="array" ref="P22">_xlfn.IFS(HeartDiseasePrediction[[#This Row],[Oldpeak]]&lt;1,"Low Risk",HeartDiseasePrediction[[#This Row],[Oldpeak]]&lt;1.5,"Medium Risk",HeartDiseasePrediction[[#This Row],[Oldpeak]]&gt;=1.5,"High Risk")</f>
        <v>Low Risk</v>
      </c>
      <c r="Q22" t="s">
        <v>13</v>
      </c>
      <c r="R22" t="s">
        <v>22</v>
      </c>
    </row>
    <row r="23" spans="1:18" x14ac:dyDescent="0.25">
      <c r="A23">
        <v>44</v>
      </c>
      <c r="B23" t="str" cm="1">
        <f t="array" ref="B23">_xlfn.IFS(HeartDiseasePrediction[[#This Row],[Age]]&lt;40,"Below 40",HeartDiseasePrediction[[#This Row],[Age]]&lt;50,"Btw 40 - 49",HeartDiseasePrediction[[#This Row],[Age]]&lt;60,"Btw 50 -59",HeartDiseasePrediction[[#This Row],[Age]]&lt;70,"Btw 60 - 69",HeartDiseasePrediction[[#This Row],[Age]]&lt;=80,"Btw 70 -79")</f>
        <v>Btw 40 - 49</v>
      </c>
      <c r="C23" t="s">
        <v>11</v>
      </c>
      <c r="D23" t="s">
        <v>62</v>
      </c>
      <c r="E23">
        <v>120</v>
      </c>
      <c r="F23" t="str" cm="1">
        <f t="array" ref="F2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3">
        <v>184</v>
      </c>
      <c r="H23" t="str" cm="1">
        <f t="array" ref="H23">_xlfn.IFS(HeartDiseasePrediction[[#This Row],[Cholesterol]]=0,"No Reading",HeartDiseasePrediction[[#This Row],[Cholesterol]]&lt;200,"Normal",HeartDiseasePrediction[[#This Row],[Cholesterol]]&lt;240,"Medium Risk",HeartDiseasePrediction[[#This Row],[Cholesterol]]&gt;=240,"High Risk")</f>
        <v>Normal</v>
      </c>
      <c r="I23" t="s">
        <v>52</v>
      </c>
      <c r="J23" t="s">
        <v>12</v>
      </c>
      <c r="K23">
        <v>142</v>
      </c>
      <c r="L23" s="1">
        <f>HeartDiseasePrediction[[#This Row],[MaxHR]]/(220-HeartDiseasePrediction[[#This Row],[Age]])</f>
        <v>0.80681818181818177</v>
      </c>
      <c r="M23" t="str" cm="1">
        <f t="array" ref="M23">_xlfn.IFS(HeartDiseasePrediction[[#This Row],[MaxHR % Value]]&lt;=59%,"Low-(Abnormal)",HeartDiseasePrediction[[#This Row],[MaxHR % Value]]&lt;86%,"Normal",HeartDiseasePrediction[[#This Row],[MaxHR % Value]]&gt;=86%,"High-(Abnormal)")</f>
        <v>Normal</v>
      </c>
      <c r="N23" t="s">
        <v>22</v>
      </c>
      <c r="O23">
        <v>1</v>
      </c>
      <c r="P23" t="str" cm="1">
        <f t="array" ref="P23">_xlfn.IFS(HeartDiseasePrediction[[#This Row],[Oldpeak]]&lt;1,"Low Risk",HeartDiseasePrediction[[#This Row],[Oldpeak]]&lt;1.5,"Medium Risk",HeartDiseasePrediction[[#This Row],[Oldpeak]]&gt;=1.5,"High Risk")</f>
        <v>Medium Risk</v>
      </c>
      <c r="Q23" t="s">
        <v>15</v>
      </c>
      <c r="R23" t="s">
        <v>22</v>
      </c>
    </row>
    <row r="24" spans="1:18" x14ac:dyDescent="0.25">
      <c r="A24">
        <v>49</v>
      </c>
      <c r="B24" t="str" cm="1">
        <f t="array" ref="B24">_xlfn.IFS(HeartDiseasePrediction[[#This Row],[Age]]&lt;40,"Below 40",HeartDiseasePrediction[[#This Row],[Age]]&lt;50,"Btw 40 - 49",HeartDiseasePrediction[[#This Row],[Age]]&lt;60,"Btw 50 -59",HeartDiseasePrediction[[#This Row],[Age]]&lt;70,"Btw 60 - 69",HeartDiseasePrediction[[#This Row],[Age]]&lt;=80,"Btw 70 -79")</f>
        <v>Btw 40 - 49</v>
      </c>
      <c r="C24" t="s">
        <v>14</v>
      </c>
      <c r="D24" t="s">
        <v>62</v>
      </c>
      <c r="E24">
        <v>124</v>
      </c>
      <c r="F24" t="str" cm="1">
        <f t="array" ref="F2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4">
        <v>201</v>
      </c>
      <c r="H24" t="str" cm="1">
        <f t="array" ref="H24">_xlfn.IFS(HeartDiseasePrediction[[#This Row],[Cholesterol]]=0,"No Reading",HeartDiseasePrediction[[#This Row],[Cholesterol]]&lt;200,"Normal",HeartDiseasePrediction[[#This Row],[Cholesterol]]&lt;240,"Medium Risk",HeartDiseasePrediction[[#This Row],[Cholesterol]]&gt;=240,"High Risk")</f>
        <v>Medium Risk</v>
      </c>
      <c r="I24" t="s">
        <v>52</v>
      </c>
      <c r="J24" t="s">
        <v>12</v>
      </c>
      <c r="K24">
        <v>164</v>
      </c>
      <c r="L24" s="1">
        <f>HeartDiseasePrediction[[#This Row],[MaxHR]]/(220-HeartDiseasePrediction[[#This Row],[Age]])</f>
        <v>0.95906432748538006</v>
      </c>
      <c r="M24" t="str" cm="1">
        <f t="array" ref="M24">_xlfn.IFS(HeartDiseasePrediction[[#This Row],[MaxHR % Value]]&lt;=59%,"Low-(Abnormal)",HeartDiseasePrediction[[#This Row],[MaxHR % Value]]&lt;86%,"Normal",HeartDiseasePrediction[[#This Row],[MaxHR % Value]]&gt;=86%,"High-(Abnormal)")</f>
        <v>High-(Abnormal)</v>
      </c>
      <c r="N24" t="s">
        <v>22</v>
      </c>
      <c r="O24">
        <v>0</v>
      </c>
      <c r="P24" t="str" cm="1">
        <f t="array" ref="P24">_xlfn.IFS(HeartDiseasePrediction[[#This Row],[Oldpeak]]&lt;1,"Low Risk",HeartDiseasePrediction[[#This Row],[Oldpeak]]&lt;1.5,"Medium Risk",HeartDiseasePrediction[[#This Row],[Oldpeak]]&gt;=1.5,"High Risk")</f>
        <v>Low Risk</v>
      </c>
      <c r="Q24" t="s">
        <v>13</v>
      </c>
      <c r="R24" t="s">
        <v>22</v>
      </c>
    </row>
    <row r="25" spans="1:18" x14ac:dyDescent="0.25">
      <c r="A25">
        <v>44</v>
      </c>
      <c r="B25" t="str" cm="1">
        <f t="array" ref="B25">_xlfn.IFS(HeartDiseasePrediction[[#This Row],[Age]]&lt;40,"Below 40",HeartDiseasePrediction[[#This Row],[Age]]&lt;50,"Btw 40 - 49",HeartDiseasePrediction[[#This Row],[Age]]&lt;60,"Btw 50 -59",HeartDiseasePrediction[[#This Row],[Age]]&lt;70,"Btw 60 - 69",HeartDiseasePrediction[[#This Row],[Age]]&lt;=80,"Btw 70 -79")</f>
        <v>Btw 40 - 49</v>
      </c>
      <c r="C25" t="s">
        <v>11</v>
      </c>
      <c r="D25" t="s">
        <v>62</v>
      </c>
      <c r="E25">
        <v>150</v>
      </c>
      <c r="F25" t="str" cm="1">
        <f t="array" ref="F25">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5">
        <v>288</v>
      </c>
      <c r="H25" t="str" cm="1">
        <f t="array" ref="H25">_xlfn.IFS(HeartDiseasePrediction[[#This Row],[Cholesterol]]=0,"No Reading",HeartDiseasePrediction[[#This Row],[Cholesterol]]&lt;200,"Normal",HeartDiseasePrediction[[#This Row],[Cholesterol]]&lt;240,"Medium Risk",HeartDiseasePrediction[[#This Row],[Cholesterol]]&gt;=240,"High Risk")</f>
        <v>High Risk</v>
      </c>
      <c r="I25" t="s">
        <v>52</v>
      </c>
      <c r="J25" t="s">
        <v>12</v>
      </c>
      <c r="K25">
        <v>150</v>
      </c>
      <c r="L25" s="1">
        <f>HeartDiseasePrediction[[#This Row],[MaxHR]]/(220-HeartDiseasePrediction[[#This Row],[Age]])</f>
        <v>0.85227272727272729</v>
      </c>
      <c r="M25" t="str" cm="1">
        <f t="array" ref="M25">_xlfn.IFS(HeartDiseasePrediction[[#This Row],[MaxHR % Value]]&lt;=59%,"Low-(Abnormal)",HeartDiseasePrediction[[#This Row],[MaxHR % Value]]&lt;86%,"Normal",HeartDiseasePrediction[[#This Row],[MaxHR % Value]]&gt;=86%,"High-(Abnormal)")</f>
        <v>Normal</v>
      </c>
      <c r="N25" t="s">
        <v>23</v>
      </c>
      <c r="O25">
        <v>3</v>
      </c>
      <c r="P25" t="str" cm="1">
        <f t="array" ref="P25">_xlfn.IFS(HeartDiseasePrediction[[#This Row],[Oldpeak]]&lt;1,"Low Risk",HeartDiseasePrediction[[#This Row],[Oldpeak]]&lt;1.5,"Medium Risk",HeartDiseasePrediction[[#This Row],[Oldpeak]]&gt;=1.5,"High Risk")</f>
        <v>High Risk</v>
      </c>
      <c r="Q25" t="s">
        <v>15</v>
      </c>
      <c r="R25" t="s">
        <v>23</v>
      </c>
    </row>
    <row r="26" spans="1:18" x14ac:dyDescent="0.25">
      <c r="A26">
        <v>40</v>
      </c>
      <c r="B26" t="str" cm="1">
        <f t="array" ref="B26">_xlfn.IFS(HeartDiseasePrediction[[#This Row],[Age]]&lt;40,"Below 40",HeartDiseasePrediction[[#This Row],[Age]]&lt;50,"Btw 40 - 49",HeartDiseasePrediction[[#This Row],[Age]]&lt;60,"Btw 50 -59",HeartDiseasePrediction[[#This Row],[Age]]&lt;70,"Btw 60 - 69",HeartDiseasePrediction[[#This Row],[Age]]&lt;=80,"Btw 70 -79")</f>
        <v>Btw 40 - 49</v>
      </c>
      <c r="C26" t="s">
        <v>11</v>
      </c>
      <c r="D26" t="s">
        <v>64</v>
      </c>
      <c r="E26">
        <v>130</v>
      </c>
      <c r="F26" t="str" cm="1">
        <f t="array" ref="F2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6">
        <v>215</v>
      </c>
      <c r="H26" t="str" cm="1">
        <f t="array" ref="H26">_xlfn.IFS(HeartDiseasePrediction[[#This Row],[Cholesterol]]=0,"No Reading",HeartDiseasePrediction[[#This Row],[Cholesterol]]&lt;200,"Normal",HeartDiseasePrediction[[#This Row],[Cholesterol]]&lt;240,"Medium Risk",HeartDiseasePrediction[[#This Row],[Cholesterol]]&gt;=240,"High Risk")</f>
        <v>Medium Risk</v>
      </c>
      <c r="I26" t="s">
        <v>52</v>
      </c>
      <c r="J26" t="s">
        <v>12</v>
      </c>
      <c r="K26">
        <v>138</v>
      </c>
      <c r="L26" s="1">
        <f>HeartDiseasePrediction[[#This Row],[MaxHR]]/(220-HeartDiseasePrediction[[#This Row],[Age]])</f>
        <v>0.76666666666666672</v>
      </c>
      <c r="M26" t="str" cm="1">
        <f t="array" ref="M26">_xlfn.IFS(HeartDiseasePrediction[[#This Row],[MaxHR % Value]]&lt;=59%,"Low-(Abnormal)",HeartDiseasePrediction[[#This Row],[MaxHR % Value]]&lt;86%,"Normal",HeartDiseasePrediction[[#This Row],[MaxHR % Value]]&gt;=86%,"High-(Abnormal)")</f>
        <v>Normal</v>
      </c>
      <c r="N26" t="s">
        <v>22</v>
      </c>
      <c r="O26">
        <v>0</v>
      </c>
      <c r="P26" t="str" cm="1">
        <f t="array" ref="P26">_xlfn.IFS(HeartDiseasePrediction[[#This Row],[Oldpeak]]&lt;1,"Low Risk",HeartDiseasePrediction[[#This Row],[Oldpeak]]&lt;1.5,"Medium Risk",HeartDiseasePrediction[[#This Row],[Oldpeak]]&gt;=1.5,"High Risk")</f>
        <v>Low Risk</v>
      </c>
      <c r="Q26" t="s">
        <v>13</v>
      </c>
      <c r="R26" t="s">
        <v>22</v>
      </c>
    </row>
    <row r="27" spans="1:18" x14ac:dyDescent="0.25">
      <c r="A27">
        <v>36</v>
      </c>
      <c r="B27" t="str" cm="1">
        <f t="array" ref="B27">_xlfn.IFS(HeartDiseasePrediction[[#This Row],[Age]]&lt;40,"Below 40",HeartDiseasePrediction[[#This Row],[Age]]&lt;50,"Btw 40 - 49",HeartDiseasePrediction[[#This Row],[Age]]&lt;60,"Btw 50 -59",HeartDiseasePrediction[[#This Row],[Age]]&lt;70,"Btw 60 - 69",HeartDiseasePrediction[[#This Row],[Age]]&lt;=80,"Btw 70 -79")</f>
        <v>Below 40</v>
      </c>
      <c r="C27" t="s">
        <v>11</v>
      </c>
      <c r="D27" t="s">
        <v>64</v>
      </c>
      <c r="E27">
        <v>130</v>
      </c>
      <c r="F27" t="str" cm="1">
        <f t="array" ref="F2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7">
        <v>209</v>
      </c>
      <c r="H27" t="str" cm="1">
        <f t="array" ref="H27">_xlfn.IFS(HeartDiseasePrediction[[#This Row],[Cholesterol]]=0,"No Reading",HeartDiseasePrediction[[#This Row],[Cholesterol]]&lt;200,"Normal",HeartDiseasePrediction[[#This Row],[Cholesterol]]&lt;240,"Medium Risk",HeartDiseasePrediction[[#This Row],[Cholesterol]]&gt;=240,"High Risk")</f>
        <v>Medium Risk</v>
      </c>
      <c r="I27" t="s">
        <v>52</v>
      </c>
      <c r="J27" t="s">
        <v>12</v>
      </c>
      <c r="K27">
        <v>178</v>
      </c>
      <c r="L27" s="1">
        <f>HeartDiseasePrediction[[#This Row],[MaxHR]]/(220-HeartDiseasePrediction[[#This Row],[Age]])</f>
        <v>0.96739130434782605</v>
      </c>
      <c r="M27" t="str" cm="1">
        <f t="array" ref="M27">_xlfn.IFS(HeartDiseasePrediction[[#This Row],[MaxHR % Value]]&lt;=59%,"Low-(Abnormal)",HeartDiseasePrediction[[#This Row],[MaxHR % Value]]&lt;86%,"Normal",HeartDiseasePrediction[[#This Row],[MaxHR % Value]]&gt;=86%,"High-(Abnormal)")</f>
        <v>High-(Abnormal)</v>
      </c>
      <c r="N27" t="s">
        <v>22</v>
      </c>
      <c r="O27">
        <v>0</v>
      </c>
      <c r="P27" t="str" cm="1">
        <f t="array" ref="P27">_xlfn.IFS(HeartDiseasePrediction[[#This Row],[Oldpeak]]&lt;1,"Low Risk",HeartDiseasePrediction[[#This Row],[Oldpeak]]&lt;1.5,"Medium Risk",HeartDiseasePrediction[[#This Row],[Oldpeak]]&gt;=1.5,"High Risk")</f>
        <v>Low Risk</v>
      </c>
      <c r="Q27" t="s">
        <v>13</v>
      </c>
      <c r="R27" t="s">
        <v>22</v>
      </c>
    </row>
    <row r="28" spans="1:18" x14ac:dyDescent="0.25">
      <c r="A28">
        <v>53</v>
      </c>
      <c r="B28" t="str" cm="1">
        <f t="array" ref="B28">_xlfn.IFS(HeartDiseasePrediction[[#This Row],[Age]]&lt;40,"Below 40",HeartDiseasePrediction[[#This Row],[Age]]&lt;50,"Btw 40 - 49",HeartDiseasePrediction[[#This Row],[Age]]&lt;60,"Btw 50 -59",HeartDiseasePrediction[[#This Row],[Age]]&lt;70,"Btw 60 - 69",HeartDiseasePrediction[[#This Row],[Age]]&lt;=80,"Btw 70 -79")</f>
        <v>Btw 50 -59</v>
      </c>
      <c r="C28" t="s">
        <v>11</v>
      </c>
      <c r="D28" t="s">
        <v>61</v>
      </c>
      <c r="E28">
        <v>124</v>
      </c>
      <c r="F28" t="str" cm="1">
        <f t="array" ref="F2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8">
        <v>260</v>
      </c>
      <c r="H28" t="str" cm="1">
        <f t="array" ref="H28">_xlfn.IFS(HeartDiseasePrediction[[#This Row],[Cholesterol]]=0,"No Reading",HeartDiseasePrediction[[#This Row],[Cholesterol]]&lt;200,"Normal",HeartDiseasePrediction[[#This Row],[Cholesterol]]&lt;240,"Medium Risk",HeartDiseasePrediction[[#This Row],[Cholesterol]]&gt;=240,"High Risk")</f>
        <v>High Risk</v>
      </c>
      <c r="I28" t="s">
        <v>52</v>
      </c>
      <c r="J28" t="s">
        <v>16</v>
      </c>
      <c r="K28">
        <v>112</v>
      </c>
      <c r="L28" s="1">
        <f>HeartDiseasePrediction[[#This Row],[MaxHR]]/(220-HeartDiseasePrediction[[#This Row],[Age]])</f>
        <v>0.6706586826347305</v>
      </c>
      <c r="M28" t="str" cm="1">
        <f t="array" ref="M28">_xlfn.IFS(HeartDiseasePrediction[[#This Row],[MaxHR % Value]]&lt;=59%,"Low-(Abnormal)",HeartDiseasePrediction[[#This Row],[MaxHR % Value]]&lt;86%,"Normal",HeartDiseasePrediction[[#This Row],[MaxHR % Value]]&gt;=86%,"High-(Abnormal)")</f>
        <v>Normal</v>
      </c>
      <c r="N28" t="s">
        <v>23</v>
      </c>
      <c r="O28">
        <v>3</v>
      </c>
      <c r="P28" t="str" cm="1">
        <f t="array" ref="P28">_xlfn.IFS(HeartDiseasePrediction[[#This Row],[Oldpeak]]&lt;1,"Low Risk",HeartDiseasePrediction[[#This Row],[Oldpeak]]&lt;1.5,"Medium Risk",HeartDiseasePrediction[[#This Row],[Oldpeak]]&gt;=1.5,"High Risk")</f>
        <v>High Risk</v>
      </c>
      <c r="Q28" t="s">
        <v>15</v>
      </c>
      <c r="R28" t="s">
        <v>22</v>
      </c>
    </row>
    <row r="29" spans="1:18" x14ac:dyDescent="0.25">
      <c r="A29">
        <v>52</v>
      </c>
      <c r="B29" t="str" cm="1">
        <f t="array" ref="B29">_xlfn.IFS(HeartDiseasePrediction[[#This Row],[Age]]&lt;40,"Below 40",HeartDiseasePrediction[[#This Row],[Age]]&lt;50,"Btw 40 - 49",HeartDiseasePrediction[[#This Row],[Age]]&lt;60,"Btw 50 -59",HeartDiseasePrediction[[#This Row],[Age]]&lt;70,"Btw 60 - 69",HeartDiseasePrediction[[#This Row],[Age]]&lt;=80,"Btw 70 -79")</f>
        <v>Btw 50 -59</v>
      </c>
      <c r="C29" t="s">
        <v>11</v>
      </c>
      <c r="D29" t="s">
        <v>62</v>
      </c>
      <c r="E29">
        <v>120</v>
      </c>
      <c r="F29" t="str" cm="1">
        <f t="array" ref="F2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9">
        <v>284</v>
      </c>
      <c r="H29" t="str" cm="1">
        <f t="array" ref="H29">_xlfn.IFS(HeartDiseasePrediction[[#This Row],[Cholesterol]]=0,"No Reading",HeartDiseasePrediction[[#This Row],[Cholesterol]]&lt;200,"Normal",HeartDiseasePrediction[[#This Row],[Cholesterol]]&lt;240,"Medium Risk",HeartDiseasePrediction[[#This Row],[Cholesterol]]&gt;=240,"High Risk")</f>
        <v>High Risk</v>
      </c>
      <c r="I29" t="s">
        <v>52</v>
      </c>
      <c r="J29" t="s">
        <v>12</v>
      </c>
      <c r="K29">
        <v>118</v>
      </c>
      <c r="L29" s="1">
        <f>HeartDiseasePrediction[[#This Row],[MaxHR]]/(220-HeartDiseasePrediction[[#This Row],[Age]])</f>
        <v>0.70238095238095233</v>
      </c>
      <c r="M29" t="str" cm="1">
        <f t="array" ref="M29">_xlfn.IFS(HeartDiseasePrediction[[#This Row],[MaxHR % Value]]&lt;=59%,"Low-(Abnormal)",HeartDiseasePrediction[[#This Row],[MaxHR % Value]]&lt;86%,"Normal",HeartDiseasePrediction[[#This Row],[MaxHR % Value]]&gt;=86%,"High-(Abnormal)")</f>
        <v>Normal</v>
      </c>
      <c r="N29" t="s">
        <v>22</v>
      </c>
      <c r="O29">
        <v>0</v>
      </c>
      <c r="P29" t="str" cm="1">
        <f t="array" ref="P29">_xlfn.IFS(HeartDiseasePrediction[[#This Row],[Oldpeak]]&lt;1,"Low Risk",HeartDiseasePrediction[[#This Row],[Oldpeak]]&lt;1.5,"Medium Risk",HeartDiseasePrediction[[#This Row],[Oldpeak]]&gt;=1.5,"High Risk")</f>
        <v>Low Risk</v>
      </c>
      <c r="Q29" t="s">
        <v>13</v>
      </c>
      <c r="R29" t="s">
        <v>22</v>
      </c>
    </row>
    <row r="30" spans="1:18" x14ac:dyDescent="0.25">
      <c r="A30">
        <v>53</v>
      </c>
      <c r="B30" t="str" cm="1">
        <f t="array" ref="B30">_xlfn.IFS(HeartDiseasePrediction[[#This Row],[Age]]&lt;40,"Below 40",HeartDiseasePrediction[[#This Row],[Age]]&lt;50,"Btw 40 - 49",HeartDiseasePrediction[[#This Row],[Age]]&lt;60,"Btw 50 -59",HeartDiseasePrediction[[#This Row],[Age]]&lt;70,"Btw 60 - 69",HeartDiseasePrediction[[#This Row],[Age]]&lt;=80,"Btw 70 -79")</f>
        <v>Btw 50 -59</v>
      </c>
      <c r="C30" t="s">
        <v>14</v>
      </c>
      <c r="D30" t="s">
        <v>62</v>
      </c>
      <c r="E30">
        <v>113</v>
      </c>
      <c r="F30" t="str" cm="1">
        <f t="array" ref="F30">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30">
        <v>468</v>
      </c>
      <c r="H30" t="str" cm="1">
        <f t="array" ref="H30">_xlfn.IFS(HeartDiseasePrediction[[#This Row],[Cholesterol]]=0,"No Reading",HeartDiseasePrediction[[#This Row],[Cholesterol]]&lt;200,"Normal",HeartDiseasePrediction[[#This Row],[Cholesterol]]&lt;240,"Medium Risk",HeartDiseasePrediction[[#This Row],[Cholesterol]]&gt;=240,"High Risk")</f>
        <v>High Risk</v>
      </c>
      <c r="I30" t="s">
        <v>52</v>
      </c>
      <c r="J30" t="s">
        <v>12</v>
      </c>
      <c r="K30">
        <v>127</v>
      </c>
      <c r="L30" s="1">
        <f>HeartDiseasePrediction[[#This Row],[MaxHR]]/(220-HeartDiseasePrediction[[#This Row],[Age]])</f>
        <v>0.76047904191616766</v>
      </c>
      <c r="M30" t="str" cm="1">
        <f t="array" ref="M30">_xlfn.IFS(HeartDiseasePrediction[[#This Row],[MaxHR % Value]]&lt;=59%,"Low-(Abnormal)",HeartDiseasePrediction[[#This Row],[MaxHR % Value]]&lt;86%,"Normal",HeartDiseasePrediction[[#This Row],[MaxHR % Value]]&gt;=86%,"High-(Abnormal)")</f>
        <v>Normal</v>
      </c>
      <c r="N30" t="s">
        <v>22</v>
      </c>
      <c r="O30">
        <v>0</v>
      </c>
      <c r="P30" t="str" cm="1">
        <f t="array" ref="P30">_xlfn.IFS(HeartDiseasePrediction[[#This Row],[Oldpeak]]&lt;1,"Low Risk",HeartDiseasePrediction[[#This Row],[Oldpeak]]&lt;1.5,"Medium Risk",HeartDiseasePrediction[[#This Row],[Oldpeak]]&gt;=1.5,"High Risk")</f>
        <v>Low Risk</v>
      </c>
      <c r="Q30" t="s">
        <v>13</v>
      </c>
      <c r="R30" t="s">
        <v>22</v>
      </c>
    </row>
    <row r="31" spans="1:18" x14ac:dyDescent="0.25">
      <c r="A31">
        <v>51</v>
      </c>
      <c r="B31" t="str" cm="1">
        <f t="array" ref="B31">_xlfn.IFS(HeartDiseasePrediction[[#This Row],[Age]]&lt;40,"Below 40",HeartDiseasePrediction[[#This Row],[Age]]&lt;50,"Btw 40 - 49",HeartDiseasePrediction[[#This Row],[Age]]&lt;60,"Btw 50 -59",HeartDiseasePrediction[[#This Row],[Age]]&lt;70,"Btw 60 - 69",HeartDiseasePrediction[[#This Row],[Age]]&lt;=80,"Btw 70 -79")</f>
        <v>Btw 50 -59</v>
      </c>
      <c r="C31" t="s">
        <v>11</v>
      </c>
      <c r="D31" t="s">
        <v>62</v>
      </c>
      <c r="E31">
        <v>125</v>
      </c>
      <c r="F31" t="str" cm="1">
        <f t="array" ref="F3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1">
        <v>188</v>
      </c>
      <c r="H31" t="str" cm="1">
        <f t="array" ref="H31">_xlfn.IFS(HeartDiseasePrediction[[#This Row],[Cholesterol]]=0,"No Reading",HeartDiseasePrediction[[#This Row],[Cholesterol]]&lt;200,"Normal",HeartDiseasePrediction[[#This Row],[Cholesterol]]&lt;240,"Medium Risk",HeartDiseasePrediction[[#This Row],[Cholesterol]]&gt;=240,"High Risk")</f>
        <v>Normal</v>
      </c>
      <c r="I31" t="s">
        <v>52</v>
      </c>
      <c r="J31" t="s">
        <v>12</v>
      </c>
      <c r="K31">
        <v>145</v>
      </c>
      <c r="L31" s="1">
        <f>HeartDiseasePrediction[[#This Row],[MaxHR]]/(220-HeartDiseasePrediction[[#This Row],[Age]])</f>
        <v>0.85798816568047342</v>
      </c>
      <c r="M31" t="str" cm="1">
        <f t="array" ref="M31">_xlfn.IFS(HeartDiseasePrediction[[#This Row],[MaxHR % Value]]&lt;=59%,"Low-(Abnormal)",HeartDiseasePrediction[[#This Row],[MaxHR % Value]]&lt;86%,"Normal",HeartDiseasePrediction[[#This Row],[MaxHR % Value]]&gt;=86%,"High-(Abnormal)")</f>
        <v>Normal</v>
      </c>
      <c r="N31" t="s">
        <v>22</v>
      </c>
      <c r="O31">
        <v>0</v>
      </c>
      <c r="P31" t="str" cm="1">
        <f t="array" ref="P31">_xlfn.IFS(HeartDiseasePrediction[[#This Row],[Oldpeak]]&lt;1,"Low Risk",HeartDiseasePrediction[[#This Row],[Oldpeak]]&lt;1.5,"Medium Risk",HeartDiseasePrediction[[#This Row],[Oldpeak]]&gt;=1.5,"High Risk")</f>
        <v>Low Risk</v>
      </c>
      <c r="Q31" t="s">
        <v>13</v>
      </c>
      <c r="R31" t="s">
        <v>22</v>
      </c>
    </row>
    <row r="32" spans="1:18" x14ac:dyDescent="0.25">
      <c r="A32">
        <v>53</v>
      </c>
      <c r="B32" t="str" cm="1">
        <f t="array" ref="B32">_xlfn.IFS(HeartDiseasePrediction[[#This Row],[Age]]&lt;40,"Below 40",HeartDiseasePrediction[[#This Row],[Age]]&lt;50,"Btw 40 - 49",HeartDiseasePrediction[[#This Row],[Age]]&lt;60,"Btw 50 -59",HeartDiseasePrediction[[#This Row],[Age]]&lt;70,"Btw 60 - 69",HeartDiseasePrediction[[#This Row],[Age]]&lt;=80,"Btw 70 -79")</f>
        <v>Btw 50 -59</v>
      </c>
      <c r="C32" t="s">
        <v>11</v>
      </c>
      <c r="D32" t="s">
        <v>64</v>
      </c>
      <c r="E32">
        <v>145</v>
      </c>
      <c r="F32" t="str" cm="1">
        <f t="array" ref="F32">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2">
        <v>518</v>
      </c>
      <c r="H32" t="str" cm="1">
        <f t="array" ref="H32">_xlfn.IFS(HeartDiseasePrediction[[#This Row],[Cholesterol]]=0,"No Reading",HeartDiseasePrediction[[#This Row],[Cholesterol]]&lt;200,"Normal",HeartDiseasePrediction[[#This Row],[Cholesterol]]&lt;240,"Medium Risk",HeartDiseasePrediction[[#This Row],[Cholesterol]]&gt;=240,"High Risk")</f>
        <v>High Risk</v>
      </c>
      <c r="I32" t="s">
        <v>52</v>
      </c>
      <c r="J32" t="s">
        <v>12</v>
      </c>
      <c r="K32">
        <v>130</v>
      </c>
      <c r="L32" s="1">
        <f>HeartDiseasePrediction[[#This Row],[MaxHR]]/(220-HeartDiseasePrediction[[#This Row],[Age]])</f>
        <v>0.77844311377245512</v>
      </c>
      <c r="M32" t="str" cm="1">
        <f t="array" ref="M32">_xlfn.IFS(HeartDiseasePrediction[[#This Row],[MaxHR % Value]]&lt;=59%,"Low-(Abnormal)",HeartDiseasePrediction[[#This Row],[MaxHR % Value]]&lt;86%,"Normal",HeartDiseasePrediction[[#This Row],[MaxHR % Value]]&gt;=86%,"High-(Abnormal)")</f>
        <v>Normal</v>
      </c>
      <c r="N32" t="s">
        <v>22</v>
      </c>
      <c r="O32">
        <v>0</v>
      </c>
      <c r="P32" t="str" cm="1">
        <f t="array" ref="P32">_xlfn.IFS(HeartDiseasePrediction[[#This Row],[Oldpeak]]&lt;1,"Low Risk",HeartDiseasePrediction[[#This Row],[Oldpeak]]&lt;1.5,"Medium Risk",HeartDiseasePrediction[[#This Row],[Oldpeak]]&gt;=1.5,"High Risk")</f>
        <v>Low Risk</v>
      </c>
      <c r="Q32" t="s">
        <v>15</v>
      </c>
      <c r="R32" t="s">
        <v>23</v>
      </c>
    </row>
    <row r="33" spans="1:18" x14ac:dyDescent="0.25">
      <c r="A33">
        <v>56</v>
      </c>
      <c r="B33" t="str" cm="1">
        <f t="array" ref="B33">_xlfn.IFS(HeartDiseasePrediction[[#This Row],[Age]]&lt;40,"Below 40",HeartDiseasePrediction[[#This Row],[Age]]&lt;50,"Btw 40 - 49",HeartDiseasePrediction[[#This Row],[Age]]&lt;60,"Btw 50 -59",HeartDiseasePrediction[[#This Row],[Age]]&lt;70,"Btw 60 - 69",HeartDiseasePrediction[[#This Row],[Age]]&lt;=80,"Btw 70 -79")</f>
        <v>Btw 50 -59</v>
      </c>
      <c r="C33" t="s">
        <v>11</v>
      </c>
      <c r="D33" t="s">
        <v>64</v>
      </c>
      <c r="E33">
        <v>130</v>
      </c>
      <c r="F33" t="str" cm="1">
        <f t="array" ref="F3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3">
        <v>167</v>
      </c>
      <c r="H33" t="str" cm="1">
        <f t="array" ref="H33">_xlfn.IFS(HeartDiseasePrediction[[#This Row],[Cholesterol]]=0,"No Reading",HeartDiseasePrediction[[#This Row],[Cholesterol]]&lt;200,"Normal",HeartDiseasePrediction[[#This Row],[Cholesterol]]&lt;240,"Medium Risk",HeartDiseasePrediction[[#This Row],[Cholesterol]]&gt;=240,"High Risk")</f>
        <v>Normal</v>
      </c>
      <c r="I33" t="s">
        <v>52</v>
      </c>
      <c r="J33" t="s">
        <v>12</v>
      </c>
      <c r="K33">
        <v>114</v>
      </c>
      <c r="L33" s="1">
        <f>HeartDiseasePrediction[[#This Row],[MaxHR]]/(220-HeartDiseasePrediction[[#This Row],[Age]])</f>
        <v>0.69512195121951215</v>
      </c>
      <c r="M33" t="str" cm="1">
        <f t="array" ref="M33">_xlfn.IFS(HeartDiseasePrediction[[#This Row],[MaxHR % Value]]&lt;=59%,"Low-(Abnormal)",HeartDiseasePrediction[[#This Row],[MaxHR % Value]]&lt;86%,"Normal",HeartDiseasePrediction[[#This Row],[MaxHR % Value]]&gt;=86%,"High-(Abnormal)")</f>
        <v>Normal</v>
      </c>
      <c r="N33" t="s">
        <v>22</v>
      </c>
      <c r="O33">
        <v>0</v>
      </c>
      <c r="P33" t="str" cm="1">
        <f t="array" ref="P33">_xlfn.IFS(HeartDiseasePrediction[[#This Row],[Oldpeak]]&lt;1,"Low Risk",HeartDiseasePrediction[[#This Row],[Oldpeak]]&lt;1.5,"Medium Risk",HeartDiseasePrediction[[#This Row],[Oldpeak]]&gt;=1.5,"High Risk")</f>
        <v>Low Risk</v>
      </c>
      <c r="Q33" t="s">
        <v>13</v>
      </c>
      <c r="R33" t="s">
        <v>22</v>
      </c>
    </row>
    <row r="34" spans="1:18" x14ac:dyDescent="0.25">
      <c r="A34">
        <v>54</v>
      </c>
      <c r="B34" t="str" cm="1">
        <f t="array" ref="B34">_xlfn.IFS(HeartDiseasePrediction[[#This Row],[Age]]&lt;40,"Below 40",HeartDiseasePrediction[[#This Row],[Age]]&lt;50,"Btw 40 - 49",HeartDiseasePrediction[[#This Row],[Age]]&lt;60,"Btw 50 -59",HeartDiseasePrediction[[#This Row],[Age]]&lt;70,"Btw 60 - 69",HeartDiseasePrediction[[#This Row],[Age]]&lt;=80,"Btw 70 -79")</f>
        <v>Btw 50 -59</v>
      </c>
      <c r="C34" t="s">
        <v>11</v>
      </c>
      <c r="D34" t="s">
        <v>61</v>
      </c>
      <c r="E34">
        <v>125</v>
      </c>
      <c r="F34" t="str" cm="1">
        <f t="array" ref="F3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4">
        <v>224</v>
      </c>
      <c r="H34" t="str" cm="1">
        <f t="array" ref="H34">_xlfn.IFS(HeartDiseasePrediction[[#This Row],[Cholesterol]]=0,"No Reading",HeartDiseasePrediction[[#This Row],[Cholesterol]]&lt;200,"Normal",HeartDiseasePrediction[[#This Row],[Cholesterol]]&lt;240,"Medium Risk",HeartDiseasePrediction[[#This Row],[Cholesterol]]&gt;=240,"High Risk")</f>
        <v>Medium Risk</v>
      </c>
      <c r="I34" t="s">
        <v>52</v>
      </c>
      <c r="J34" t="s">
        <v>12</v>
      </c>
      <c r="K34">
        <v>122</v>
      </c>
      <c r="L34" s="1">
        <f>HeartDiseasePrediction[[#This Row],[MaxHR]]/(220-HeartDiseasePrediction[[#This Row],[Age]])</f>
        <v>0.73493975903614461</v>
      </c>
      <c r="M34" t="str" cm="1">
        <f t="array" ref="M34">_xlfn.IFS(HeartDiseasePrediction[[#This Row],[MaxHR % Value]]&lt;=59%,"Low-(Abnormal)",HeartDiseasePrediction[[#This Row],[MaxHR % Value]]&lt;86%,"Normal",HeartDiseasePrediction[[#This Row],[MaxHR % Value]]&gt;=86%,"High-(Abnormal)")</f>
        <v>Normal</v>
      </c>
      <c r="N34" t="s">
        <v>22</v>
      </c>
      <c r="O34">
        <v>2</v>
      </c>
      <c r="P34" t="str" cm="1">
        <f t="array" ref="P34">_xlfn.IFS(HeartDiseasePrediction[[#This Row],[Oldpeak]]&lt;1,"Low Risk",HeartDiseasePrediction[[#This Row],[Oldpeak]]&lt;1.5,"Medium Risk",HeartDiseasePrediction[[#This Row],[Oldpeak]]&gt;=1.5,"High Risk")</f>
        <v>High Risk</v>
      </c>
      <c r="Q34" t="s">
        <v>15</v>
      </c>
      <c r="R34" t="s">
        <v>23</v>
      </c>
    </row>
    <row r="35" spans="1:18" x14ac:dyDescent="0.25">
      <c r="A35">
        <v>41</v>
      </c>
      <c r="B35" t="str" cm="1">
        <f t="array" ref="B35">_xlfn.IFS(HeartDiseasePrediction[[#This Row],[Age]]&lt;40,"Below 40",HeartDiseasePrediction[[#This Row],[Age]]&lt;50,"Btw 40 - 49",HeartDiseasePrediction[[#This Row],[Age]]&lt;60,"Btw 50 -59",HeartDiseasePrediction[[#This Row],[Age]]&lt;70,"Btw 60 - 69",HeartDiseasePrediction[[#This Row],[Age]]&lt;=80,"Btw 70 -79")</f>
        <v>Btw 40 - 49</v>
      </c>
      <c r="C35" t="s">
        <v>11</v>
      </c>
      <c r="D35" t="s">
        <v>61</v>
      </c>
      <c r="E35">
        <v>130</v>
      </c>
      <c r="F35" t="str" cm="1">
        <f t="array" ref="F3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5">
        <v>172</v>
      </c>
      <c r="H35" t="str" cm="1">
        <f t="array" ref="H35">_xlfn.IFS(HeartDiseasePrediction[[#This Row],[Cholesterol]]=0,"No Reading",HeartDiseasePrediction[[#This Row],[Cholesterol]]&lt;200,"Normal",HeartDiseasePrediction[[#This Row],[Cholesterol]]&lt;240,"Medium Risk",HeartDiseasePrediction[[#This Row],[Cholesterol]]&gt;=240,"High Risk")</f>
        <v>Normal</v>
      </c>
      <c r="I35" t="s">
        <v>52</v>
      </c>
      <c r="J35" t="s">
        <v>16</v>
      </c>
      <c r="K35">
        <v>130</v>
      </c>
      <c r="L35" s="1">
        <f>HeartDiseasePrediction[[#This Row],[MaxHR]]/(220-HeartDiseasePrediction[[#This Row],[Age]])</f>
        <v>0.72625698324022347</v>
      </c>
      <c r="M35" t="str" cm="1">
        <f t="array" ref="M35">_xlfn.IFS(HeartDiseasePrediction[[#This Row],[MaxHR % Value]]&lt;=59%,"Low-(Abnormal)",HeartDiseasePrediction[[#This Row],[MaxHR % Value]]&lt;86%,"Normal",HeartDiseasePrediction[[#This Row],[MaxHR % Value]]&gt;=86%,"High-(Abnormal)")</f>
        <v>Normal</v>
      </c>
      <c r="N35" t="s">
        <v>22</v>
      </c>
      <c r="O35">
        <v>2</v>
      </c>
      <c r="P35" t="str" cm="1">
        <f t="array" ref="P35">_xlfn.IFS(HeartDiseasePrediction[[#This Row],[Oldpeak]]&lt;1,"Low Risk",HeartDiseasePrediction[[#This Row],[Oldpeak]]&lt;1.5,"Medium Risk",HeartDiseasePrediction[[#This Row],[Oldpeak]]&gt;=1.5,"High Risk")</f>
        <v>High Risk</v>
      </c>
      <c r="Q35" t="s">
        <v>15</v>
      </c>
      <c r="R35" t="s">
        <v>23</v>
      </c>
    </row>
    <row r="36" spans="1:18" x14ac:dyDescent="0.25">
      <c r="A36">
        <v>43</v>
      </c>
      <c r="B36" t="str" cm="1">
        <f t="array" ref="B36">_xlfn.IFS(HeartDiseasePrediction[[#This Row],[Age]]&lt;40,"Below 40",HeartDiseasePrediction[[#This Row],[Age]]&lt;50,"Btw 40 - 49",HeartDiseasePrediction[[#This Row],[Age]]&lt;60,"Btw 50 -59",HeartDiseasePrediction[[#This Row],[Age]]&lt;70,"Btw 60 - 69",HeartDiseasePrediction[[#This Row],[Age]]&lt;=80,"Btw 70 -79")</f>
        <v>Btw 40 - 49</v>
      </c>
      <c r="C36" t="s">
        <v>14</v>
      </c>
      <c r="D36" t="s">
        <v>62</v>
      </c>
      <c r="E36">
        <v>150</v>
      </c>
      <c r="F36" t="str" cm="1">
        <f t="array" ref="F36">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6">
        <v>186</v>
      </c>
      <c r="H36" t="str" cm="1">
        <f t="array" ref="H36">_xlfn.IFS(HeartDiseasePrediction[[#This Row],[Cholesterol]]=0,"No Reading",HeartDiseasePrediction[[#This Row],[Cholesterol]]&lt;200,"Normal",HeartDiseasePrediction[[#This Row],[Cholesterol]]&lt;240,"Medium Risk",HeartDiseasePrediction[[#This Row],[Cholesterol]]&gt;=240,"High Risk")</f>
        <v>Normal</v>
      </c>
      <c r="I36" t="s">
        <v>52</v>
      </c>
      <c r="J36" t="s">
        <v>12</v>
      </c>
      <c r="K36">
        <v>154</v>
      </c>
      <c r="L36" s="1">
        <f>HeartDiseasePrediction[[#This Row],[MaxHR]]/(220-HeartDiseasePrediction[[#This Row],[Age]])</f>
        <v>0.87005649717514122</v>
      </c>
      <c r="M36" t="str" cm="1">
        <f t="array" ref="M36">_xlfn.IFS(HeartDiseasePrediction[[#This Row],[MaxHR % Value]]&lt;=59%,"Low-(Abnormal)",HeartDiseasePrediction[[#This Row],[MaxHR % Value]]&lt;86%,"Normal",HeartDiseasePrediction[[#This Row],[MaxHR % Value]]&gt;=86%,"High-(Abnormal)")</f>
        <v>High-(Abnormal)</v>
      </c>
      <c r="N36" t="s">
        <v>22</v>
      </c>
      <c r="O36">
        <v>0</v>
      </c>
      <c r="P36" t="str" cm="1">
        <f t="array" ref="P36">_xlfn.IFS(HeartDiseasePrediction[[#This Row],[Oldpeak]]&lt;1,"Low Risk",HeartDiseasePrediction[[#This Row],[Oldpeak]]&lt;1.5,"Medium Risk",HeartDiseasePrediction[[#This Row],[Oldpeak]]&gt;=1.5,"High Risk")</f>
        <v>Low Risk</v>
      </c>
      <c r="Q36" t="s">
        <v>13</v>
      </c>
      <c r="R36" t="s">
        <v>22</v>
      </c>
    </row>
    <row r="37" spans="1:18" x14ac:dyDescent="0.25">
      <c r="A37">
        <v>32</v>
      </c>
      <c r="B37" t="str" cm="1">
        <f t="array" ref="B37">_xlfn.IFS(HeartDiseasePrediction[[#This Row],[Age]]&lt;40,"Below 40",HeartDiseasePrediction[[#This Row],[Age]]&lt;50,"Btw 40 - 49",HeartDiseasePrediction[[#This Row],[Age]]&lt;60,"Btw 50 -59",HeartDiseasePrediction[[#This Row],[Age]]&lt;70,"Btw 60 - 69",HeartDiseasePrediction[[#This Row],[Age]]&lt;=80,"Btw 70 -79")</f>
        <v>Below 40</v>
      </c>
      <c r="C37" t="s">
        <v>11</v>
      </c>
      <c r="D37" t="s">
        <v>62</v>
      </c>
      <c r="E37">
        <v>125</v>
      </c>
      <c r="F37" t="str" cm="1">
        <f t="array" ref="F3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7">
        <v>254</v>
      </c>
      <c r="H37" t="str" cm="1">
        <f t="array" ref="H37">_xlfn.IFS(HeartDiseasePrediction[[#This Row],[Cholesterol]]=0,"No Reading",HeartDiseasePrediction[[#This Row],[Cholesterol]]&lt;200,"Normal",HeartDiseasePrediction[[#This Row],[Cholesterol]]&lt;240,"Medium Risk",HeartDiseasePrediction[[#This Row],[Cholesterol]]&gt;=240,"High Risk")</f>
        <v>High Risk</v>
      </c>
      <c r="I37" t="s">
        <v>52</v>
      </c>
      <c r="J37" t="s">
        <v>12</v>
      </c>
      <c r="K37">
        <v>155</v>
      </c>
      <c r="L37" s="1">
        <f>HeartDiseasePrediction[[#This Row],[MaxHR]]/(220-HeartDiseasePrediction[[#This Row],[Age]])</f>
        <v>0.82446808510638303</v>
      </c>
      <c r="M37" t="str" cm="1">
        <f t="array" ref="M37">_xlfn.IFS(HeartDiseasePrediction[[#This Row],[MaxHR % Value]]&lt;=59%,"Low-(Abnormal)",HeartDiseasePrediction[[#This Row],[MaxHR % Value]]&lt;86%,"Normal",HeartDiseasePrediction[[#This Row],[MaxHR % Value]]&gt;=86%,"High-(Abnormal)")</f>
        <v>Normal</v>
      </c>
      <c r="N37" t="s">
        <v>22</v>
      </c>
      <c r="O37">
        <v>0</v>
      </c>
      <c r="P37" t="str" cm="1">
        <f t="array" ref="P37">_xlfn.IFS(HeartDiseasePrediction[[#This Row],[Oldpeak]]&lt;1,"Low Risk",HeartDiseasePrediction[[#This Row],[Oldpeak]]&lt;1.5,"Medium Risk",HeartDiseasePrediction[[#This Row],[Oldpeak]]&gt;=1.5,"High Risk")</f>
        <v>Low Risk</v>
      </c>
      <c r="Q37" t="s">
        <v>13</v>
      </c>
      <c r="R37" t="s">
        <v>22</v>
      </c>
    </row>
    <row r="38" spans="1:18" x14ac:dyDescent="0.25">
      <c r="A38">
        <v>65</v>
      </c>
      <c r="B38" t="str" cm="1">
        <f t="array" ref="B38">_xlfn.IFS(HeartDiseasePrediction[[#This Row],[Age]]&lt;40,"Below 40",HeartDiseasePrediction[[#This Row],[Age]]&lt;50,"Btw 40 - 49",HeartDiseasePrediction[[#This Row],[Age]]&lt;60,"Btw 50 -59",HeartDiseasePrediction[[#This Row],[Age]]&lt;70,"Btw 60 - 69",HeartDiseasePrediction[[#This Row],[Age]]&lt;=80,"Btw 70 -79")</f>
        <v>Btw 60 - 69</v>
      </c>
      <c r="C38" t="s">
        <v>11</v>
      </c>
      <c r="D38" t="s">
        <v>61</v>
      </c>
      <c r="E38">
        <v>140</v>
      </c>
      <c r="F38" t="str" cm="1">
        <f t="array" ref="F38">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8">
        <v>306</v>
      </c>
      <c r="H38" t="str" cm="1">
        <f t="array" ref="H38">_xlfn.IFS(HeartDiseasePrediction[[#This Row],[Cholesterol]]=0,"No Reading",HeartDiseasePrediction[[#This Row],[Cholesterol]]&lt;200,"Normal",HeartDiseasePrediction[[#This Row],[Cholesterol]]&lt;240,"Medium Risk",HeartDiseasePrediction[[#This Row],[Cholesterol]]&gt;=240,"High Risk")</f>
        <v>High Risk</v>
      </c>
      <c r="I38" t="s">
        <v>53</v>
      </c>
      <c r="J38" t="s">
        <v>12</v>
      </c>
      <c r="K38">
        <v>87</v>
      </c>
      <c r="L38" s="1">
        <f>HeartDiseasePrediction[[#This Row],[MaxHR]]/(220-HeartDiseasePrediction[[#This Row],[Age]])</f>
        <v>0.56129032258064515</v>
      </c>
      <c r="M38" t="str" cm="1">
        <f t="array" ref="M38">_xlfn.IFS(HeartDiseasePrediction[[#This Row],[MaxHR % Value]]&lt;=59%,"Low-(Abnormal)",HeartDiseasePrediction[[#This Row],[MaxHR % Value]]&lt;86%,"Normal",HeartDiseasePrediction[[#This Row],[MaxHR % Value]]&gt;=86%,"High-(Abnormal)")</f>
        <v>Low-(Abnormal)</v>
      </c>
      <c r="N38" t="s">
        <v>23</v>
      </c>
      <c r="O38">
        <v>1.5</v>
      </c>
      <c r="P38" t="str" cm="1">
        <f t="array" ref="P38">_xlfn.IFS(HeartDiseasePrediction[[#This Row],[Oldpeak]]&lt;1,"Low Risk",HeartDiseasePrediction[[#This Row],[Oldpeak]]&lt;1.5,"Medium Risk",HeartDiseasePrediction[[#This Row],[Oldpeak]]&gt;=1.5,"High Risk")</f>
        <v>High Risk</v>
      </c>
      <c r="Q38" t="s">
        <v>15</v>
      </c>
      <c r="R38" t="s">
        <v>23</v>
      </c>
    </row>
    <row r="39" spans="1:18" x14ac:dyDescent="0.25">
      <c r="A39">
        <v>41</v>
      </c>
      <c r="B39" t="str" cm="1">
        <f t="array" ref="B39">_xlfn.IFS(HeartDiseasePrediction[[#This Row],[Age]]&lt;40,"Below 40",HeartDiseasePrediction[[#This Row],[Age]]&lt;50,"Btw 40 - 49",HeartDiseasePrediction[[#This Row],[Age]]&lt;60,"Btw 50 -59",HeartDiseasePrediction[[#This Row],[Age]]&lt;70,"Btw 60 - 69",HeartDiseasePrediction[[#This Row],[Age]]&lt;=80,"Btw 70 -79")</f>
        <v>Btw 40 - 49</v>
      </c>
      <c r="C39" t="s">
        <v>14</v>
      </c>
      <c r="D39" t="s">
        <v>62</v>
      </c>
      <c r="E39">
        <v>110</v>
      </c>
      <c r="F39" t="str" cm="1">
        <f t="array" ref="F39">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39">
        <v>250</v>
      </c>
      <c r="H39" t="str" cm="1">
        <f t="array" ref="H39">_xlfn.IFS(HeartDiseasePrediction[[#This Row],[Cholesterol]]=0,"No Reading",HeartDiseasePrediction[[#This Row],[Cholesterol]]&lt;200,"Normal",HeartDiseasePrediction[[#This Row],[Cholesterol]]&lt;240,"Medium Risk",HeartDiseasePrediction[[#This Row],[Cholesterol]]&gt;=240,"High Risk")</f>
        <v>High Risk</v>
      </c>
      <c r="I39" t="s">
        <v>52</v>
      </c>
      <c r="J39" t="s">
        <v>16</v>
      </c>
      <c r="K39">
        <v>142</v>
      </c>
      <c r="L39" s="1">
        <f>HeartDiseasePrediction[[#This Row],[MaxHR]]/(220-HeartDiseasePrediction[[#This Row],[Age]])</f>
        <v>0.79329608938547491</v>
      </c>
      <c r="M39" t="str" cm="1">
        <f t="array" ref="M39">_xlfn.IFS(HeartDiseasePrediction[[#This Row],[MaxHR % Value]]&lt;=59%,"Low-(Abnormal)",HeartDiseasePrediction[[#This Row],[MaxHR % Value]]&lt;86%,"Normal",HeartDiseasePrediction[[#This Row],[MaxHR % Value]]&gt;=86%,"High-(Abnormal)")</f>
        <v>Normal</v>
      </c>
      <c r="N39" t="s">
        <v>22</v>
      </c>
      <c r="O39">
        <v>0</v>
      </c>
      <c r="P39" t="str" cm="1">
        <f t="array" ref="P39">_xlfn.IFS(HeartDiseasePrediction[[#This Row],[Oldpeak]]&lt;1,"Low Risk",HeartDiseasePrediction[[#This Row],[Oldpeak]]&lt;1.5,"Medium Risk",HeartDiseasePrediction[[#This Row],[Oldpeak]]&gt;=1.5,"High Risk")</f>
        <v>Low Risk</v>
      </c>
      <c r="Q39" t="s">
        <v>13</v>
      </c>
      <c r="R39" t="s">
        <v>22</v>
      </c>
    </row>
    <row r="40" spans="1:18" x14ac:dyDescent="0.25">
      <c r="A40">
        <v>48</v>
      </c>
      <c r="B40" t="str" cm="1">
        <f t="array" ref="B40">_xlfn.IFS(HeartDiseasePrediction[[#This Row],[Age]]&lt;40,"Below 40",HeartDiseasePrediction[[#This Row],[Age]]&lt;50,"Btw 40 - 49",HeartDiseasePrediction[[#This Row],[Age]]&lt;60,"Btw 50 -59",HeartDiseasePrediction[[#This Row],[Age]]&lt;70,"Btw 60 - 69",HeartDiseasePrediction[[#This Row],[Age]]&lt;=80,"Btw 70 -79")</f>
        <v>Btw 40 - 49</v>
      </c>
      <c r="C40" t="s">
        <v>14</v>
      </c>
      <c r="D40" t="s">
        <v>62</v>
      </c>
      <c r="E40">
        <v>120</v>
      </c>
      <c r="F40" t="str" cm="1">
        <f t="array" ref="F4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0">
        <v>177</v>
      </c>
      <c r="H40" t="str" cm="1">
        <f t="array" ref="H40">_xlfn.IFS(HeartDiseasePrediction[[#This Row],[Cholesterol]]=0,"No Reading",HeartDiseasePrediction[[#This Row],[Cholesterol]]&lt;200,"Normal",HeartDiseasePrediction[[#This Row],[Cholesterol]]&lt;240,"Medium Risk",HeartDiseasePrediction[[#This Row],[Cholesterol]]&gt;=240,"High Risk")</f>
        <v>Normal</v>
      </c>
      <c r="I40" t="s">
        <v>53</v>
      </c>
      <c r="J40" t="s">
        <v>16</v>
      </c>
      <c r="K40">
        <v>148</v>
      </c>
      <c r="L40" s="1">
        <f>HeartDiseasePrediction[[#This Row],[MaxHR]]/(220-HeartDiseasePrediction[[#This Row],[Age]])</f>
        <v>0.86046511627906974</v>
      </c>
      <c r="M40" t="str" cm="1">
        <f t="array" ref="M40">_xlfn.IFS(HeartDiseasePrediction[[#This Row],[MaxHR % Value]]&lt;=59%,"Low-(Abnormal)",HeartDiseasePrediction[[#This Row],[MaxHR % Value]]&lt;86%,"Normal",HeartDiseasePrediction[[#This Row],[MaxHR % Value]]&gt;=86%,"High-(Abnormal)")</f>
        <v>High-(Abnormal)</v>
      </c>
      <c r="N40" t="s">
        <v>22</v>
      </c>
      <c r="O40">
        <v>0</v>
      </c>
      <c r="P40" t="str" cm="1">
        <f t="array" ref="P40">_xlfn.IFS(HeartDiseasePrediction[[#This Row],[Oldpeak]]&lt;1,"Low Risk",HeartDiseasePrediction[[#This Row],[Oldpeak]]&lt;1.5,"Medium Risk",HeartDiseasePrediction[[#This Row],[Oldpeak]]&gt;=1.5,"High Risk")</f>
        <v>Low Risk</v>
      </c>
      <c r="Q40" t="s">
        <v>13</v>
      </c>
      <c r="R40" t="s">
        <v>22</v>
      </c>
    </row>
    <row r="41" spans="1:18" x14ac:dyDescent="0.25">
      <c r="A41">
        <v>48</v>
      </c>
      <c r="B41" t="str" cm="1">
        <f t="array" ref="B41">_xlfn.IFS(HeartDiseasePrediction[[#This Row],[Age]]&lt;40,"Below 40",HeartDiseasePrediction[[#This Row],[Age]]&lt;50,"Btw 40 - 49",HeartDiseasePrediction[[#This Row],[Age]]&lt;60,"Btw 50 -59",HeartDiseasePrediction[[#This Row],[Age]]&lt;70,"Btw 60 - 69",HeartDiseasePrediction[[#This Row],[Age]]&lt;=80,"Btw 70 -79")</f>
        <v>Btw 40 - 49</v>
      </c>
      <c r="C41" t="s">
        <v>14</v>
      </c>
      <c r="D41" t="s">
        <v>61</v>
      </c>
      <c r="E41">
        <v>150</v>
      </c>
      <c r="F41" t="str" cm="1">
        <f t="array" ref="F41">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1">
        <v>227</v>
      </c>
      <c r="H41" t="str" cm="1">
        <f t="array" ref="H41">_xlfn.IFS(HeartDiseasePrediction[[#This Row],[Cholesterol]]=0,"No Reading",HeartDiseasePrediction[[#This Row],[Cholesterol]]&lt;200,"Normal",HeartDiseasePrediction[[#This Row],[Cholesterol]]&lt;240,"Medium Risk",HeartDiseasePrediction[[#This Row],[Cholesterol]]&gt;=240,"High Risk")</f>
        <v>Medium Risk</v>
      </c>
      <c r="I41" t="s">
        <v>52</v>
      </c>
      <c r="J41" t="s">
        <v>12</v>
      </c>
      <c r="K41">
        <v>130</v>
      </c>
      <c r="L41" s="1">
        <f>HeartDiseasePrediction[[#This Row],[MaxHR]]/(220-HeartDiseasePrediction[[#This Row],[Age]])</f>
        <v>0.7558139534883721</v>
      </c>
      <c r="M41" t="str" cm="1">
        <f t="array" ref="M41">_xlfn.IFS(HeartDiseasePrediction[[#This Row],[MaxHR % Value]]&lt;=59%,"Low-(Abnormal)",HeartDiseasePrediction[[#This Row],[MaxHR % Value]]&lt;86%,"Normal",HeartDiseasePrediction[[#This Row],[MaxHR % Value]]&gt;=86%,"High-(Abnormal)")</f>
        <v>Normal</v>
      </c>
      <c r="N41" t="s">
        <v>23</v>
      </c>
      <c r="O41">
        <v>1</v>
      </c>
      <c r="P41" t="str" cm="1">
        <f t="array" ref="P41">_xlfn.IFS(HeartDiseasePrediction[[#This Row],[Oldpeak]]&lt;1,"Low Risk",HeartDiseasePrediction[[#This Row],[Oldpeak]]&lt;1.5,"Medium Risk",HeartDiseasePrediction[[#This Row],[Oldpeak]]&gt;=1.5,"High Risk")</f>
        <v>Medium Risk</v>
      </c>
      <c r="Q41" t="s">
        <v>15</v>
      </c>
      <c r="R41" t="s">
        <v>22</v>
      </c>
    </row>
    <row r="42" spans="1:18" x14ac:dyDescent="0.25">
      <c r="A42">
        <v>54</v>
      </c>
      <c r="B42" t="str" cm="1">
        <f t="array" ref="B42">_xlfn.IFS(HeartDiseasePrediction[[#This Row],[Age]]&lt;40,"Below 40",HeartDiseasePrediction[[#This Row],[Age]]&lt;50,"Btw 40 - 49",HeartDiseasePrediction[[#This Row],[Age]]&lt;60,"Btw 50 -59",HeartDiseasePrediction[[#This Row],[Age]]&lt;70,"Btw 60 - 69",HeartDiseasePrediction[[#This Row],[Age]]&lt;=80,"Btw 70 -79")</f>
        <v>Btw 50 -59</v>
      </c>
      <c r="C42" t="s">
        <v>14</v>
      </c>
      <c r="D42" t="s">
        <v>62</v>
      </c>
      <c r="E42">
        <v>150</v>
      </c>
      <c r="F42" t="str" cm="1">
        <f t="array" ref="F42">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2">
        <v>230</v>
      </c>
      <c r="H42" t="str" cm="1">
        <f t="array" ref="H42">_xlfn.IFS(HeartDiseasePrediction[[#This Row],[Cholesterol]]=0,"No Reading",HeartDiseasePrediction[[#This Row],[Cholesterol]]&lt;200,"Normal",HeartDiseasePrediction[[#This Row],[Cholesterol]]&lt;240,"Medium Risk",HeartDiseasePrediction[[#This Row],[Cholesterol]]&gt;=240,"High Risk")</f>
        <v>Medium Risk</v>
      </c>
      <c r="I42" t="s">
        <v>52</v>
      </c>
      <c r="J42" t="s">
        <v>12</v>
      </c>
      <c r="K42">
        <v>130</v>
      </c>
      <c r="L42" s="1">
        <f>HeartDiseasePrediction[[#This Row],[MaxHR]]/(220-HeartDiseasePrediction[[#This Row],[Age]])</f>
        <v>0.7831325301204819</v>
      </c>
      <c r="M42" t="str" cm="1">
        <f t="array" ref="M42">_xlfn.IFS(HeartDiseasePrediction[[#This Row],[MaxHR % Value]]&lt;=59%,"Low-(Abnormal)",HeartDiseasePrediction[[#This Row],[MaxHR % Value]]&lt;86%,"Normal",HeartDiseasePrediction[[#This Row],[MaxHR % Value]]&gt;=86%,"High-(Abnormal)")</f>
        <v>Normal</v>
      </c>
      <c r="N42" t="s">
        <v>22</v>
      </c>
      <c r="O42">
        <v>0</v>
      </c>
      <c r="P42" t="str" cm="1">
        <f t="array" ref="P42">_xlfn.IFS(HeartDiseasePrediction[[#This Row],[Oldpeak]]&lt;1,"Low Risk",HeartDiseasePrediction[[#This Row],[Oldpeak]]&lt;1.5,"Medium Risk",HeartDiseasePrediction[[#This Row],[Oldpeak]]&gt;=1.5,"High Risk")</f>
        <v>Low Risk</v>
      </c>
      <c r="Q42" t="s">
        <v>13</v>
      </c>
      <c r="R42" t="s">
        <v>22</v>
      </c>
    </row>
    <row r="43" spans="1:18" x14ac:dyDescent="0.25">
      <c r="A43">
        <v>54</v>
      </c>
      <c r="B43" t="str" cm="1">
        <f t="array" ref="B43">_xlfn.IFS(HeartDiseasePrediction[[#This Row],[Age]]&lt;40,"Below 40",HeartDiseasePrediction[[#This Row],[Age]]&lt;50,"Btw 40 - 49",HeartDiseasePrediction[[#This Row],[Age]]&lt;60,"Btw 50 -59",HeartDiseasePrediction[[#This Row],[Age]]&lt;70,"Btw 60 - 69",HeartDiseasePrediction[[#This Row],[Age]]&lt;=80,"Btw 70 -79")</f>
        <v>Btw 50 -59</v>
      </c>
      <c r="C43" t="s">
        <v>14</v>
      </c>
      <c r="D43" t="s">
        <v>64</v>
      </c>
      <c r="E43">
        <v>130</v>
      </c>
      <c r="F43" t="str" cm="1">
        <f t="array" ref="F4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3">
        <v>294</v>
      </c>
      <c r="H43" t="str" cm="1">
        <f t="array" ref="H43">_xlfn.IFS(HeartDiseasePrediction[[#This Row],[Cholesterol]]=0,"No Reading",HeartDiseasePrediction[[#This Row],[Cholesterol]]&lt;200,"Normal",HeartDiseasePrediction[[#This Row],[Cholesterol]]&lt;240,"Medium Risk",HeartDiseasePrediction[[#This Row],[Cholesterol]]&gt;=240,"High Risk")</f>
        <v>High Risk</v>
      </c>
      <c r="I43" t="s">
        <v>52</v>
      </c>
      <c r="J43" t="s">
        <v>16</v>
      </c>
      <c r="K43">
        <v>100</v>
      </c>
      <c r="L43" s="1">
        <f>HeartDiseasePrediction[[#This Row],[MaxHR]]/(220-HeartDiseasePrediction[[#This Row],[Age]])</f>
        <v>0.60240963855421692</v>
      </c>
      <c r="M43" t="str" cm="1">
        <f t="array" ref="M43">_xlfn.IFS(HeartDiseasePrediction[[#This Row],[MaxHR % Value]]&lt;=59%,"Low-(Abnormal)",HeartDiseasePrediction[[#This Row],[MaxHR % Value]]&lt;86%,"Normal",HeartDiseasePrediction[[#This Row],[MaxHR % Value]]&gt;=86%,"High-(Abnormal)")</f>
        <v>Normal</v>
      </c>
      <c r="N43" t="s">
        <v>23</v>
      </c>
      <c r="O43">
        <v>0</v>
      </c>
      <c r="P43" t="str" cm="1">
        <f t="array" ref="P43">_xlfn.IFS(HeartDiseasePrediction[[#This Row],[Oldpeak]]&lt;1,"Low Risk",HeartDiseasePrediction[[#This Row],[Oldpeak]]&lt;1.5,"Medium Risk",HeartDiseasePrediction[[#This Row],[Oldpeak]]&gt;=1.5,"High Risk")</f>
        <v>Low Risk</v>
      </c>
      <c r="Q43" t="s">
        <v>15</v>
      </c>
      <c r="R43" t="s">
        <v>23</v>
      </c>
    </row>
    <row r="44" spans="1:18" x14ac:dyDescent="0.25">
      <c r="A44">
        <v>35</v>
      </c>
      <c r="B44" t="str" cm="1">
        <f t="array" ref="B44">_xlfn.IFS(HeartDiseasePrediction[[#This Row],[Age]]&lt;40,"Below 40",HeartDiseasePrediction[[#This Row],[Age]]&lt;50,"Btw 40 - 49",HeartDiseasePrediction[[#This Row],[Age]]&lt;60,"Btw 50 -59",HeartDiseasePrediction[[#This Row],[Age]]&lt;70,"Btw 60 - 69",HeartDiseasePrediction[[#This Row],[Age]]&lt;=80,"Btw 70 -79")</f>
        <v>Below 40</v>
      </c>
      <c r="C44" t="s">
        <v>11</v>
      </c>
      <c r="D44" t="s">
        <v>62</v>
      </c>
      <c r="E44">
        <v>150</v>
      </c>
      <c r="F44" t="str" cm="1">
        <f t="array" ref="F4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4">
        <v>264</v>
      </c>
      <c r="H44" t="str" cm="1">
        <f t="array" ref="H44">_xlfn.IFS(HeartDiseasePrediction[[#This Row],[Cholesterol]]=0,"No Reading",HeartDiseasePrediction[[#This Row],[Cholesterol]]&lt;200,"Normal",HeartDiseasePrediction[[#This Row],[Cholesterol]]&lt;240,"Medium Risk",HeartDiseasePrediction[[#This Row],[Cholesterol]]&gt;=240,"High Risk")</f>
        <v>High Risk</v>
      </c>
      <c r="I44" t="s">
        <v>52</v>
      </c>
      <c r="J44" t="s">
        <v>12</v>
      </c>
      <c r="K44">
        <v>168</v>
      </c>
      <c r="L44" s="1">
        <f>HeartDiseasePrediction[[#This Row],[MaxHR]]/(220-HeartDiseasePrediction[[#This Row],[Age]])</f>
        <v>0.90810810810810816</v>
      </c>
      <c r="M44" t="str" cm="1">
        <f t="array" ref="M44">_xlfn.IFS(HeartDiseasePrediction[[#This Row],[MaxHR % Value]]&lt;=59%,"Low-(Abnormal)",HeartDiseasePrediction[[#This Row],[MaxHR % Value]]&lt;86%,"Normal",HeartDiseasePrediction[[#This Row],[MaxHR % Value]]&gt;=86%,"High-(Abnormal)")</f>
        <v>High-(Abnormal)</v>
      </c>
      <c r="N44" t="s">
        <v>22</v>
      </c>
      <c r="O44">
        <v>0</v>
      </c>
      <c r="P44" t="str" cm="1">
        <f t="array" ref="P44">_xlfn.IFS(HeartDiseasePrediction[[#This Row],[Oldpeak]]&lt;1,"Low Risk",HeartDiseasePrediction[[#This Row],[Oldpeak]]&lt;1.5,"Medium Risk",HeartDiseasePrediction[[#This Row],[Oldpeak]]&gt;=1.5,"High Risk")</f>
        <v>Low Risk</v>
      </c>
      <c r="Q44" t="s">
        <v>13</v>
      </c>
      <c r="R44" t="s">
        <v>22</v>
      </c>
    </row>
    <row r="45" spans="1:18" x14ac:dyDescent="0.25">
      <c r="A45">
        <v>52</v>
      </c>
      <c r="B45" t="str" cm="1">
        <f t="array" ref="B45">_xlfn.IFS(HeartDiseasePrediction[[#This Row],[Age]]&lt;40,"Below 40",HeartDiseasePrediction[[#This Row],[Age]]&lt;50,"Btw 40 - 49",HeartDiseasePrediction[[#This Row],[Age]]&lt;60,"Btw 50 -59",HeartDiseasePrediction[[#This Row],[Age]]&lt;70,"Btw 60 - 69",HeartDiseasePrediction[[#This Row],[Age]]&lt;=80,"Btw 70 -79")</f>
        <v>Btw 50 -59</v>
      </c>
      <c r="C45" t="s">
        <v>11</v>
      </c>
      <c r="D45" t="s">
        <v>64</v>
      </c>
      <c r="E45">
        <v>140</v>
      </c>
      <c r="F45" t="str" cm="1">
        <f t="array" ref="F45">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5">
        <v>259</v>
      </c>
      <c r="H45" t="str" cm="1">
        <f t="array" ref="H45">_xlfn.IFS(HeartDiseasePrediction[[#This Row],[Cholesterol]]=0,"No Reading",HeartDiseasePrediction[[#This Row],[Cholesterol]]&lt;200,"Normal",HeartDiseasePrediction[[#This Row],[Cholesterol]]&lt;240,"Medium Risk",HeartDiseasePrediction[[#This Row],[Cholesterol]]&gt;=240,"High Risk")</f>
        <v>High Risk</v>
      </c>
      <c r="I45" t="s">
        <v>52</v>
      </c>
      <c r="J45" t="s">
        <v>16</v>
      </c>
      <c r="K45">
        <v>170</v>
      </c>
      <c r="L45" s="1">
        <f>HeartDiseasePrediction[[#This Row],[MaxHR]]/(220-HeartDiseasePrediction[[#This Row],[Age]])</f>
        <v>1.0119047619047619</v>
      </c>
      <c r="M45" t="str" cm="1">
        <f t="array" ref="M45">_xlfn.IFS(HeartDiseasePrediction[[#This Row],[MaxHR % Value]]&lt;=59%,"Low-(Abnormal)",HeartDiseasePrediction[[#This Row],[MaxHR % Value]]&lt;86%,"Normal",HeartDiseasePrediction[[#This Row],[MaxHR % Value]]&gt;=86%,"High-(Abnormal)")</f>
        <v>High-(Abnormal)</v>
      </c>
      <c r="N45" t="s">
        <v>22</v>
      </c>
      <c r="O45">
        <v>0</v>
      </c>
      <c r="P45" t="str" cm="1">
        <f t="array" ref="P45">_xlfn.IFS(HeartDiseasePrediction[[#This Row],[Oldpeak]]&lt;1,"Low Risk",HeartDiseasePrediction[[#This Row],[Oldpeak]]&lt;1.5,"Medium Risk",HeartDiseasePrediction[[#This Row],[Oldpeak]]&gt;=1.5,"High Risk")</f>
        <v>Low Risk</v>
      </c>
      <c r="Q45" t="s">
        <v>13</v>
      </c>
      <c r="R45" t="s">
        <v>22</v>
      </c>
    </row>
    <row r="46" spans="1:18" x14ac:dyDescent="0.25">
      <c r="A46">
        <v>43</v>
      </c>
      <c r="B46" t="str" cm="1">
        <f t="array" ref="B46">_xlfn.IFS(HeartDiseasePrediction[[#This Row],[Age]]&lt;40,"Below 40",HeartDiseasePrediction[[#This Row],[Age]]&lt;50,"Btw 40 - 49",HeartDiseasePrediction[[#This Row],[Age]]&lt;60,"Btw 50 -59",HeartDiseasePrediction[[#This Row],[Age]]&lt;70,"Btw 60 - 69",HeartDiseasePrediction[[#This Row],[Age]]&lt;=80,"Btw 70 -79")</f>
        <v>Btw 40 - 49</v>
      </c>
      <c r="C46" t="s">
        <v>11</v>
      </c>
      <c r="D46" t="s">
        <v>61</v>
      </c>
      <c r="E46">
        <v>120</v>
      </c>
      <c r="F46" t="str" cm="1">
        <f t="array" ref="F4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6">
        <v>175</v>
      </c>
      <c r="H46" t="str" cm="1">
        <f t="array" ref="H46">_xlfn.IFS(HeartDiseasePrediction[[#This Row],[Cholesterol]]=0,"No Reading",HeartDiseasePrediction[[#This Row],[Cholesterol]]&lt;200,"Normal",HeartDiseasePrediction[[#This Row],[Cholesterol]]&lt;240,"Medium Risk",HeartDiseasePrediction[[#This Row],[Cholesterol]]&gt;=240,"High Risk")</f>
        <v>Normal</v>
      </c>
      <c r="I46" t="s">
        <v>52</v>
      </c>
      <c r="J46" t="s">
        <v>12</v>
      </c>
      <c r="K46">
        <v>120</v>
      </c>
      <c r="L46" s="1">
        <f>HeartDiseasePrediction[[#This Row],[MaxHR]]/(220-HeartDiseasePrediction[[#This Row],[Age]])</f>
        <v>0.67796610169491522</v>
      </c>
      <c r="M46" t="str" cm="1">
        <f t="array" ref="M46">_xlfn.IFS(HeartDiseasePrediction[[#This Row],[MaxHR % Value]]&lt;=59%,"Low-(Abnormal)",HeartDiseasePrediction[[#This Row],[MaxHR % Value]]&lt;86%,"Normal",HeartDiseasePrediction[[#This Row],[MaxHR % Value]]&gt;=86%,"High-(Abnormal)")</f>
        <v>Normal</v>
      </c>
      <c r="N46" t="s">
        <v>23</v>
      </c>
      <c r="O46">
        <v>1</v>
      </c>
      <c r="P46" t="str" cm="1">
        <f t="array" ref="P46">_xlfn.IFS(HeartDiseasePrediction[[#This Row],[Oldpeak]]&lt;1,"Low Risk",HeartDiseasePrediction[[#This Row],[Oldpeak]]&lt;1.5,"Medium Risk",HeartDiseasePrediction[[#This Row],[Oldpeak]]&gt;=1.5,"High Risk")</f>
        <v>Medium Risk</v>
      </c>
      <c r="Q46" t="s">
        <v>15</v>
      </c>
      <c r="R46" t="s">
        <v>23</v>
      </c>
    </row>
    <row r="47" spans="1:18" x14ac:dyDescent="0.25">
      <c r="A47">
        <v>59</v>
      </c>
      <c r="B47" t="str" cm="1">
        <f t="array" ref="B47">_xlfn.IFS(HeartDiseasePrediction[[#This Row],[Age]]&lt;40,"Below 40",HeartDiseasePrediction[[#This Row],[Age]]&lt;50,"Btw 40 - 49",HeartDiseasePrediction[[#This Row],[Age]]&lt;60,"Btw 50 -59",HeartDiseasePrediction[[#This Row],[Age]]&lt;70,"Btw 60 - 69",HeartDiseasePrediction[[#This Row],[Age]]&lt;=80,"Btw 70 -79")</f>
        <v>Btw 50 -59</v>
      </c>
      <c r="C47" t="s">
        <v>11</v>
      </c>
      <c r="D47" t="s">
        <v>64</v>
      </c>
      <c r="E47">
        <v>130</v>
      </c>
      <c r="F47" t="str" cm="1">
        <f t="array" ref="F4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7">
        <v>318</v>
      </c>
      <c r="H47" t="str" cm="1">
        <f t="array" ref="H47">_xlfn.IFS(HeartDiseasePrediction[[#This Row],[Cholesterol]]=0,"No Reading",HeartDiseasePrediction[[#This Row],[Cholesterol]]&lt;200,"Normal",HeartDiseasePrediction[[#This Row],[Cholesterol]]&lt;240,"Medium Risk",HeartDiseasePrediction[[#This Row],[Cholesterol]]&gt;=240,"High Risk")</f>
        <v>High Risk</v>
      </c>
      <c r="I47" t="s">
        <v>52</v>
      </c>
      <c r="J47" t="s">
        <v>12</v>
      </c>
      <c r="K47">
        <v>120</v>
      </c>
      <c r="L47" s="1">
        <f>HeartDiseasePrediction[[#This Row],[MaxHR]]/(220-HeartDiseasePrediction[[#This Row],[Age]])</f>
        <v>0.74534161490683226</v>
      </c>
      <c r="M47" t="str" cm="1">
        <f t="array" ref="M47">_xlfn.IFS(HeartDiseasePrediction[[#This Row],[MaxHR % Value]]&lt;=59%,"Low-(Abnormal)",HeartDiseasePrediction[[#This Row],[MaxHR % Value]]&lt;86%,"Normal",HeartDiseasePrediction[[#This Row],[MaxHR % Value]]&gt;=86%,"High-(Abnormal)")</f>
        <v>Normal</v>
      </c>
      <c r="N47" t="s">
        <v>23</v>
      </c>
      <c r="O47">
        <v>1</v>
      </c>
      <c r="P47" t="str" cm="1">
        <f t="array" ref="P47">_xlfn.IFS(HeartDiseasePrediction[[#This Row],[Oldpeak]]&lt;1,"Low Risk",HeartDiseasePrediction[[#This Row],[Oldpeak]]&lt;1.5,"Medium Risk",HeartDiseasePrediction[[#This Row],[Oldpeak]]&gt;=1.5,"High Risk")</f>
        <v>Medium Risk</v>
      </c>
      <c r="Q47" t="s">
        <v>15</v>
      </c>
      <c r="R47" t="s">
        <v>22</v>
      </c>
    </row>
    <row r="48" spans="1:18" x14ac:dyDescent="0.25">
      <c r="A48">
        <v>37</v>
      </c>
      <c r="B48" t="str" cm="1">
        <f t="array" ref="B48">_xlfn.IFS(HeartDiseasePrediction[[#This Row],[Age]]&lt;40,"Below 40",HeartDiseasePrediction[[#This Row],[Age]]&lt;50,"Btw 40 - 49",HeartDiseasePrediction[[#This Row],[Age]]&lt;60,"Btw 50 -59",HeartDiseasePrediction[[#This Row],[Age]]&lt;70,"Btw 60 - 69",HeartDiseasePrediction[[#This Row],[Age]]&lt;=80,"Btw 70 -79")</f>
        <v>Below 40</v>
      </c>
      <c r="C48" t="s">
        <v>11</v>
      </c>
      <c r="D48" t="s">
        <v>61</v>
      </c>
      <c r="E48">
        <v>120</v>
      </c>
      <c r="F48" t="str" cm="1">
        <f t="array" ref="F4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8">
        <v>223</v>
      </c>
      <c r="H48" t="str" cm="1">
        <f t="array" ref="H48">_xlfn.IFS(HeartDiseasePrediction[[#This Row],[Cholesterol]]=0,"No Reading",HeartDiseasePrediction[[#This Row],[Cholesterol]]&lt;200,"Normal",HeartDiseasePrediction[[#This Row],[Cholesterol]]&lt;240,"Medium Risk",HeartDiseasePrediction[[#This Row],[Cholesterol]]&gt;=240,"High Risk")</f>
        <v>Medium Risk</v>
      </c>
      <c r="I48" t="s">
        <v>52</v>
      </c>
      <c r="J48" t="s">
        <v>12</v>
      </c>
      <c r="K48">
        <v>168</v>
      </c>
      <c r="L48" s="1">
        <f>HeartDiseasePrediction[[#This Row],[MaxHR]]/(220-HeartDiseasePrediction[[#This Row],[Age]])</f>
        <v>0.91803278688524592</v>
      </c>
      <c r="M48" t="str" cm="1">
        <f t="array" ref="M48">_xlfn.IFS(HeartDiseasePrediction[[#This Row],[MaxHR % Value]]&lt;=59%,"Low-(Abnormal)",HeartDiseasePrediction[[#This Row],[MaxHR % Value]]&lt;86%,"Normal",HeartDiseasePrediction[[#This Row],[MaxHR % Value]]&gt;=86%,"High-(Abnormal)")</f>
        <v>High-(Abnormal)</v>
      </c>
      <c r="N48" t="s">
        <v>22</v>
      </c>
      <c r="O48">
        <v>0</v>
      </c>
      <c r="P48" t="str" cm="1">
        <f t="array" ref="P48">_xlfn.IFS(HeartDiseasePrediction[[#This Row],[Oldpeak]]&lt;1,"Low Risk",HeartDiseasePrediction[[#This Row],[Oldpeak]]&lt;1.5,"Medium Risk",HeartDiseasePrediction[[#This Row],[Oldpeak]]&gt;=1.5,"High Risk")</f>
        <v>Low Risk</v>
      </c>
      <c r="Q48" t="s">
        <v>13</v>
      </c>
      <c r="R48" t="s">
        <v>22</v>
      </c>
    </row>
    <row r="49" spans="1:18" x14ac:dyDescent="0.25">
      <c r="A49">
        <v>50</v>
      </c>
      <c r="B49" t="str" cm="1">
        <f t="array" ref="B49">_xlfn.IFS(HeartDiseasePrediction[[#This Row],[Age]]&lt;40,"Below 40",HeartDiseasePrediction[[#This Row],[Age]]&lt;50,"Btw 40 - 49",HeartDiseasePrediction[[#This Row],[Age]]&lt;60,"Btw 50 -59",HeartDiseasePrediction[[#This Row],[Age]]&lt;70,"Btw 60 - 69",HeartDiseasePrediction[[#This Row],[Age]]&lt;=80,"Btw 70 -79")</f>
        <v>Btw 50 -59</v>
      </c>
      <c r="C49" t="s">
        <v>11</v>
      </c>
      <c r="D49" t="s">
        <v>62</v>
      </c>
      <c r="E49">
        <v>140</v>
      </c>
      <c r="F49" t="str" cm="1">
        <f t="array" ref="F49">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9">
        <v>216</v>
      </c>
      <c r="H49" t="str" cm="1">
        <f t="array" ref="H49">_xlfn.IFS(HeartDiseasePrediction[[#This Row],[Cholesterol]]=0,"No Reading",HeartDiseasePrediction[[#This Row],[Cholesterol]]&lt;200,"Normal",HeartDiseasePrediction[[#This Row],[Cholesterol]]&lt;240,"Medium Risk",HeartDiseasePrediction[[#This Row],[Cholesterol]]&gt;=240,"High Risk")</f>
        <v>Medium Risk</v>
      </c>
      <c r="I49" t="s">
        <v>52</v>
      </c>
      <c r="J49" t="s">
        <v>12</v>
      </c>
      <c r="K49">
        <v>170</v>
      </c>
      <c r="L49" s="1">
        <f>HeartDiseasePrediction[[#This Row],[MaxHR]]/(220-HeartDiseasePrediction[[#This Row],[Age]])</f>
        <v>1</v>
      </c>
      <c r="M49" t="str" cm="1">
        <f t="array" ref="M49">_xlfn.IFS(HeartDiseasePrediction[[#This Row],[MaxHR % Value]]&lt;=59%,"Low-(Abnormal)",HeartDiseasePrediction[[#This Row],[MaxHR % Value]]&lt;86%,"Normal",HeartDiseasePrediction[[#This Row],[MaxHR % Value]]&gt;=86%,"High-(Abnormal)")</f>
        <v>High-(Abnormal)</v>
      </c>
      <c r="N49" t="s">
        <v>22</v>
      </c>
      <c r="O49">
        <v>0</v>
      </c>
      <c r="P49" t="str" cm="1">
        <f t="array" ref="P49">_xlfn.IFS(HeartDiseasePrediction[[#This Row],[Oldpeak]]&lt;1,"Low Risk",HeartDiseasePrediction[[#This Row],[Oldpeak]]&lt;1.5,"Medium Risk",HeartDiseasePrediction[[#This Row],[Oldpeak]]&gt;=1.5,"High Risk")</f>
        <v>Low Risk</v>
      </c>
      <c r="Q49" t="s">
        <v>13</v>
      </c>
      <c r="R49" t="s">
        <v>22</v>
      </c>
    </row>
    <row r="50" spans="1:18" x14ac:dyDescent="0.25">
      <c r="A50">
        <v>36</v>
      </c>
      <c r="B50" t="str" cm="1">
        <f t="array" ref="B50">_xlfn.IFS(HeartDiseasePrediction[[#This Row],[Age]]&lt;40,"Below 40",HeartDiseasePrediction[[#This Row],[Age]]&lt;50,"Btw 40 - 49",HeartDiseasePrediction[[#This Row],[Age]]&lt;60,"Btw 50 -59",HeartDiseasePrediction[[#This Row],[Age]]&lt;70,"Btw 60 - 69",HeartDiseasePrediction[[#This Row],[Age]]&lt;=80,"Btw 70 -79")</f>
        <v>Below 40</v>
      </c>
      <c r="C50" t="s">
        <v>11</v>
      </c>
      <c r="D50" t="s">
        <v>64</v>
      </c>
      <c r="E50">
        <v>112</v>
      </c>
      <c r="F50" t="str" cm="1">
        <f t="array" ref="F50">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50">
        <v>340</v>
      </c>
      <c r="H50" t="str" cm="1">
        <f t="array" ref="H50">_xlfn.IFS(HeartDiseasePrediction[[#This Row],[Cholesterol]]=0,"No Reading",HeartDiseasePrediction[[#This Row],[Cholesterol]]&lt;200,"Normal",HeartDiseasePrediction[[#This Row],[Cholesterol]]&lt;240,"Medium Risk",HeartDiseasePrediction[[#This Row],[Cholesterol]]&gt;=240,"High Risk")</f>
        <v>High Risk</v>
      </c>
      <c r="I50" t="s">
        <v>52</v>
      </c>
      <c r="J50" t="s">
        <v>12</v>
      </c>
      <c r="K50">
        <v>184</v>
      </c>
      <c r="L50" s="1">
        <f>HeartDiseasePrediction[[#This Row],[MaxHR]]/(220-HeartDiseasePrediction[[#This Row],[Age]])</f>
        <v>1</v>
      </c>
      <c r="M50" t="str" cm="1">
        <f t="array" ref="M50">_xlfn.IFS(HeartDiseasePrediction[[#This Row],[MaxHR % Value]]&lt;=59%,"Low-(Abnormal)",HeartDiseasePrediction[[#This Row],[MaxHR % Value]]&lt;86%,"Normal",HeartDiseasePrediction[[#This Row],[MaxHR % Value]]&gt;=86%,"High-(Abnormal)")</f>
        <v>High-(Abnormal)</v>
      </c>
      <c r="N50" t="s">
        <v>22</v>
      </c>
      <c r="O50">
        <v>1</v>
      </c>
      <c r="P50" t="str" cm="1">
        <f t="array" ref="P50">_xlfn.IFS(HeartDiseasePrediction[[#This Row],[Oldpeak]]&lt;1,"Low Risk",HeartDiseasePrediction[[#This Row],[Oldpeak]]&lt;1.5,"Medium Risk",HeartDiseasePrediction[[#This Row],[Oldpeak]]&gt;=1.5,"High Risk")</f>
        <v>Medium Risk</v>
      </c>
      <c r="Q50" t="s">
        <v>15</v>
      </c>
      <c r="R50" t="s">
        <v>22</v>
      </c>
    </row>
    <row r="51" spans="1:18" x14ac:dyDescent="0.25">
      <c r="A51">
        <v>41</v>
      </c>
      <c r="B51" t="str" cm="1">
        <f t="array" ref="B51">_xlfn.IFS(HeartDiseasePrediction[[#This Row],[Age]]&lt;40,"Below 40",HeartDiseasePrediction[[#This Row],[Age]]&lt;50,"Btw 40 - 49",HeartDiseasePrediction[[#This Row],[Age]]&lt;60,"Btw 50 -59",HeartDiseasePrediction[[#This Row],[Age]]&lt;70,"Btw 60 - 69",HeartDiseasePrediction[[#This Row],[Age]]&lt;=80,"Btw 70 -79")</f>
        <v>Btw 40 - 49</v>
      </c>
      <c r="C51" t="s">
        <v>11</v>
      </c>
      <c r="D51" t="s">
        <v>61</v>
      </c>
      <c r="E51">
        <v>110</v>
      </c>
      <c r="F51" t="str" cm="1">
        <f t="array" ref="F51">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51">
        <v>289</v>
      </c>
      <c r="H51" t="str" cm="1">
        <f t="array" ref="H51">_xlfn.IFS(HeartDiseasePrediction[[#This Row],[Cholesterol]]=0,"No Reading",HeartDiseasePrediction[[#This Row],[Cholesterol]]&lt;200,"Normal",HeartDiseasePrediction[[#This Row],[Cholesterol]]&lt;240,"Medium Risk",HeartDiseasePrediction[[#This Row],[Cholesterol]]&gt;=240,"High Risk")</f>
        <v>High Risk</v>
      </c>
      <c r="I51" t="s">
        <v>52</v>
      </c>
      <c r="J51" t="s">
        <v>12</v>
      </c>
      <c r="K51">
        <v>170</v>
      </c>
      <c r="L51" s="1">
        <f>HeartDiseasePrediction[[#This Row],[MaxHR]]/(220-HeartDiseasePrediction[[#This Row],[Age]])</f>
        <v>0.94972067039106145</v>
      </c>
      <c r="M51" t="str" cm="1">
        <f t="array" ref="M51">_xlfn.IFS(HeartDiseasePrediction[[#This Row],[MaxHR % Value]]&lt;=59%,"Low-(Abnormal)",HeartDiseasePrediction[[#This Row],[MaxHR % Value]]&lt;86%,"Normal",HeartDiseasePrediction[[#This Row],[MaxHR % Value]]&gt;=86%,"High-(Abnormal)")</f>
        <v>High-(Abnormal)</v>
      </c>
      <c r="N51" t="s">
        <v>22</v>
      </c>
      <c r="O51">
        <v>0</v>
      </c>
      <c r="P51" t="str" cm="1">
        <f t="array" ref="P51">_xlfn.IFS(HeartDiseasePrediction[[#This Row],[Oldpeak]]&lt;1,"Low Risk",HeartDiseasePrediction[[#This Row],[Oldpeak]]&lt;1.5,"Medium Risk",HeartDiseasePrediction[[#This Row],[Oldpeak]]&gt;=1.5,"High Risk")</f>
        <v>Low Risk</v>
      </c>
      <c r="Q51" t="s">
        <v>15</v>
      </c>
      <c r="R51" t="s">
        <v>23</v>
      </c>
    </row>
    <row r="52" spans="1:18" x14ac:dyDescent="0.25">
      <c r="A52">
        <v>50</v>
      </c>
      <c r="B52" t="str" cm="1">
        <f t="array" ref="B52">_xlfn.IFS(HeartDiseasePrediction[[#This Row],[Age]]&lt;40,"Below 40",HeartDiseasePrediction[[#This Row],[Age]]&lt;50,"Btw 40 - 49",HeartDiseasePrediction[[#This Row],[Age]]&lt;60,"Btw 50 -59",HeartDiseasePrediction[[#This Row],[Age]]&lt;70,"Btw 60 - 69",HeartDiseasePrediction[[#This Row],[Age]]&lt;=80,"Btw 70 -79")</f>
        <v>Btw 50 -59</v>
      </c>
      <c r="C52" t="s">
        <v>11</v>
      </c>
      <c r="D52" t="s">
        <v>61</v>
      </c>
      <c r="E52">
        <v>130</v>
      </c>
      <c r="F52" t="str" cm="1">
        <f t="array" ref="F5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2">
        <v>233</v>
      </c>
      <c r="H52" t="str" cm="1">
        <f t="array" ref="H52">_xlfn.IFS(HeartDiseasePrediction[[#This Row],[Cholesterol]]=0,"No Reading",HeartDiseasePrediction[[#This Row],[Cholesterol]]&lt;200,"Normal",HeartDiseasePrediction[[#This Row],[Cholesterol]]&lt;240,"Medium Risk",HeartDiseasePrediction[[#This Row],[Cholesterol]]&gt;=240,"High Risk")</f>
        <v>Medium Risk</v>
      </c>
      <c r="I52" t="s">
        <v>52</v>
      </c>
      <c r="J52" t="s">
        <v>12</v>
      </c>
      <c r="K52">
        <v>121</v>
      </c>
      <c r="L52" s="1">
        <f>HeartDiseasePrediction[[#This Row],[MaxHR]]/(220-HeartDiseasePrediction[[#This Row],[Age]])</f>
        <v>0.71176470588235297</v>
      </c>
      <c r="M52" t="str" cm="1">
        <f t="array" ref="M52">_xlfn.IFS(HeartDiseasePrediction[[#This Row],[MaxHR % Value]]&lt;=59%,"Low-(Abnormal)",HeartDiseasePrediction[[#This Row],[MaxHR % Value]]&lt;86%,"Normal",HeartDiseasePrediction[[#This Row],[MaxHR % Value]]&gt;=86%,"High-(Abnormal)")</f>
        <v>Normal</v>
      </c>
      <c r="N52" t="s">
        <v>23</v>
      </c>
      <c r="O52">
        <v>2</v>
      </c>
      <c r="P52" t="str" cm="1">
        <f t="array" ref="P52">_xlfn.IFS(HeartDiseasePrediction[[#This Row],[Oldpeak]]&lt;1,"Low Risk",HeartDiseasePrediction[[#This Row],[Oldpeak]]&lt;1.5,"Medium Risk",HeartDiseasePrediction[[#This Row],[Oldpeak]]&gt;=1.5,"High Risk")</f>
        <v>High Risk</v>
      </c>
      <c r="Q52" t="s">
        <v>15</v>
      </c>
      <c r="R52" t="s">
        <v>23</v>
      </c>
    </row>
    <row r="53" spans="1:18" x14ac:dyDescent="0.25">
      <c r="A53">
        <v>47</v>
      </c>
      <c r="B53" t="str" cm="1">
        <f t="array" ref="B53">_xlfn.IFS(HeartDiseasePrediction[[#This Row],[Age]]&lt;40,"Below 40",HeartDiseasePrediction[[#This Row],[Age]]&lt;50,"Btw 40 - 49",HeartDiseasePrediction[[#This Row],[Age]]&lt;60,"Btw 50 -59",HeartDiseasePrediction[[#This Row],[Age]]&lt;70,"Btw 60 - 69",HeartDiseasePrediction[[#This Row],[Age]]&lt;=80,"Btw 70 -79")</f>
        <v>Btw 40 - 49</v>
      </c>
      <c r="C53" t="s">
        <v>14</v>
      </c>
      <c r="D53" t="s">
        <v>61</v>
      </c>
      <c r="E53">
        <v>120</v>
      </c>
      <c r="F53" t="str" cm="1">
        <f t="array" ref="F5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3">
        <v>205</v>
      </c>
      <c r="H53" t="str" cm="1">
        <f t="array" ref="H53">_xlfn.IFS(HeartDiseasePrediction[[#This Row],[Cholesterol]]=0,"No Reading",HeartDiseasePrediction[[#This Row],[Cholesterol]]&lt;200,"Normal",HeartDiseasePrediction[[#This Row],[Cholesterol]]&lt;240,"Medium Risk",HeartDiseasePrediction[[#This Row],[Cholesterol]]&gt;=240,"High Risk")</f>
        <v>Medium Risk</v>
      </c>
      <c r="I53" t="s">
        <v>52</v>
      </c>
      <c r="J53" t="s">
        <v>12</v>
      </c>
      <c r="K53">
        <v>98</v>
      </c>
      <c r="L53" s="1">
        <f>HeartDiseasePrediction[[#This Row],[MaxHR]]/(220-HeartDiseasePrediction[[#This Row],[Age]])</f>
        <v>0.56647398843930641</v>
      </c>
      <c r="M53" t="str" cm="1">
        <f t="array" ref="M53">_xlfn.IFS(HeartDiseasePrediction[[#This Row],[MaxHR % Value]]&lt;=59%,"Low-(Abnormal)",HeartDiseasePrediction[[#This Row],[MaxHR % Value]]&lt;86%,"Normal",HeartDiseasePrediction[[#This Row],[MaxHR % Value]]&gt;=86%,"High-(Abnormal)")</f>
        <v>Low-(Abnormal)</v>
      </c>
      <c r="N53" t="s">
        <v>23</v>
      </c>
      <c r="O53">
        <v>2</v>
      </c>
      <c r="P53" t="str" cm="1">
        <f t="array" ref="P53">_xlfn.IFS(HeartDiseasePrediction[[#This Row],[Oldpeak]]&lt;1,"Low Risk",HeartDiseasePrediction[[#This Row],[Oldpeak]]&lt;1.5,"Medium Risk",HeartDiseasePrediction[[#This Row],[Oldpeak]]&gt;=1.5,"High Risk")</f>
        <v>High Risk</v>
      </c>
      <c r="Q53" t="s">
        <v>15</v>
      </c>
      <c r="R53" t="s">
        <v>23</v>
      </c>
    </row>
    <row r="54" spans="1:18" x14ac:dyDescent="0.25">
      <c r="A54">
        <v>45</v>
      </c>
      <c r="B54" t="str" cm="1">
        <f t="array" ref="B54">_xlfn.IFS(HeartDiseasePrediction[[#This Row],[Age]]&lt;40,"Below 40",HeartDiseasePrediction[[#This Row],[Age]]&lt;50,"Btw 40 - 49",HeartDiseasePrediction[[#This Row],[Age]]&lt;60,"Btw 50 -59",HeartDiseasePrediction[[#This Row],[Age]]&lt;70,"Btw 60 - 69",HeartDiseasePrediction[[#This Row],[Age]]&lt;=80,"Btw 70 -79")</f>
        <v>Btw 40 - 49</v>
      </c>
      <c r="C54" t="s">
        <v>11</v>
      </c>
      <c r="D54" t="s">
        <v>62</v>
      </c>
      <c r="E54">
        <v>140</v>
      </c>
      <c r="F54" t="str" cm="1">
        <f t="array" ref="F5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4">
        <v>224</v>
      </c>
      <c r="H54" t="str" cm="1">
        <f t="array" ref="H54">_xlfn.IFS(HeartDiseasePrediction[[#This Row],[Cholesterol]]=0,"No Reading",HeartDiseasePrediction[[#This Row],[Cholesterol]]&lt;200,"Normal",HeartDiseasePrediction[[#This Row],[Cholesterol]]&lt;240,"Medium Risk",HeartDiseasePrediction[[#This Row],[Cholesterol]]&gt;=240,"High Risk")</f>
        <v>Medium Risk</v>
      </c>
      <c r="I54" t="s">
        <v>53</v>
      </c>
      <c r="J54" t="s">
        <v>12</v>
      </c>
      <c r="K54">
        <v>122</v>
      </c>
      <c r="L54" s="1">
        <f>HeartDiseasePrediction[[#This Row],[MaxHR]]/(220-HeartDiseasePrediction[[#This Row],[Age]])</f>
        <v>0.69714285714285718</v>
      </c>
      <c r="M54" t="str" cm="1">
        <f t="array" ref="M54">_xlfn.IFS(HeartDiseasePrediction[[#This Row],[MaxHR % Value]]&lt;=59%,"Low-(Abnormal)",HeartDiseasePrediction[[#This Row],[MaxHR % Value]]&lt;86%,"Normal",HeartDiseasePrediction[[#This Row],[MaxHR % Value]]&gt;=86%,"High-(Abnormal)")</f>
        <v>Normal</v>
      </c>
      <c r="N54" t="s">
        <v>22</v>
      </c>
      <c r="O54">
        <v>0</v>
      </c>
      <c r="P54" t="str" cm="1">
        <f t="array" ref="P54">_xlfn.IFS(HeartDiseasePrediction[[#This Row],[Oldpeak]]&lt;1,"Low Risk",HeartDiseasePrediction[[#This Row],[Oldpeak]]&lt;1.5,"Medium Risk",HeartDiseasePrediction[[#This Row],[Oldpeak]]&gt;=1.5,"High Risk")</f>
        <v>Low Risk</v>
      </c>
      <c r="Q54" t="s">
        <v>13</v>
      </c>
      <c r="R54" t="s">
        <v>22</v>
      </c>
    </row>
    <row r="55" spans="1:18" x14ac:dyDescent="0.25">
      <c r="A55">
        <v>41</v>
      </c>
      <c r="B55" t="str" cm="1">
        <f t="array" ref="B55">_xlfn.IFS(HeartDiseasePrediction[[#This Row],[Age]]&lt;40,"Below 40",HeartDiseasePrediction[[#This Row],[Age]]&lt;50,"Btw 40 - 49",HeartDiseasePrediction[[#This Row],[Age]]&lt;60,"Btw 50 -59",HeartDiseasePrediction[[#This Row],[Age]]&lt;70,"Btw 60 - 69",HeartDiseasePrediction[[#This Row],[Age]]&lt;=80,"Btw 70 -79")</f>
        <v>Btw 40 - 49</v>
      </c>
      <c r="C55" t="s">
        <v>14</v>
      </c>
      <c r="D55" t="s">
        <v>62</v>
      </c>
      <c r="E55">
        <v>130</v>
      </c>
      <c r="F55" t="str" cm="1">
        <f t="array" ref="F5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5">
        <v>245</v>
      </c>
      <c r="H55" t="str" cm="1">
        <f t="array" ref="H55">_xlfn.IFS(HeartDiseasePrediction[[#This Row],[Cholesterol]]=0,"No Reading",HeartDiseasePrediction[[#This Row],[Cholesterol]]&lt;200,"Normal",HeartDiseasePrediction[[#This Row],[Cholesterol]]&lt;240,"Medium Risk",HeartDiseasePrediction[[#This Row],[Cholesterol]]&gt;=240,"High Risk")</f>
        <v>High Risk</v>
      </c>
      <c r="I55" t="s">
        <v>52</v>
      </c>
      <c r="J55" t="s">
        <v>12</v>
      </c>
      <c r="K55">
        <v>150</v>
      </c>
      <c r="L55" s="1">
        <f>HeartDiseasePrediction[[#This Row],[MaxHR]]/(220-HeartDiseasePrediction[[#This Row],[Age]])</f>
        <v>0.83798882681564246</v>
      </c>
      <c r="M55" t="str" cm="1">
        <f t="array" ref="M55">_xlfn.IFS(HeartDiseasePrediction[[#This Row],[MaxHR % Value]]&lt;=59%,"Low-(Abnormal)",HeartDiseasePrediction[[#This Row],[MaxHR % Value]]&lt;86%,"Normal",HeartDiseasePrediction[[#This Row],[MaxHR % Value]]&gt;=86%,"High-(Abnormal)")</f>
        <v>Normal</v>
      </c>
      <c r="N55" t="s">
        <v>22</v>
      </c>
      <c r="O55">
        <v>0</v>
      </c>
      <c r="P55" t="str" cm="1">
        <f t="array" ref="P55">_xlfn.IFS(HeartDiseasePrediction[[#This Row],[Oldpeak]]&lt;1,"Low Risk",HeartDiseasePrediction[[#This Row],[Oldpeak]]&lt;1.5,"Medium Risk",HeartDiseasePrediction[[#This Row],[Oldpeak]]&gt;=1.5,"High Risk")</f>
        <v>Low Risk</v>
      </c>
      <c r="Q55" t="s">
        <v>13</v>
      </c>
      <c r="R55" t="s">
        <v>22</v>
      </c>
    </row>
    <row r="56" spans="1:18" x14ac:dyDescent="0.25">
      <c r="A56">
        <v>52</v>
      </c>
      <c r="B56" t="str" cm="1">
        <f t="array" ref="B56">_xlfn.IFS(HeartDiseasePrediction[[#This Row],[Age]]&lt;40,"Below 40",HeartDiseasePrediction[[#This Row],[Age]]&lt;50,"Btw 40 - 49",HeartDiseasePrediction[[#This Row],[Age]]&lt;60,"Btw 50 -59",HeartDiseasePrediction[[#This Row],[Age]]&lt;70,"Btw 60 - 69",HeartDiseasePrediction[[#This Row],[Age]]&lt;=80,"Btw 70 -79")</f>
        <v>Btw 50 -59</v>
      </c>
      <c r="C56" t="s">
        <v>14</v>
      </c>
      <c r="D56" t="s">
        <v>61</v>
      </c>
      <c r="E56">
        <v>130</v>
      </c>
      <c r="F56" t="str" cm="1">
        <f t="array" ref="F5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6">
        <v>180</v>
      </c>
      <c r="H56" t="str" cm="1">
        <f t="array" ref="H56">_xlfn.IFS(HeartDiseasePrediction[[#This Row],[Cholesterol]]=0,"No Reading",HeartDiseasePrediction[[#This Row],[Cholesterol]]&lt;200,"Normal",HeartDiseasePrediction[[#This Row],[Cholesterol]]&lt;240,"Medium Risk",HeartDiseasePrediction[[#This Row],[Cholesterol]]&gt;=240,"High Risk")</f>
        <v>Normal</v>
      </c>
      <c r="I56" t="s">
        <v>52</v>
      </c>
      <c r="J56" t="s">
        <v>12</v>
      </c>
      <c r="K56">
        <v>140</v>
      </c>
      <c r="L56" s="1">
        <f>HeartDiseasePrediction[[#This Row],[MaxHR]]/(220-HeartDiseasePrediction[[#This Row],[Age]])</f>
        <v>0.83333333333333337</v>
      </c>
      <c r="M56" t="str" cm="1">
        <f t="array" ref="M56">_xlfn.IFS(HeartDiseasePrediction[[#This Row],[MaxHR % Value]]&lt;=59%,"Low-(Abnormal)",HeartDiseasePrediction[[#This Row],[MaxHR % Value]]&lt;86%,"Normal",HeartDiseasePrediction[[#This Row],[MaxHR % Value]]&gt;=86%,"High-(Abnormal)")</f>
        <v>Normal</v>
      </c>
      <c r="N56" t="s">
        <v>23</v>
      </c>
      <c r="O56">
        <v>1.5</v>
      </c>
      <c r="P56" t="str" cm="1">
        <f t="array" ref="P56">_xlfn.IFS(HeartDiseasePrediction[[#This Row],[Oldpeak]]&lt;1,"Low Risk",HeartDiseasePrediction[[#This Row],[Oldpeak]]&lt;1.5,"Medium Risk",HeartDiseasePrediction[[#This Row],[Oldpeak]]&gt;=1.5,"High Risk")</f>
        <v>High Risk</v>
      </c>
      <c r="Q56" t="s">
        <v>15</v>
      </c>
      <c r="R56" t="s">
        <v>22</v>
      </c>
    </row>
    <row r="57" spans="1:18" x14ac:dyDescent="0.25">
      <c r="A57">
        <v>51</v>
      </c>
      <c r="B57" t="str" cm="1">
        <f t="array" ref="B57">_xlfn.IFS(HeartDiseasePrediction[[#This Row],[Age]]&lt;40,"Below 40",HeartDiseasePrediction[[#This Row],[Age]]&lt;50,"Btw 40 - 49",HeartDiseasePrediction[[#This Row],[Age]]&lt;60,"Btw 50 -59",HeartDiseasePrediction[[#This Row],[Age]]&lt;70,"Btw 60 - 69",HeartDiseasePrediction[[#This Row],[Age]]&lt;=80,"Btw 70 -79")</f>
        <v>Btw 50 -59</v>
      </c>
      <c r="C57" t="s">
        <v>14</v>
      </c>
      <c r="D57" t="s">
        <v>62</v>
      </c>
      <c r="E57">
        <v>160</v>
      </c>
      <c r="F57" t="str" cm="1">
        <f t="array" ref="F5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7">
        <v>194</v>
      </c>
      <c r="H57" t="str" cm="1">
        <f t="array" ref="H57">_xlfn.IFS(HeartDiseasePrediction[[#This Row],[Cholesterol]]=0,"No Reading",HeartDiseasePrediction[[#This Row],[Cholesterol]]&lt;200,"Normal",HeartDiseasePrediction[[#This Row],[Cholesterol]]&lt;240,"Medium Risk",HeartDiseasePrediction[[#This Row],[Cholesterol]]&gt;=240,"High Risk")</f>
        <v>Normal</v>
      </c>
      <c r="I57" t="s">
        <v>52</v>
      </c>
      <c r="J57" t="s">
        <v>12</v>
      </c>
      <c r="K57">
        <v>170</v>
      </c>
      <c r="L57" s="1">
        <f>HeartDiseasePrediction[[#This Row],[MaxHR]]/(220-HeartDiseasePrediction[[#This Row],[Age]])</f>
        <v>1.0059171597633136</v>
      </c>
      <c r="M57" t="str" cm="1">
        <f t="array" ref="M57">_xlfn.IFS(HeartDiseasePrediction[[#This Row],[MaxHR % Value]]&lt;=59%,"Low-(Abnormal)",HeartDiseasePrediction[[#This Row],[MaxHR % Value]]&lt;86%,"Normal",HeartDiseasePrediction[[#This Row],[MaxHR % Value]]&gt;=86%,"High-(Abnormal)")</f>
        <v>High-(Abnormal)</v>
      </c>
      <c r="N57" t="s">
        <v>22</v>
      </c>
      <c r="O57">
        <v>0</v>
      </c>
      <c r="P57" t="str" cm="1">
        <f t="array" ref="P57">_xlfn.IFS(HeartDiseasePrediction[[#This Row],[Oldpeak]]&lt;1,"Low Risk",HeartDiseasePrediction[[#This Row],[Oldpeak]]&lt;1.5,"Medium Risk",HeartDiseasePrediction[[#This Row],[Oldpeak]]&gt;=1.5,"High Risk")</f>
        <v>Low Risk</v>
      </c>
      <c r="Q57" t="s">
        <v>13</v>
      </c>
      <c r="R57" t="s">
        <v>22</v>
      </c>
    </row>
    <row r="58" spans="1:18" x14ac:dyDescent="0.25">
      <c r="A58">
        <v>31</v>
      </c>
      <c r="B58" t="str" cm="1">
        <f t="array" ref="B58">_xlfn.IFS(HeartDiseasePrediction[[#This Row],[Age]]&lt;40,"Below 40",HeartDiseasePrediction[[#This Row],[Age]]&lt;50,"Btw 40 - 49",HeartDiseasePrediction[[#This Row],[Age]]&lt;60,"Btw 50 -59",HeartDiseasePrediction[[#This Row],[Age]]&lt;70,"Btw 60 - 69",HeartDiseasePrediction[[#This Row],[Age]]&lt;=80,"Btw 70 -79")</f>
        <v>Below 40</v>
      </c>
      <c r="C58" t="s">
        <v>11</v>
      </c>
      <c r="D58" t="s">
        <v>61</v>
      </c>
      <c r="E58">
        <v>120</v>
      </c>
      <c r="F58" t="str" cm="1">
        <f t="array" ref="F5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8">
        <v>270</v>
      </c>
      <c r="H58" t="str" cm="1">
        <f t="array" ref="H58">_xlfn.IFS(HeartDiseasePrediction[[#This Row],[Cholesterol]]=0,"No Reading",HeartDiseasePrediction[[#This Row],[Cholesterol]]&lt;200,"Normal",HeartDiseasePrediction[[#This Row],[Cholesterol]]&lt;240,"Medium Risk",HeartDiseasePrediction[[#This Row],[Cholesterol]]&gt;=240,"High Risk")</f>
        <v>High Risk</v>
      </c>
      <c r="I58" t="s">
        <v>52</v>
      </c>
      <c r="J58" t="s">
        <v>12</v>
      </c>
      <c r="K58">
        <v>153</v>
      </c>
      <c r="L58" s="1">
        <f>HeartDiseasePrediction[[#This Row],[MaxHR]]/(220-HeartDiseasePrediction[[#This Row],[Age]])</f>
        <v>0.80952380952380953</v>
      </c>
      <c r="M58" t="str" cm="1">
        <f t="array" ref="M58">_xlfn.IFS(HeartDiseasePrediction[[#This Row],[MaxHR % Value]]&lt;=59%,"Low-(Abnormal)",HeartDiseasePrediction[[#This Row],[MaxHR % Value]]&lt;86%,"Normal",HeartDiseasePrediction[[#This Row],[MaxHR % Value]]&gt;=86%,"High-(Abnormal)")</f>
        <v>Normal</v>
      </c>
      <c r="N58" t="s">
        <v>23</v>
      </c>
      <c r="O58">
        <v>1.5</v>
      </c>
      <c r="P58" t="str" cm="1">
        <f t="array" ref="P58">_xlfn.IFS(HeartDiseasePrediction[[#This Row],[Oldpeak]]&lt;1,"Low Risk",HeartDiseasePrediction[[#This Row],[Oldpeak]]&lt;1.5,"Medium Risk",HeartDiseasePrediction[[#This Row],[Oldpeak]]&gt;=1.5,"High Risk")</f>
        <v>High Risk</v>
      </c>
      <c r="Q58" t="s">
        <v>15</v>
      </c>
      <c r="R58" t="s">
        <v>23</v>
      </c>
    </row>
    <row r="59" spans="1:18" x14ac:dyDescent="0.25">
      <c r="A59">
        <v>58</v>
      </c>
      <c r="B59" t="str" cm="1">
        <f t="array" ref="B59">_xlfn.IFS(HeartDiseasePrediction[[#This Row],[Age]]&lt;40,"Below 40",HeartDiseasePrediction[[#This Row],[Age]]&lt;50,"Btw 40 - 49",HeartDiseasePrediction[[#This Row],[Age]]&lt;60,"Btw 50 -59",HeartDiseasePrediction[[#This Row],[Age]]&lt;70,"Btw 60 - 69",HeartDiseasePrediction[[#This Row],[Age]]&lt;=80,"Btw 70 -79")</f>
        <v>Btw 50 -59</v>
      </c>
      <c r="C59" t="s">
        <v>11</v>
      </c>
      <c r="D59" t="s">
        <v>64</v>
      </c>
      <c r="E59">
        <v>130</v>
      </c>
      <c r="F59" t="str" cm="1">
        <f t="array" ref="F5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9">
        <v>213</v>
      </c>
      <c r="H59" t="str" cm="1">
        <f t="array" ref="H59">_xlfn.IFS(HeartDiseasePrediction[[#This Row],[Cholesterol]]=0,"No Reading",HeartDiseasePrediction[[#This Row],[Cholesterol]]&lt;200,"Normal",HeartDiseasePrediction[[#This Row],[Cholesterol]]&lt;240,"Medium Risk",HeartDiseasePrediction[[#This Row],[Cholesterol]]&gt;=240,"High Risk")</f>
        <v>Medium Risk</v>
      </c>
      <c r="I59" t="s">
        <v>52</v>
      </c>
      <c r="J59" t="s">
        <v>16</v>
      </c>
      <c r="K59">
        <v>140</v>
      </c>
      <c r="L59" s="1">
        <f>HeartDiseasePrediction[[#This Row],[MaxHR]]/(220-HeartDiseasePrediction[[#This Row],[Age]])</f>
        <v>0.86419753086419748</v>
      </c>
      <c r="M59" t="str" cm="1">
        <f t="array" ref="M59">_xlfn.IFS(HeartDiseasePrediction[[#This Row],[MaxHR % Value]]&lt;=59%,"Low-(Abnormal)",HeartDiseasePrediction[[#This Row],[MaxHR % Value]]&lt;86%,"Normal",HeartDiseasePrediction[[#This Row],[MaxHR % Value]]&gt;=86%,"High-(Abnormal)")</f>
        <v>High-(Abnormal)</v>
      </c>
      <c r="N59" t="s">
        <v>22</v>
      </c>
      <c r="O59">
        <v>0</v>
      </c>
      <c r="P59" t="str" cm="1">
        <f t="array" ref="P59">_xlfn.IFS(HeartDiseasePrediction[[#This Row],[Oldpeak]]&lt;1,"Low Risk",HeartDiseasePrediction[[#This Row],[Oldpeak]]&lt;1.5,"Medium Risk",HeartDiseasePrediction[[#This Row],[Oldpeak]]&gt;=1.5,"High Risk")</f>
        <v>Low Risk</v>
      </c>
      <c r="Q59" t="s">
        <v>15</v>
      </c>
      <c r="R59" t="s">
        <v>23</v>
      </c>
    </row>
    <row r="60" spans="1:18" x14ac:dyDescent="0.25">
      <c r="A60">
        <v>54</v>
      </c>
      <c r="B60" t="str" cm="1">
        <f t="array" ref="B60">_xlfn.IFS(HeartDiseasePrediction[[#This Row],[Age]]&lt;40,"Below 40",HeartDiseasePrediction[[#This Row],[Age]]&lt;50,"Btw 40 - 49",HeartDiseasePrediction[[#This Row],[Age]]&lt;60,"Btw 50 -59",HeartDiseasePrediction[[#This Row],[Age]]&lt;70,"Btw 60 - 69",HeartDiseasePrediction[[#This Row],[Age]]&lt;=80,"Btw 70 -79")</f>
        <v>Btw 50 -59</v>
      </c>
      <c r="C60" t="s">
        <v>11</v>
      </c>
      <c r="D60" t="s">
        <v>61</v>
      </c>
      <c r="E60">
        <v>150</v>
      </c>
      <c r="F60" t="str" cm="1">
        <f t="array" ref="F60">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0">
        <v>365</v>
      </c>
      <c r="H60" t="str" cm="1">
        <f t="array" ref="H60">_xlfn.IFS(HeartDiseasePrediction[[#This Row],[Cholesterol]]=0,"No Reading",HeartDiseasePrediction[[#This Row],[Cholesterol]]&lt;200,"Normal",HeartDiseasePrediction[[#This Row],[Cholesterol]]&lt;240,"Medium Risk",HeartDiseasePrediction[[#This Row],[Cholesterol]]&gt;=240,"High Risk")</f>
        <v>High Risk</v>
      </c>
      <c r="I60" t="s">
        <v>52</v>
      </c>
      <c r="J60" t="s">
        <v>16</v>
      </c>
      <c r="K60">
        <v>134</v>
      </c>
      <c r="L60" s="1">
        <f>HeartDiseasePrediction[[#This Row],[MaxHR]]/(220-HeartDiseasePrediction[[#This Row],[Age]])</f>
        <v>0.80722891566265065</v>
      </c>
      <c r="M60" t="str" cm="1">
        <f t="array" ref="M60">_xlfn.IFS(HeartDiseasePrediction[[#This Row],[MaxHR % Value]]&lt;=59%,"Low-(Abnormal)",HeartDiseasePrediction[[#This Row],[MaxHR % Value]]&lt;86%,"Normal",HeartDiseasePrediction[[#This Row],[MaxHR % Value]]&gt;=86%,"High-(Abnormal)")</f>
        <v>Normal</v>
      </c>
      <c r="N60" t="s">
        <v>22</v>
      </c>
      <c r="O60">
        <v>1</v>
      </c>
      <c r="P60" t="str" cm="1">
        <f t="array" ref="P60">_xlfn.IFS(HeartDiseasePrediction[[#This Row],[Oldpeak]]&lt;1,"Low Risk",HeartDiseasePrediction[[#This Row],[Oldpeak]]&lt;1.5,"Medium Risk",HeartDiseasePrediction[[#This Row],[Oldpeak]]&gt;=1.5,"High Risk")</f>
        <v>Medium Risk</v>
      </c>
      <c r="Q60" t="s">
        <v>13</v>
      </c>
      <c r="R60" t="s">
        <v>22</v>
      </c>
    </row>
    <row r="61" spans="1:18" x14ac:dyDescent="0.25">
      <c r="A61">
        <v>52</v>
      </c>
      <c r="B61" t="str" cm="1">
        <f t="array" ref="B61">_xlfn.IFS(HeartDiseasePrediction[[#This Row],[Age]]&lt;40,"Below 40",HeartDiseasePrediction[[#This Row],[Age]]&lt;50,"Btw 40 - 49",HeartDiseasePrediction[[#This Row],[Age]]&lt;60,"Btw 50 -59",HeartDiseasePrediction[[#This Row],[Age]]&lt;70,"Btw 60 - 69",HeartDiseasePrediction[[#This Row],[Age]]&lt;=80,"Btw 70 -79")</f>
        <v>Btw 50 -59</v>
      </c>
      <c r="C61" t="s">
        <v>11</v>
      </c>
      <c r="D61" t="s">
        <v>61</v>
      </c>
      <c r="E61">
        <v>112</v>
      </c>
      <c r="F61" t="str" cm="1">
        <f t="array" ref="F61">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61">
        <v>342</v>
      </c>
      <c r="H61" t="str" cm="1">
        <f t="array" ref="H61">_xlfn.IFS(HeartDiseasePrediction[[#This Row],[Cholesterol]]=0,"No Reading",HeartDiseasePrediction[[#This Row],[Cholesterol]]&lt;200,"Normal",HeartDiseasePrediction[[#This Row],[Cholesterol]]&lt;240,"Medium Risk",HeartDiseasePrediction[[#This Row],[Cholesterol]]&gt;=240,"High Risk")</f>
        <v>High Risk</v>
      </c>
      <c r="I61" t="s">
        <v>52</v>
      </c>
      <c r="J61" t="s">
        <v>16</v>
      </c>
      <c r="K61">
        <v>96</v>
      </c>
      <c r="L61" s="1">
        <f>HeartDiseasePrediction[[#This Row],[MaxHR]]/(220-HeartDiseasePrediction[[#This Row],[Age]])</f>
        <v>0.5714285714285714</v>
      </c>
      <c r="M61" t="str" cm="1">
        <f t="array" ref="M61">_xlfn.IFS(HeartDiseasePrediction[[#This Row],[MaxHR % Value]]&lt;=59%,"Low-(Abnormal)",HeartDiseasePrediction[[#This Row],[MaxHR % Value]]&lt;86%,"Normal",HeartDiseasePrediction[[#This Row],[MaxHR % Value]]&gt;=86%,"High-(Abnormal)")</f>
        <v>Low-(Abnormal)</v>
      </c>
      <c r="N61" t="s">
        <v>23</v>
      </c>
      <c r="O61">
        <v>1</v>
      </c>
      <c r="P61" t="str" cm="1">
        <f t="array" ref="P61">_xlfn.IFS(HeartDiseasePrediction[[#This Row],[Oldpeak]]&lt;1,"Low Risk",HeartDiseasePrediction[[#This Row],[Oldpeak]]&lt;1.5,"Medium Risk",HeartDiseasePrediction[[#This Row],[Oldpeak]]&gt;=1.5,"High Risk")</f>
        <v>Medium Risk</v>
      </c>
      <c r="Q61" t="s">
        <v>15</v>
      </c>
      <c r="R61" t="s">
        <v>23</v>
      </c>
    </row>
    <row r="62" spans="1:18" x14ac:dyDescent="0.25">
      <c r="A62">
        <v>49</v>
      </c>
      <c r="B62" t="str" cm="1">
        <f t="array" ref="B62">_xlfn.IFS(HeartDiseasePrediction[[#This Row],[Age]]&lt;40,"Below 40",HeartDiseasePrediction[[#This Row],[Age]]&lt;50,"Btw 40 - 49",HeartDiseasePrediction[[#This Row],[Age]]&lt;60,"Btw 50 -59",HeartDiseasePrediction[[#This Row],[Age]]&lt;70,"Btw 60 - 69",HeartDiseasePrediction[[#This Row],[Age]]&lt;=80,"Btw 70 -79")</f>
        <v>Btw 40 - 49</v>
      </c>
      <c r="C62" t="s">
        <v>11</v>
      </c>
      <c r="D62" t="s">
        <v>62</v>
      </c>
      <c r="E62">
        <v>100</v>
      </c>
      <c r="F62" t="str" cm="1">
        <f t="array" ref="F62">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62">
        <v>253</v>
      </c>
      <c r="H62" t="str" cm="1">
        <f t="array" ref="H62">_xlfn.IFS(HeartDiseasePrediction[[#This Row],[Cholesterol]]=0,"No Reading",HeartDiseasePrediction[[#This Row],[Cholesterol]]&lt;200,"Normal",HeartDiseasePrediction[[#This Row],[Cholesterol]]&lt;240,"Medium Risk",HeartDiseasePrediction[[#This Row],[Cholesterol]]&gt;=240,"High Risk")</f>
        <v>High Risk</v>
      </c>
      <c r="I62" t="s">
        <v>52</v>
      </c>
      <c r="J62" t="s">
        <v>12</v>
      </c>
      <c r="K62">
        <v>174</v>
      </c>
      <c r="L62" s="1">
        <f>HeartDiseasePrediction[[#This Row],[MaxHR]]/(220-HeartDiseasePrediction[[#This Row],[Age]])</f>
        <v>1.0175438596491229</v>
      </c>
      <c r="M62" t="str" cm="1">
        <f t="array" ref="M62">_xlfn.IFS(HeartDiseasePrediction[[#This Row],[MaxHR % Value]]&lt;=59%,"Low-(Abnormal)",HeartDiseasePrediction[[#This Row],[MaxHR % Value]]&lt;86%,"Normal",HeartDiseasePrediction[[#This Row],[MaxHR % Value]]&gt;=86%,"High-(Abnormal)")</f>
        <v>High-(Abnormal)</v>
      </c>
      <c r="N62" t="s">
        <v>22</v>
      </c>
      <c r="O62">
        <v>0</v>
      </c>
      <c r="P62" t="str" cm="1">
        <f t="array" ref="P62">_xlfn.IFS(HeartDiseasePrediction[[#This Row],[Oldpeak]]&lt;1,"Low Risk",HeartDiseasePrediction[[#This Row],[Oldpeak]]&lt;1.5,"Medium Risk",HeartDiseasePrediction[[#This Row],[Oldpeak]]&gt;=1.5,"High Risk")</f>
        <v>Low Risk</v>
      </c>
      <c r="Q62" t="s">
        <v>13</v>
      </c>
      <c r="R62" t="s">
        <v>22</v>
      </c>
    </row>
    <row r="63" spans="1:18" x14ac:dyDescent="0.25">
      <c r="A63">
        <v>43</v>
      </c>
      <c r="B63" t="str" cm="1">
        <f t="array" ref="B63">_xlfn.IFS(HeartDiseasePrediction[[#This Row],[Age]]&lt;40,"Below 40",HeartDiseasePrediction[[#This Row],[Age]]&lt;50,"Btw 40 - 49",HeartDiseasePrediction[[#This Row],[Age]]&lt;60,"Btw 50 -59",HeartDiseasePrediction[[#This Row],[Age]]&lt;70,"Btw 60 - 69",HeartDiseasePrediction[[#This Row],[Age]]&lt;=80,"Btw 70 -79")</f>
        <v>Btw 40 - 49</v>
      </c>
      <c r="C63" t="s">
        <v>14</v>
      </c>
      <c r="D63" t="s">
        <v>64</v>
      </c>
      <c r="E63">
        <v>150</v>
      </c>
      <c r="F63" t="str" cm="1">
        <f t="array" ref="F63">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3">
        <v>254</v>
      </c>
      <c r="H63" t="str" cm="1">
        <f t="array" ref="H63">_xlfn.IFS(HeartDiseasePrediction[[#This Row],[Cholesterol]]=0,"No Reading",HeartDiseasePrediction[[#This Row],[Cholesterol]]&lt;200,"Normal",HeartDiseasePrediction[[#This Row],[Cholesterol]]&lt;240,"Medium Risk",HeartDiseasePrediction[[#This Row],[Cholesterol]]&gt;=240,"High Risk")</f>
        <v>High Risk</v>
      </c>
      <c r="I63" t="s">
        <v>52</v>
      </c>
      <c r="J63" t="s">
        <v>12</v>
      </c>
      <c r="K63">
        <v>175</v>
      </c>
      <c r="L63" s="1">
        <f>HeartDiseasePrediction[[#This Row],[MaxHR]]/(220-HeartDiseasePrediction[[#This Row],[Age]])</f>
        <v>0.98870056497175141</v>
      </c>
      <c r="M63" t="str" cm="1">
        <f t="array" ref="M63">_xlfn.IFS(HeartDiseasePrediction[[#This Row],[MaxHR % Value]]&lt;=59%,"Low-(Abnormal)",HeartDiseasePrediction[[#This Row],[MaxHR % Value]]&lt;86%,"Normal",HeartDiseasePrediction[[#This Row],[MaxHR % Value]]&gt;=86%,"High-(Abnormal)")</f>
        <v>High-(Abnormal)</v>
      </c>
      <c r="N63" t="s">
        <v>22</v>
      </c>
      <c r="O63">
        <v>0</v>
      </c>
      <c r="P63" t="str" cm="1">
        <f t="array" ref="P63">_xlfn.IFS(HeartDiseasePrediction[[#This Row],[Oldpeak]]&lt;1,"Low Risk",HeartDiseasePrediction[[#This Row],[Oldpeak]]&lt;1.5,"Medium Risk",HeartDiseasePrediction[[#This Row],[Oldpeak]]&gt;=1.5,"High Risk")</f>
        <v>Low Risk</v>
      </c>
      <c r="Q63" t="s">
        <v>13</v>
      </c>
      <c r="R63" t="s">
        <v>22</v>
      </c>
    </row>
    <row r="64" spans="1:18" x14ac:dyDescent="0.25">
      <c r="A64">
        <v>45</v>
      </c>
      <c r="B64" t="str" cm="1">
        <f t="array" ref="B64">_xlfn.IFS(HeartDiseasePrediction[[#This Row],[Age]]&lt;40,"Below 40",HeartDiseasePrediction[[#This Row],[Age]]&lt;50,"Btw 40 - 49",HeartDiseasePrediction[[#This Row],[Age]]&lt;60,"Btw 50 -59",HeartDiseasePrediction[[#This Row],[Age]]&lt;70,"Btw 60 - 69",HeartDiseasePrediction[[#This Row],[Age]]&lt;=80,"Btw 70 -79")</f>
        <v>Btw 40 - 49</v>
      </c>
      <c r="C64" t="s">
        <v>11</v>
      </c>
      <c r="D64" t="s">
        <v>61</v>
      </c>
      <c r="E64">
        <v>140</v>
      </c>
      <c r="F64" t="str" cm="1">
        <f t="array" ref="F6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4">
        <v>224</v>
      </c>
      <c r="H64" t="str" cm="1">
        <f t="array" ref="H64">_xlfn.IFS(HeartDiseasePrediction[[#This Row],[Cholesterol]]=0,"No Reading",HeartDiseasePrediction[[#This Row],[Cholesterol]]&lt;200,"Normal",HeartDiseasePrediction[[#This Row],[Cholesterol]]&lt;240,"Medium Risk",HeartDiseasePrediction[[#This Row],[Cholesterol]]&gt;=240,"High Risk")</f>
        <v>Medium Risk</v>
      </c>
      <c r="I64" t="s">
        <v>52</v>
      </c>
      <c r="J64" t="s">
        <v>12</v>
      </c>
      <c r="K64">
        <v>144</v>
      </c>
      <c r="L64" s="1">
        <f>HeartDiseasePrediction[[#This Row],[MaxHR]]/(220-HeartDiseasePrediction[[#This Row],[Age]])</f>
        <v>0.82285714285714284</v>
      </c>
      <c r="M64" t="str" cm="1">
        <f t="array" ref="M64">_xlfn.IFS(HeartDiseasePrediction[[#This Row],[MaxHR % Value]]&lt;=59%,"Low-(Abnormal)",HeartDiseasePrediction[[#This Row],[MaxHR % Value]]&lt;86%,"Normal",HeartDiseasePrediction[[#This Row],[MaxHR % Value]]&gt;=86%,"High-(Abnormal)")</f>
        <v>Normal</v>
      </c>
      <c r="N64" t="s">
        <v>22</v>
      </c>
      <c r="O64">
        <v>0</v>
      </c>
      <c r="P64" t="str" cm="1">
        <f t="array" ref="P64">_xlfn.IFS(HeartDiseasePrediction[[#This Row],[Oldpeak]]&lt;1,"Low Risk",HeartDiseasePrediction[[#This Row],[Oldpeak]]&lt;1.5,"Medium Risk",HeartDiseasePrediction[[#This Row],[Oldpeak]]&gt;=1.5,"High Risk")</f>
        <v>Low Risk</v>
      </c>
      <c r="Q64" t="s">
        <v>13</v>
      </c>
      <c r="R64" t="s">
        <v>22</v>
      </c>
    </row>
    <row r="65" spans="1:18" x14ac:dyDescent="0.25">
      <c r="A65">
        <v>46</v>
      </c>
      <c r="B65" t="str" cm="1">
        <f t="array" ref="B65">_xlfn.IFS(HeartDiseasePrediction[[#This Row],[Age]]&lt;40,"Below 40",HeartDiseasePrediction[[#This Row],[Age]]&lt;50,"Btw 40 - 49",HeartDiseasePrediction[[#This Row],[Age]]&lt;60,"Btw 50 -59",HeartDiseasePrediction[[#This Row],[Age]]&lt;70,"Btw 60 - 69",HeartDiseasePrediction[[#This Row],[Age]]&lt;=80,"Btw 70 -79")</f>
        <v>Btw 40 - 49</v>
      </c>
      <c r="C65" t="s">
        <v>11</v>
      </c>
      <c r="D65" t="s">
        <v>61</v>
      </c>
      <c r="E65">
        <v>120</v>
      </c>
      <c r="F65" t="str" cm="1">
        <f t="array" ref="F6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5">
        <v>277</v>
      </c>
      <c r="H65" t="str" cm="1">
        <f t="array" ref="H65">_xlfn.IFS(HeartDiseasePrediction[[#This Row],[Cholesterol]]=0,"No Reading",HeartDiseasePrediction[[#This Row],[Cholesterol]]&lt;200,"Normal",HeartDiseasePrediction[[#This Row],[Cholesterol]]&lt;240,"Medium Risk",HeartDiseasePrediction[[#This Row],[Cholesterol]]&gt;=240,"High Risk")</f>
        <v>High Risk</v>
      </c>
      <c r="I65" t="s">
        <v>52</v>
      </c>
      <c r="J65" t="s">
        <v>12</v>
      </c>
      <c r="K65">
        <v>125</v>
      </c>
      <c r="L65" s="1">
        <f>HeartDiseasePrediction[[#This Row],[MaxHR]]/(220-HeartDiseasePrediction[[#This Row],[Age]])</f>
        <v>0.7183908045977011</v>
      </c>
      <c r="M65" t="str" cm="1">
        <f t="array" ref="M65">_xlfn.IFS(HeartDiseasePrediction[[#This Row],[MaxHR % Value]]&lt;=59%,"Low-(Abnormal)",HeartDiseasePrediction[[#This Row],[MaxHR % Value]]&lt;86%,"Normal",HeartDiseasePrediction[[#This Row],[MaxHR % Value]]&gt;=86%,"High-(Abnormal)")</f>
        <v>Normal</v>
      </c>
      <c r="N65" t="s">
        <v>23</v>
      </c>
      <c r="O65">
        <v>1</v>
      </c>
      <c r="P65" t="str" cm="1">
        <f t="array" ref="P65">_xlfn.IFS(HeartDiseasePrediction[[#This Row],[Oldpeak]]&lt;1,"Low Risk",HeartDiseasePrediction[[#This Row],[Oldpeak]]&lt;1.5,"Medium Risk",HeartDiseasePrediction[[#This Row],[Oldpeak]]&gt;=1.5,"High Risk")</f>
        <v>Medium Risk</v>
      </c>
      <c r="Q65" t="s">
        <v>15</v>
      </c>
      <c r="R65" t="s">
        <v>23</v>
      </c>
    </row>
    <row r="66" spans="1:18" x14ac:dyDescent="0.25">
      <c r="A66">
        <v>50</v>
      </c>
      <c r="B66" t="str" cm="1">
        <f t="array" ref="B66">_xlfn.IFS(HeartDiseasePrediction[[#This Row],[Age]]&lt;40,"Below 40",HeartDiseasePrediction[[#This Row],[Age]]&lt;50,"Btw 40 - 49",HeartDiseasePrediction[[#This Row],[Age]]&lt;60,"Btw 50 -59",HeartDiseasePrediction[[#This Row],[Age]]&lt;70,"Btw 60 - 69",HeartDiseasePrediction[[#This Row],[Age]]&lt;=80,"Btw 70 -79")</f>
        <v>Btw 50 -59</v>
      </c>
      <c r="C66" t="s">
        <v>14</v>
      </c>
      <c r="D66" t="s">
        <v>62</v>
      </c>
      <c r="E66">
        <v>110</v>
      </c>
      <c r="F66" t="str" cm="1">
        <f t="array" ref="F66">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66">
        <v>202</v>
      </c>
      <c r="H66" t="str" cm="1">
        <f t="array" ref="H66">_xlfn.IFS(HeartDiseasePrediction[[#This Row],[Cholesterol]]=0,"No Reading",HeartDiseasePrediction[[#This Row],[Cholesterol]]&lt;200,"Normal",HeartDiseasePrediction[[#This Row],[Cholesterol]]&lt;240,"Medium Risk",HeartDiseasePrediction[[#This Row],[Cholesterol]]&gt;=240,"High Risk")</f>
        <v>Medium Risk</v>
      </c>
      <c r="I66" t="s">
        <v>52</v>
      </c>
      <c r="J66" t="s">
        <v>12</v>
      </c>
      <c r="K66">
        <v>145</v>
      </c>
      <c r="L66" s="1">
        <f>HeartDiseasePrediction[[#This Row],[MaxHR]]/(220-HeartDiseasePrediction[[#This Row],[Age]])</f>
        <v>0.8529411764705882</v>
      </c>
      <c r="M66" t="str" cm="1">
        <f t="array" ref="M66">_xlfn.IFS(HeartDiseasePrediction[[#This Row],[MaxHR % Value]]&lt;=59%,"Low-(Abnormal)",HeartDiseasePrediction[[#This Row],[MaxHR % Value]]&lt;86%,"Normal",HeartDiseasePrediction[[#This Row],[MaxHR % Value]]&gt;=86%,"High-(Abnormal)")</f>
        <v>Normal</v>
      </c>
      <c r="N66" t="s">
        <v>22</v>
      </c>
      <c r="O66">
        <v>0</v>
      </c>
      <c r="P66" t="str" cm="1">
        <f t="array" ref="P66">_xlfn.IFS(HeartDiseasePrediction[[#This Row],[Oldpeak]]&lt;1,"Low Risk",HeartDiseasePrediction[[#This Row],[Oldpeak]]&lt;1.5,"Medium Risk",HeartDiseasePrediction[[#This Row],[Oldpeak]]&gt;=1.5,"High Risk")</f>
        <v>Low Risk</v>
      </c>
      <c r="Q66" t="s">
        <v>13</v>
      </c>
      <c r="R66" t="s">
        <v>22</v>
      </c>
    </row>
    <row r="67" spans="1:18" x14ac:dyDescent="0.25">
      <c r="A67">
        <v>37</v>
      </c>
      <c r="B67" t="str" cm="1">
        <f t="array" ref="B67">_xlfn.IFS(HeartDiseasePrediction[[#This Row],[Age]]&lt;40,"Below 40",HeartDiseasePrediction[[#This Row],[Age]]&lt;50,"Btw 40 - 49",HeartDiseasePrediction[[#This Row],[Age]]&lt;60,"Btw 50 -59",HeartDiseasePrediction[[#This Row],[Age]]&lt;70,"Btw 60 - 69",HeartDiseasePrediction[[#This Row],[Age]]&lt;=80,"Btw 70 -79")</f>
        <v>Below 40</v>
      </c>
      <c r="C67" t="s">
        <v>14</v>
      </c>
      <c r="D67" t="s">
        <v>62</v>
      </c>
      <c r="E67">
        <v>120</v>
      </c>
      <c r="F67" t="str" cm="1">
        <f t="array" ref="F6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7">
        <v>260</v>
      </c>
      <c r="H67" t="str" cm="1">
        <f t="array" ref="H67">_xlfn.IFS(HeartDiseasePrediction[[#This Row],[Cholesterol]]=0,"No Reading",HeartDiseasePrediction[[#This Row],[Cholesterol]]&lt;200,"Normal",HeartDiseasePrediction[[#This Row],[Cholesterol]]&lt;240,"Medium Risk",HeartDiseasePrediction[[#This Row],[Cholesterol]]&gt;=240,"High Risk")</f>
        <v>High Risk</v>
      </c>
      <c r="I67" t="s">
        <v>52</v>
      </c>
      <c r="J67" t="s">
        <v>12</v>
      </c>
      <c r="K67">
        <v>130</v>
      </c>
      <c r="L67" s="1">
        <f>HeartDiseasePrediction[[#This Row],[MaxHR]]/(220-HeartDiseasePrediction[[#This Row],[Age]])</f>
        <v>0.7103825136612022</v>
      </c>
      <c r="M67" t="str" cm="1">
        <f t="array" ref="M67">_xlfn.IFS(HeartDiseasePrediction[[#This Row],[MaxHR % Value]]&lt;=59%,"Low-(Abnormal)",HeartDiseasePrediction[[#This Row],[MaxHR % Value]]&lt;86%,"Normal",HeartDiseasePrediction[[#This Row],[MaxHR % Value]]&gt;=86%,"High-(Abnormal)")</f>
        <v>Normal</v>
      </c>
      <c r="N67" t="s">
        <v>22</v>
      </c>
      <c r="O67">
        <v>0</v>
      </c>
      <c r="P67" t="str" cm="1">
        <f t="array" ref="P67">_xlfn.IFS(HeartDiseasePrediction[[#This Row],[Oldpeak]]&lt;1,"Low Risk",HeartDiseasePrediction[[#This Row],[Oldpeak]]&lt;1.5,"Medium Risk",HeartDiseasePrediction[[#This Row],[Oldpeak]]&gt;=1.5,"High Risk")</f>
        <v>Low Risk</v>
      </c>
      <c r="Q67" t="s">
        <v>13</v>
      </c>
      <c r="R67" t="s">
        <v>22</v>
      </c>
    </row>
    <row r="68" spans="1:18" x14ac:dyDescent="0.25">
      <c r="A68">
        <v>45</v>
      </c>
      <c r="B68" t="str" cm="1">
        <f t="array" ref="B68">_xlfn.IFS(HeartDiseasePrediction[[#This Row],[Age]]&lt;40,"Below 40",HeartDiseasePrediction[[#This Row],[Age]]&lt;50,"Btw 40 - 49",HeartDiseasePrediction[[#This Row],[Age]]&lt;60,"Btw 50 -59",HeartDiseasePrediction[[#This Row],[Age]]&lt;70,"Btw 60 - 69",HeartDiseasePrediction[[#This Row],[Age]]&lt;=80,"Btw 70 -79")</f>
        <v>Btw 40 - 49</v>
      </c>
      <c r="C68" t="s">
        <v>14</v>
      </c>
      <c r="D68" t="s">
        <v>61</v>
      </c>
      <c r="E68">
        <v>132</v>
      </c>
      <c r="F68" t="str" cm="1">
        <f t="array" ref="F6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8">
        <v>297</v>
      </c>
      <c r="H68" t="str" cm="1">
        <f t="array" ref="H68">_xlfn.IFS(HeartDiseasePrediction[[#This Row],[Cholesterol]]=0,"No Reading",HeartDiseasePrediction[[#This Row],[Cholesterol]]&lt;200,"Normal",HeartDiseasePrediction[[#This Row],[Cholesterol]]&lt;240,"Medium Risk",HeartDiseasePrediction[[#This Row],[Cholesterol]]&gt;=240,"High Risk")</f>
        <v>High Risk</v>
      </c>
      <c r="I68" t="s">
        <v>52</v>
      </c>
      <c r="J68" t="s">
        <v>12</v>
      </c>
      <c r="K68">
        <v>144</v>
      </c>
      <c r="L68" s="1">
        <f>HeartDiseasePrediction[[#This Row],[MaxHR]]/(220-HeartDiseasePrediction[[#This Row],[Age]])</f>
        <v>0.82285714285714284</v>
      </c>
      <c r="M68" t="str" cm="1">
        <f t="array" ref="M68">_xlfn.IFS(HeartDiseasePrediction[[#This Row],[MaxHR % Value]]&lt;=59%,"Low-(Abnormal)",HeartDiseasePrediction[[#This Row],[MaxHR % Value]]&lt;86%,"Normal",HeartDiseasePrediction[[#This Row],[MaxHR % Value]]&gt;=86%,"High-(Abnormal)")</f>
        <v>Normal</v>
      </c>
      <c r="N68" t="s">
        <v>22</v>
      </c>
      <c r="O68">
        <v>0</v>
      </c>
      <c r="P68" t="str" cm="1">
        <f t="array" ref="P68">_xlfn.IFS(HeartDiseasePrediction[[#This Row],[Oldpeak]]&lt;1,"Low Risk",HeartDiseasePrediction[[#This Row],[Oldpeak]]&lt;1.5,"Medium Risk",HeartDiseasePrediction[[#This Row],[Oldpeak]]&gt;=1.5,"High Risk")</f>
        <v>Low Risk</v>
      </c>
      <c r="Q68" t="s">
        <v>13</v>
      </c>
      <c r="R68" t="s">
        <v>22</v>
      </c>
    </row>
    <row r="69" spans="1:18" x14ac:dyDescent="0.25">
      <c r="A69">
        <v>32</v>
      </c>
      <c r="B69" t="str" cm="1">
        <f t="array" ref="B69">_xlfn.IFS(HeartDiseasePrediction[[#This Row],[Age]]&lt;40,"Below 40",HeartDiseasePrediction[[#This Row],[Age]]&lt;50,"Btw 40 - 49",HeartDiseasePrediction[[#This Row],[Age]]&lt;60,"Btw 50 -59",HeartDiseasePrediction[[#This Row],[Age]]&lt;70,"Btw 60 - 69",HeartDiseasePrediction[[#This Row],[Age]]&lt;=80,"Btw 70 -79")</f>
        <v>Below 40</v>
      </c>
      <c r="C69" t="s">
        <v>11</v>
      </c>
      <c r="D69" t="s">
        <v>62</v>
      </c>
      <c r="E69">
        <v>110</v>
      </c>
      <c r="F69" t="str" cm="1">
        <f t="array" ref="F69">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69">
        <v>225</v>
      </c>
      <c r="H69" t="str" cm="1">
        <f t="array" ref="H69">_xlfn.IFS(HeartDiseasePrediction[[#This Row],[Cholesterol]]=0,"No Reading",HeartDiseasePrediction[[#This Row],[Cholesterol]]&lt;200,"Normal",HeartDiseasePrediction[[#This Row],[Cholesterol]]&lt;240,"Medium Risk",HeartDiseasePrediction[[#This Row],[Cholesterol]]&gt;=240,"High Risk")</f>
        <v>Medium Risk</v>
      </c>
      <c r="I69" t="s">
        <v>52</v>
      </c>
      <c r="J69" t="s">
        <v>12</v>
      </c>
      <c r="K69">
        <v>184</v>
      </c>
      <c r="L69" s="1">
        <f>HeartDiseasePrediction[[#This Row],[MaxHR]]/(220-HeartDiseasePrediction[[#This Row],[Age]])</f>
        <v>0.97872340425531912</v>
      </c>
      <c r="M69" t="str" cm="1">
        <f t="array" ref="M69">_xlfn.IFS(HeartDiseasePrediction[[#This Row],[MaxHR % Value]]&lt;=59%,"Low-(Abnormal)",HeartDiseasePrediction[[#This Row],[MaxHR % Value]]&lt;86%,"Normal",HeartDiseasePrediction[[#This Row],[MaxHR % Value]]&gt;=86%,"High-(Abnormal)")</f>
        <v>High-(Abnormal)</v>
      </c>
      <c r="N69" t="s">
        <v>22</v>
      </c>
      <c r="O69">
        <v>0</v>
      </c>
      <c r="P69" t="str" cm="1">
        <f t="array" ref="P69">_xlfn.IFS(HeartDiseasePrediction[[#This Row],[Oldpeak]]&lt;1,"Low Risk",HeartDiseasePrediction[[#This Row],[Oldpeak]]&lt;1.5,"Medium Risk",HeartDiseasePrediction[[#This Row],[Oldpeak]]&gt;=1.5,"High Risk")</f>
        <v>Low Risk</v>
      </c>
      <c r="Q69" t="s">
        <v>13</v>
      </c>
      <c r="R69" t="s">
        <v>22</v>
      </c>
    </row>
    <row r="70" spans="1:18" x14ac:dyDescent="0.25">
      <c r="A70">
        <v>52</v>
      </c>
      <c r="B70" t="str" cm="1">
        <f t="array" ref="B70">_xlfn.IFS(HeartDiseasePrediction[[#This Row],[Age]]&lt;40,"Below 40",HeartDiseasePrediction[[#This Row],[Age]]&lt;50,"Btw 40 - 49",HeartDiseasePrediction[[#This Row],[Age]]&lt;60,"Btw 50 -59",HeartDiseasePrediction[[#This Row],[Age]]&lt;70,"Btw 60 - 69",HeartDiseasePrediction[[#This Row],[Age]]&lt;=80,"Btw 70 -79")</f>
        <v>Btw 50 -59</v>
      </c>
      <c r="C70" t="s">
        <v>11</v>
      </c>
      <c r="D70" t="s">
        <v>61</v>
      </c>
      <c r="E70">
        <v>160</v>
      </c>
      <c r="F70" t="str" cm="1">
        <f t="array" ref="F70">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0">
        <v>246</v>
      </c>
      <c r="H70" t="str" cm="1">
        <f t="array" ref="H70">_xlfn.IFS(HeartDiseasePrediction[[#This Row],[Cholesterol]]=0,"No Reading",HeartDiseasePrediction[[#This Row],[Cholesterol]]&lt;200,"Normal",HeartDiseasePrediction[[#This Row],[Cholesterol]]&lt;240,"Medium Risk",HeartDiseasePrediction[[#This Row],[Cholesterol]]&gt;=240,"High Risk")</f>
        <v>High Risk</v>
      </c>
      <c r="I70" t="s">
        <v>52</v>
      </c>
      <c r="J70" t="s">
        <v>16</v>
      </c>
      <c r="K70">
        <v>82</v>
      </c>
      <c r="L70" s="1">
        <f>HeartDiseasePrediction[[#This Row],[MaxHR]]/(220-HeartDiseasePrediction[[#This Row],[Age]])</f>
        <v>0.48809523809523808</v>
      </c>
      <c r="M70" t="str" cm="1">
        <f t="array" ref="M70">_xlfn.IFS(HeartDiseasePrediction[[#This Row],[MaxHR % Value]]&lt;=59%,"Low-(Abnormal)",HeartDiseasePrediction[[#This Row],[MaxHR % Value]]&lt;86%,"Normal",HeartDiseasePrediction[[#This Row],[MaxHR % Value]]&gt;=86%,"High-(Abnormal)")</f>
        <v>Low-(Abnormal)</v>
      </c>
      <c r="N70" t="s">
        <v>23</v>
      </c>
      <c r="O70">
        <v>4</v>
      </c>
      <c r="P70" t="str" cm="1">
        <f t="array" ref="P70">_xlfn.IFS(HeartDiseasePrediction[[#This Row],[Oldpeak]]&lt;1,"Low Risk",HeartDiseasePrediction[[#This Row],[Oldpeak]]&lt;1.5,"Medium Risk",HeartDiseasePrediction[[#This Row],[Oldpeak]]&gt;=1.5,"High Risk")</f>
        <v>High Risk</v>
      </c>
      <c r="Q70" t="s">
        <v>15</v>
      </c>
      <c r="R70" t="s">
        <v>23</v>
      </c>
    </row>
    <row r="71" spans="1:18" x14ac:dyDescent="0.25">
      <c r="A71">
        <v>44</v>
      </c>
      <c r="B71" t="str" cm="1">
        <f t="array" ref="B71">_xlfn.IFS(HeartDiseasePrediction[[#This Row],[Age]]&lt;40,"Below 40",HeartDiseasePrediction[[#This Row],[Age]]&lt;50,"Btw 40 - 49",HeartDiseasePrediction[[#This Row],[Age]]&lt;60,"Btw 50 -59",HeartDiseasePrediction[[#This Row],[Age]]&lt;70,"Btw 60 - 69",HeartDiseasePrediction[[#This Row],[Age]]&lt;=80,"Btw 70 -79")</f>
        <v>Btw 40 - 49</v>
      </c>
      <c r="C71" t="s">
        <v>11</v>
      </c>
      <c r="D71" t="s">
        <v>61</v>
      </c>
      <c r="E71">
        <v>150</v>
      </c>
      <c r="F71" t="str" cm="1">
        <f t="array" ref="F71">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1">
        <v>412</v>
      </c>
      <c r="H71" t="str" cm="1">
        <f t="array" ref="H71">_xlfn.IFS(HeartDiseasePrediction[[#This Row],[Cholesterol]]=0,"No Reading",HeartDiseasePrediction[[#This Row],[Cholesterol]]&lt;200,"Normal",HeartDiseasePrediction[[#This Row],[Cholesterol]]&lt;240,"Medium Risk",HeartDiseasePrediction[[#This Row],[Cholesterol]]&gt;=240,"High Risk")</f>
        <v>High Risk</v>
      </c>
      <c r="I71" t="s">
        <v>52</v>
      </c>
      <c r="J71" t="s">
        <v>12</v>
      </c>
      <c r="K71">
        <v>170</v>
      </c>
      <c r="L71" s="1">
        <f>HeartDiseasePrediction[[#This Row],[MaxHR]]/(220-HeartDiseasePrediction[[#This Row],[Age]])</f>
        <v>0.96590909090909094</v>
      </c>
      <c r="M71" t="str" cm="1">
        <f t="array" ref="M71">_xlfn.IFS(HeartDiseasePrediction[[#This Row],[MaxHR % Value]]&lt;=59%,"Low-(Abnormal)",HeartDiseasePrediction[[#This Row],[MaxHR % Value]]&lt;86%,"Normal",HeartDiseasePrediction[[#This Row],[MaxHR % Value]]&gt;=86%,"High-(Abnormal)")</f>
        <v>High-(Abnormal)</v>
      </c>
      <c r="N71" t="s">
        <v>22</v>
      </c>
      <c r="O71">
        <v>0</v>
      </c>
      <c r="P71" t="str" cm="1">
        <f t="array" ref="P71">_xlfn.IFS(HeartDiseasePrediction[[#This Row],[Oldpeak]]&lt;1,"Low Risk",HeartDiseasePrediction[[#This Row],[Oldpeak]]&lt;1.5,"Medium Risk",HeartDiseasePrediction[[#This Row],[Oldpeak]]&gt;=1.5,"High Risk")</f>
        <v>Low Risk</v>
      </c>
      <c r="Q71" t="s">
        <v>13</v>
      </c>
      <c r="R71" t="s">
        <v>22</v>
      </c>
    </row>
    <row r="72" spans="1:18" x14ac:dyDescent="0.25">
      <c r="A72">
        <v>57</v>
      </c>
      <c r="B72" t="str" cm="1">
        <f t="array" ref="B72">_xlfn.IFS(HeartDiseasePrediction[[#This Row],[Age]]&lt;40,"Below 40",HeartDiseasePrediction[[#This Row],[Age]]&lt;50,"Btw 40 - 49",HeartDiseasePrediction[[#This Row],[Age]]&lt;60,"Btw 50 -59",HeartDiseasePrediction[[#This Row],[Age]]&lt;70,"Btw 60 - 69",HeartDiseasePrediction[[#This Row],[Age]]&lt;=80,"Btw 70 -79")</f>
        <v>Btw 50 -59</v>
      </c>
      <c r="C72" t="s">
        <v>11</v>
      </c>
      <c r="D72" t="s">
        <v>62</v>
      </c>
      <c r="E72">
        <v>140</v>
      </c>
      <c r="F72" t="str" cm="1">
        <f t="array" ref="F72">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2">
        <v>265</v>
      </c>
      <c r="H72" t="str" cm="1">
        <f t="array" ref="H72">_xlfn.IFS(HeartDiseasePrediction[[#This Row],[Cholesterol]]=0,"No Reading",HeartDiseasePrediction[[#This Row],[Cholesterol]]&lt;200,"Normal",HeartDiseasePrediction[[#This Row],[Cholesterol]]&lt;240,"Medium Risk",HeartDiseasePrediction[[#This Row],[Cholesterol]]&gt;=240,"High Risk")</f>
        <v>High Risk</v>
      </c>
      <c r="I72" t="s">
        <v>52</v>
      </c>
      <c r="J72" t="s">
        <v>16</v>
      </c>
      <c r="K72">
        <v>145</v>
      </c>
      <c r="L72" s="1">
        <f>HeartDiseasePrediction[[#This Row],[MaxHR]]/(220-HeartDiseasePrediction[[#This Row],[Age]])</f>
        <v>0.88957055214723924</v>
      </c>
      <c r="M72" t="str" cm="1">
        <f t="array" ref="M72">_xlfn.IFS(HeartDiseasePrediction[[#This Row],[MaxHR % Value]]&lt;=59%,"Low-(Abnormal)",HeartDiseasePrediction[[#This Row],[MaxHR % Value]]&lt;86%,"Normal",HeartDiseasePrediction[[#This Row],[MaxHR % Value]]&gt;=86%,"High-(Abnormal)")</f>
        <v>High-(Abnormal)</v>
      </c>
      <c r="N72" t="s">
        <v>23</v>
      </c>
      <c r="O72">
        <v>1</v>
      </c>
      <c r="P72" t="str" cm="1">
        <f t="array" ref="P72">_xlfn.IFS(HeartDiseasePrediction[[#This Row],[Oldpeak]]&lt;1,"Low Risk",HeartDiseasePrediction[[#This Row],[Oldpeak]]&lt;1.5,"Medium Risk",HeartDiseasePrediction[[#This Row],[Oldpeak]]&gt;=1.5,"High Risk")</f>
        <v>Medium Risk</v>
      </c>
      <c r="Q72" t="s">
        <v>15</v>
      </c>
      <c r="R72" t="s">
        <v>23</v>
      </c>
    </row>
    <row r="73" spans="1:18" x14ac:dyDescent="0.25">
      <c r="A73">
        <v>44</v>
      </c>
      <c r="B73" t="str" cm="1">
        <f t="array" ref="B73">_xlfn.IFS(HeartDiseasePrediction[[#This Row],[Age]]&lt;40,"Below 40",HeartDiseasePrediction[[#This Row],[Age]]&lt;50,"Btw 40 - 49",HeartDiseasePrediction[[#This Row],[Age]]&lt;60,"Btw 50 -59",HeartDiseasePrediction[[#This Row],[Age]]&lt;70,"Btw 60 - 69",HeartDiseasePrediction[[#This Row],[Age]]&lt;=80,"Btw 70 -79")</f>
        <v>Btw 40 - 49</v>
      </c>
      <c r="C73" t="s">
        <v>11</v>
      </c>
      <c r="D73" t="s">
        <v>62</v>
      </c>
      <c r="E73">
        <v>130</v>
      </c>
      <c r="F73" t="str" cm="1">
        <f t="array" ref="F7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3">
        <v>215</v>
      </c>
      <c r="H73" t="str" cm="1">
        <f t="array" ref="H73">_xlfn.IFS(HeartDiseasePrediction[[#This Row],[Cholesterol]]=0,"No Reading",HeartDiseasePrediction[[#This Row],[Cholesterol]]&lt;200,"Normal",HeartDiseasePrediction[[#This Row],[Cholesterol]]&lt;240,"Medium Risk",HeartDiseasePrediction[[#This Row],[Cholesterol]]&gt;=240,"High Risk")</f>
        <v>Medium Risk</v>
      </c>
      <c r="I73" t="s">
        <v>52</v>
      </c>
      <c r="J73" t="s">
        <v>12</v>
      </c>
      <c r="K73">
        <v>135</v>
      </c>
      <c r="L73" s="1">
        <f>HeartDiseasePrediction[[#This Row],[MaxHR]]/(220-HeartDiseasePrediction[[#This Row],[Age]])</f>
        <v>0.76704545454545459</v>
      </c>
      <c r="M73" t="str" cm="1">
        <f t="array" ref="M73">_xlfn.IFS(HeartDiseasePrediction[[#This Row],[MaxHR % Value]]&lt;=59%,"Low-(Abnormal)",HeartDiseasePrediction[[#This Row],[MaxHR % Value]]&lt;86%,"Normal",HeartDiseasePrediction[[#This Row],[MaxHR % Value]]&gt;=86%,"High-(Abnormal)")</f>
        <v>Normal</v>
      </c>
      <c r="N73" t="s">
        <v>22</v>
      </c>
      <c r="O73">
        <v>0</v>
      </c>
      <c r="P73" t="str" cm="1">
        <f t="array" ref="P73">_xlfn.IFS(HeartDiseasePrediction[[#This Row],[Oldpeak]]&lt;1,"Low Risk",HeartDiseasePrediction[[#This Row],[Oldpeak]]&lt;1.5,"Medium Risk",HeartDiseasePrediction[[#This Row],[Oldpeak]]&gt;=1.5,"High Risk")</f>
        <v>Low Risk</v>
      </c>
      <c r="Q73" t="s">
        <v>13</v>
      </c>
      <c r="R73" t="s">
        <v>22</v>
      </c>
    </row>
    <row r="74" spans="1:18" x14ac:dyDescent="0.25">
      <c r="A74">
        <v>52</v>
      </c>
      <c r="B74" t="str" cm="1">
        <f t="array" ref="B74">_xlfn.IFS(HeartDiseasePrediction[[#This Row],[Age]]&lt;40,"Below 40",HeartDiseasePrediction[[#This Row],[Age]]&lt;50,"Btw 40 - 49",HeartDiseasePrediction[[#This Row],[Age]]&lt;60,"Btw 50 -59",HeartDiseasePrediction[[#This Row],[Age]]&lt;70,"Btw 60 - 69",HeartDiseasePrediction[[#This Row],[Age]]&lt;=80,"Btw 70 -79")</f>
        <v>Btw 50 -59</v>
      </c>
      <c r="C74" t="s">
        <v>11</v>
      </c>
      <c r="D74" t="s">
        <v>61</v>
      </c>
      <c r="E74">
        <v>120</v>
      </c>
      <c r="F74" t="str" cm="1">
        <f t="array" ref="F7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4">
        <v>182</v>
      </c>
      <c r="H74" t="str" cm="1">
        <f t="array" ref="H74">_xlfn.IFS(HeartDiseasePrediction[[#This Row],[Cholesterol]]=0,"No Reading",HeartDiseasePrediction[[#This Row],[Cholesterol]]&lt;200,"Normal",HeartDiseasePrediction[[#This Row],[Cholesterol]]&lt;240,"Medium Risk",HeartDiseasePrediction[[#This Row],[Cholesterol]]&gt;=240,"High Risk")</f>
        <v>Normal</v>
      </c>
      <c r="I74" t="s">
        <v>52</v>
      </c>
      <c r="J74" t="s">
        <v>12</v>
      </c>
      <c r="K74">
        <v>150</v>
      </c>
      <c r="L74" s="1">
        <f>HeartDiseasePrediction[[#This Row],[MaxHR]]/(220-HeartDiseasePrediction[[#This Row],[Age]])</f>
        <v>0.8928571428571429</v>
      </c>
      <c r="M74" t="str" cm="1">
        <f t="array" ref="M74">_xlfn.IFS(HeartDiseasePrediction[[#This Row],[MaxHR % Value]]&lt;=59%,"Low-(Abnormal)",HeartDiseasePrediction[[#This Row],[MaxHR % Value]]&lt;86%,"Normal",HeartDiseasePrediction[[#This Row],[MaxHR % Value]]&gt;=86%,"High-(Abnormal)")</f>
        <v>High-(Abnormal)</v>
      </c>
      <c r="N74" t="s">
        <v>22</v>
      </c>
      <c r="O74">
        <v>0</v>
      </c>
      <c r="P74" t="str" cm="1">
        <f t="array" ref="P74">_xlfn.IFS(HeartDiseasePrediction[[#This Row],[Oldpeak]]&lt;1,"Low Risk",HeartDiseasePrediction[[#This Row],[Oldpeak]]&lt;1.5,"Medium Risk",HeartDiseasePrediction[[#This Row],[Oldpeak]]&gt;=1.5,"High Risk")</f>
        <v>Low Risk</v>
      </c>
      <c r="Q74" t="s">
        <v>15</v>
      </c>
      <c r="R74" t="s">
        <v>23</v>
      </c>
    </row>
    <row r="75" spans="1:18" x14ac:dyDescent="0.25">
      <c r="A75">
        <v>44</v>
      </c>
      <c r="B75" t="str" cm="1">
        <f t="array" ref="B75">_xlfn.IFS(HeartDiseasePrediction[[#This Row],[Age]]&lt;40,"Below 40",HeartDiseasePrediction[[#This Row],[Age]]&lt;50,"Btw 40 - 49",HeartDiseasePrediction[[#This Row],[Age]]&lt;60,"Btw 50 -59",HeartDiseasePrediction[[#This Row],[Age]]&lt;70,"Btw 60 - 69",HeartDiseasePrediction[[#This Row],[Age]]&lt;=80,"Btw 70 -79")</f>
        <v>Btw 40 - 49</v>
      </c>
      <c r="C75" t="s">
        <v>14</v>
      </c>
      <c r="D75" t="s">
        <v>61</v>
      </c>
      <c r="E75">
        <v>120</v>
      </c>
      <c r="F75" t="str" cm="1">
        <f t="array" ref="F7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5">
        <v>218</v>
      </c>
      <c r="H75" t="str" cm="1">
        <f t="array" ref="H75">_xlfn.IFS(HeartDiseasePrediction[[#This Row],[Cholesterol]]=0,"No Reading",HeartDiseasePrediction[[#This Row],[Cholesterol]]&lt;200,"Normal",HeartDiseasePrediction[[#This Row],[Cholesterol]]&lt;240,"Medium Risk",HeartDiseasePrediction[[#This Row],[Cholesterol]]&gt;=240,"High Risk")</f>
        <v>Medium Risk</v>
      </c>
      <c r="I75" t="s">
        <v>52</v>
      </c>
      <c r="J75" t="s">
        <v>16</v>
      </c>
      <c r="K75">
        <v>115</v>
      </c>
      <c r="L75" s="1">
        <f>HeartDiseasePrediction[[#This Row],[MaxHR]]/(220-HeartDiseasePrediction[[#This Row],[Age]])</f>
        <v>0.65340909090909094</v>
      </c>
      <c r="M75" t="str" cm="1">
        <f t="array" ref="M75">_xlfn.IFS(HeartDiseasePrediction[[#This Row],[MaxHR % Value]]&lt;=59%,"Low-(Abnormal)",HeartDiseasePrediction[[#This Row],[MaxHR % Value]]&lt;86%,"Normal",HeartDiseasePrediction[[#This Row],[MaxHR % Value]]&gt;=86%,"High-(Abnormal)")</f>
        <v>Normal</v>
      </c>
      <c r="N75" t="s">
        <v>22</v>
      </c>
      <c r="O75">
        <v>0</v>
      </c>
      <c r="P75" t="str" cm="1">
        <f t="array" ref="P75">_xlfn.IFS(HeartDiseasePrediction[[#This Row],[Oldpeak]]&lt;1,"Low Risk",HeartDiseasePrediction[[#This Row],[Oldpeak]]&lt;1.5,"Medium Risk",HeartDiseasePrediction[[#This Row],[Oldpeak]]&gt;=1.5,"High Risk")</f>
        <v>Low Risk</v>
      </c>
      <c r="Q75" t="s">
        <v>13</v>
      </c>
      <c r="R75" t="s">
        <v>22</v>
      </c>
    </row>
    <row r="76" spans="1:18" x14ac:dyDescent="0.25">
      <c r="A76">
        <v>55</v>
      </c>
      <c r="B76" t="str" cm="1">
        <f t="array" ref="B76">_xlfn.IFS(HeartDiseasePrediction[[#This Row],[Age]]&lt;40,"Below 40",HeartDiseasePrediction[[#This Row],[Age]]&lt;50,"Btw 40 - 49",HeartDiseasePrediction[[#This Row],[Age]]&lt;60,"Btw 50 -59",HeartDiseasePrediction[[#This Row],[Age]]&lt;70,"Btw 60 - 69",HeartDiseasePrediction[[#This Row],[Age]]&lt;=80,"Btw 70 -79")</f>
        <v>Btw 50 -59</v>
      </c>
      <c r="C76" t="s">
        <v>11</v>
      </c>
      <c r="D76" t="s">
        <v>61</v>
      </c>
      <c r="E76">
        <v>140</v>
      </c>
      <c r="F76" t="str" cm="1">
        <f t="array" ref="F76">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6">
        <v>268</v>
      </c>
      <c r="H76" t="str" cm="1">
        <f t="array" ref="H76">_xlfn.IFS(HeartDiseasePrediction[[#This Row],[Cholesterol]]=0,"No Reading",HeartDiseasePrediction[[#This Row],[Cholesterol]]&lt;200,"Normal",HeartDiseasePrediction[[#This Row],[Cholesterol]]&lt;240,"Medium Risk",HeartDiseasePrediction[[#This Row],[Cholesterol]]&gt;=240,"High Risk")</f>
        <v>High Risk</v>
      </c>
      <c r="I76" t="s">
        <v>52</v>
      </c>
      <c r="J76" t="s">
        <v>12</v>
      </c>
      <c r="K76">
        <v>128</v>
      </c>
      <c r="L76" s="1">
        <f>HeartDiseasePrediction[[#This Row],[MaxHR]]/(220-HeartDiseasePrediction[[#This Row],[Age]])</f>
        <v>0.77575757575757576</v>
      </c>
      <c r="M76" t="str" cm="1">
        <f t="array" ref="M76">_xlfn.IFS(HeartDiseasePrediction[[#This Row],[MaxHR % Value]]&lt;=59%,"Low-(Abnormal)",HeartDiseasePrediction[[#This Row],[MaxHR % Value]]&lt;86%,"Normal",HeartDiseasePrediction[[#This Row],[MaxHR % Value]]&gt;=86%,"High-(Abnormal)")</f>
        <v>Normal</v>
      </c>
      <c r="N76" t="s">
        <v>23</v>
      </c>
      <c r="O76">
        <v>1.5</v>
      </c>
      <c r="P76" t="str" cm="1">
        <f t="array" ref="P76">_xlfn.IFS(HeartDiseasePrediction[[#This Row],[Oldpeak]]&lt;1,"Low Risk",HeartDiseasePrediction[[#This Row],[Oldpeak]]&lt;1.5,"Medium Risk",HeartDiseasePrediction[[#This Row],[Oldpeak]]&gt;=1.5,"High Risk")</f>
        <v>High Risk</v>
      </c>
      <c r="Q76" t="s">
        <v>15</v>
      </c>
      <c r="R76" t="s">
        <v>23</v>
      </c>
    </row>
    <row r="77" spans="1:18" x14ac:dyDescent="0.25">
      <c r="A77">
        <v>46</v>
      </c>
      <c r="B77" t="str" cm="1">
        <f t="array" ref="B77">_xlfn.IFS(HeartDiseasePrediction[[#This Row],[Age]]&lt;40,"Below 40",HeartDiseasePrediction[[#This Row],[Age]]&lt;50,"Btw 40 - 49",HeartDiseasePrediction[[#This Row],[Age]]&lt;60,"Btw 50 -59",HeartDiseasePrediction[[#This Row],[Age]]&lt;70,"Btw 60 - 69",HeartDiseasePrediction[[#This Row],[Age]]&lt;=80,"Btw 70 -79")</f>
        <v>Btw 40 - 49</v>
      </c>
      <c r="C77" t="s">
        <v>11</v>
      </c>
      <c r="D77" t="s">
        <v>64</v>
      </c>
      <c r="E77">
        <v>150</v>
      </c>
      <c r="F77" t="str" cm="1">
        <f t="array" ref="F7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7">
        <v>163</v>
      </c>
      <c r="H77" t="str" cm="1">
        <f t="array" ref="H77">_xlfn.IFS(HeartDiseasePrediction[[#This Row],[Cholesterol]]=0,"No Reading",HeartDiseasePrediction[[#This Row],[Cholesterol]]&lt;200,"Normal",HeartDiseasePrediction[[#This Row],[Cholesterol]]&lt;240,"Medium Risk",HeartDiseasePrediction[[#This Row],[Cholesterol]]&gt;=240,"High Risk")</f>
        <v>Normal</v>
      </c>
      <c r="I77" t="s">
        <v>52</v>
      </c>
      <c r="J77" t="s">
        <v>12</v>
      </c>
      <c r="K77">
        <v>116</v>
      </c>
      <c r="L77" s="1">
        <f>HeartDiseasePrediction[[#This Row],[MaxHR]]/(220-HeartDiseasePrediction[[#This Row],[Age]])</f>
        <v>0.66666666666666663</v>
      </c>
      <c r="M77" t="str" cm="1">
        <f t="array" ref="M77">_xlfn.IFS(HeartDiseasePrediction[[#This Row],[MaxHR % Value]]&lt;=59%,"Low-(Abnormal)",HeartDiseasePrediction[[#This Row],[MaxHR % Value]]&lt;86%,"Normal",HeartDiseasePrediction[[#This Row],[MaxHR % Value]]&gt;=86%,"High-(Abnormal)")</f>
        <v>Normal</v>
      </c>
      <c r="N77" t="s">
        <v>22</v>
      </c>
      <c r="O77">
        <v>0</v>
      </c>
      <c r="P77" t="str" cm="1">
        <f t="array" ref="P77">_xlfn.IFS(HeartDiseasePrediction[[#This Row],[Oldpeak]]&lt;1,"Low Risk",HeartDiseasePrediction[[#This Row],[Oldpeak]]&lt;1.5,"Medium Risk",HeartDiseasePrediction[[#This Row],[Oldpeak]]&gt;=1.5,"High Risk")</f>
        <v>Low Risk</v>
      </c>
      <c r="Q77" t="s">
        <v>13</v>
      </c>
      <c r="R77" t="s">
        <v>22</v>
      </c>
    </row>
    <row r="78" spans="1:18" x14ac:dyDescent="0.25">
      <c r="A78">
        <v>32</v>
      </c>
      <c r="B78" t="str" cm="1">
        <f t="array" ref="B78">_xlfn.IFS(HeartDiseasePrediction[[#This Row],[Age]]&lt;40,"Below 40",HeartDiseasePrediction[[#This Row],[Age]]&lt;50,"Btw 40 - 49",HeartDiseasePrediction[[#This Row],[Age]]&lt;60,"Btw 50 -59",HeartDiseasePrediction[[#This Row],[Age]]&lt;70,"Btw 60 - 69",HeartDiseasePrediction[[#This Row],[Age]]&lt;=80,"Btw 70 -79")</f>
        <v>Below 40</v>
      </c>
      <c r="C78" t="s">
        <v>11</v>
      </c>
      <c r="D78" t="s">
        <v>61</v>
      </c>
      <c r="E78">
        <v>118</v>
      </c>
      <c r="F78" t="str" cm="1">
        <f t="array" ref="F78">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78">
        <v>529</v>
      </c>
      <c r="H78" t="str" cm="1">
        <f t="array" ref="H78">_xlfn.IFS(HeartDiseasePrediction[[#This Row],[Cholesterol]]=0,"No Reading",HeartDiseasePrediction[[#This Row],[Cholesterol]]&lt;200,"Normal",HeartDiseasePrediction[[#This Row],[Cholesterol]]&lt;240,"Medium Risk",HeartDiseasePrediction[[#This Row],[Cholesterol]]&gt;=240,"High Risk")</f>
        <v>High Risk</v>
      </c>
      <c r="I78" t="s">
        <v>52</v>
      </c>
      <c r="J78" t="s">
        <v>12</v>
      </c>
      <c r="K78">
        <v>130</v>
      </c>
      <c r="L78" s="1">
        <f>HeartDiseasePrediction[[#This Row],[MaxHR]]/(220-HeartDiseasePrediction[[#This Row],[Age]])</f>
        <v>0.69148936170212771</v>
      </c>
      <c r="M78" t="str" cm="1">
        <f t="array" ref="M78">_xlfn.IFS(HeartDiseasePrediction[[#This Row],[MaxHR % Value]]&lt;=59%,"Low-(Abnormal)",HeartDiseasePrediction[[#This Row],[MaxHR % Value]]&lt;86%,"Normal",HeartDiseasePrediction[[#This Row],[MaxHR % Value]]&gt;=86%,"High-(Abnormal)")</f>
        <v>Normal</v>
      </c>
      <c r="N78" t="s">
        <v>22</v>
      </c>
      <c r="O78">
        <v>0</v>
      </c>
      <c r="P78" t="str" cm="1">
        <f t="array" ref="P78">_xlfn.IFS(HeartDiseasePrediction[[#This Row],[Oldpeak]]&lt;1,"Low Risk",HeartDiseasePrediction[[#This Row],[Oldpeak]]&lt;1.5,"Medium Risk",HeartDiseasePrediction[[#This Row],[Oldpeak]]&gt;=1.5,"High Risk")</f>
        <v>Low Risk</v>
      </c>
      <c r="Q78" t="s">
        <v>15</v>
      </c>
      <c r="R78" t="s">
        <v>23</v>
      </c>
    </row>
    <row r="79" spans="1:18" x14ac:dyDescent="0.25">
      <c r="A79">
        <v>35</v>
      </c>
      <c r="B79" t="str" cm="1">
        <f t="array" ref="B79">_xlfn.IFS(HeartDiseasePrediction[[#This Row],[Age]]&lt;40,"Below 40",HeartDiseasePrediction[[#This Row],[Age]]&lt;50,"Btw 40 - 49",HeartDiseasePrediction[[#This Row],[Age]]&lt;60,"Btw 50 -59",HeartDiseasePrediction[[#This Row],[Age]]&lt;70,"Btw 60 - 69",HeartDiseasePrediction[[#This Row],[Age]]&lt;=80,"Btw 70 -79")</f>
        <v>Below 40</v>
      </c>
      <c r="C79" t="s">
        <v>14</v>
      </c>
      <c r="D79" t="s">
        <v>61</v>
      </c>
      <c r="E79">
        <v>140</v>
      </c>
      <c r="F79" t="str" cm="1">
        <f t="array" ref="F79">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9">
        <v>167</v>
      </c>
      <c r="H79" t="str" cm="1">
        <f t="array" ref="H79">_xlfn.IFS(HeartDiseasePrediction[[#This Row],[Cholesterol]]=0,"No Reading",HeartDiseasePrediction[[#This Row],[Cholesterol]]&lt;200,"Normal",HeartDiseasePrediction[[#This Row],[Cholesterol]]&lt;240,"Medium Risk",HeartDiseasePrediction[[#This Row],[Cholesterol]]&gt;=240,"High Risk")</f>
        <v>Normal</v>
      </c>
      <c r="I79" t="s">
        <v>52</v>
      </c>
      <c r="J79" t="s">
        <v>12</v>
      </c>
      <c r="K79">
        <v>150</v>
      </c>
      <c r="L79" s="1">
        <f>HeartDiseasePrediction[[#This Row],[MaxHR]]/(220-HeartDiseasePrediction[[#This Row],[Age]])</f>
        <v>0.81081081081081086</v>
      </c>
      <c r="M79" t="str" cm="1">
        <f t="array" ref="M79">_xlfn.IFS(HeartDiseasePrediction[[#This Row],[MaxHR % Value]]&lt;=59%,"Low-(Abnormal)",HeartDiseasePrediction[[#This Row],[MaxHR % Value]]&lt;86%,"Normal",HeartDiseasePrediction[[#This Row],[MaxHR % Value]]&gt;=86%,"High-(Abnormal)")</f>
        <v>Normal</v>
      </c>
      <c r="N79" t="s">
        <v>22</v>
      </c>
      <c r="O79">
        <v>0</v>
      </c>
      <c r="P79" t="str" cm="1">
        <f t="array" ref="P79">_xlfn.IFS(HeartDiseasePrediction[[#This Row],[Oldpeak]]&lt;1,"Low Risk",HeartDiseasePrediction[[#This Row],[Oldpeak]]&lt;1.5,"Medium Risk",HeartDiseasePrediction[[#This Row],[Oldpeak]]&gt;=1.5,"High Risk")</f>
        <v>Low Risk</v>
      </c>
      <c r="Q79" t="s">
        <v>13</v>
      </c>
      <c r="R79" t="s">
        <v>22</v>
      </c>
    </row>
    <row r="80" spans="1:18" x14ac:dyDescent="0.25">
      <c r="A80">
        <v>52</v>
      </c>
      <c r="B80" t="str" cm="1">
        <f t="array" ref="B80">_xlfn.IFS(HeartDiseasePrediction[[#This Row],[Age]]&lt;40,"Below 40",HeartDiseasePrediction[[#This Row],[Age]]&lt;50,"Btw 40 - 49",HeartDiseasePrediction[[#This Row],[Age]]&lt;60,"Btw 50 -59",HeartDiseasePrediction[[#This Row],[Age]]&lt;70,"Btw 60 - 69",HeartDiseasePrediction[[#This Row],[Age]]&lt;=80,"Btw 70 -79")</f>
        <v>Btw 50 -59</v>
      </c>
      <c r="C80" t="s">
        <v>11</v>
      </c>
      <c r="D80" t="s">
        <v>62</v>
      </c>
      <c r="E80">
        <v>140</v>
      </c>
      <c r="F80" t="str" cm="1">
        <f t="array" ref="F80">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0">
        <v>100</v>
      </c>
      <c r="H80" t="str" cm="1">
        <f t="array" ref="H80">_xlfn.IFS(HeartDiseasePrediction[[#This Row],[Cholesterol]]=0,"No Reading",HeartDiseasePrediction[[#This Row],[Cholesterol]]&lt;200,"Normal",HeartDiseasePrediction[[#This Row],[Cholesterol]]&lt;240,"Medium Risk",HeartDiseasePrediction[[#This Row],[Cholesterol]]&gt;=240,"High Risk")</f>
        <v>Normal</v>
      </c>
      <c r="I80" t="s">
        <v>52</v>
      </c>
      <c r="J80" t="s">
        <v>12</v>
      </c>
      <c r="K80">
        <v>138</v>
      </c>
      <c r="L80" s="1">
        <f>HeartDiseasePrediction[[#This Row],[MaxHR]]/(220-HeartDiseasePrediction[[#This Row],[Age]])</f>
        <v>0.8214285714285714</v>
      </c>
      <c r="M80" t="str" cm="1">
        <f t="array" ref="M80">_xlfn.IFS(HeartDiseasePrediction[[#This Row],[MaxHR % Value]]&lt;=59%,"Low-(Abnormal)",HeartDiseasePrediction[[#This Row],[MaxHR % Value]]&lt;86%,"Normal",HeartDiseasePrediction[[#This Row],[MaxHR % Value]]&gt;=86%,"High-(Abnormal)")</f>
        <v>Normal</v>
      </c>
      <c r="N80" t="s">
        <v>23</v>
      </c>
      <c r="O80">
        <v>0</v>
      </c>
      <c r="P80" t="str" cm="1">
        <f t="array" ref="P80">_xlfn.IFS(HeartDiseasePrediction[[#This Row],[Oldpeak]]&lt;1,"Low Risk",HeartDiseasePrediction[[#This Row],[Oldpeak]]&lt;1.5,"Medium Risk",HeartDiseasePrediction[[#This Row],[Oldpeak]]&gt;=1.5,"High Risk")</f>
        <v>Low Risk</v>
      </c>
      <c r="Q80" t="s">
        <v>13</v>
      </c>
      <c r="R80" t="s">
        <v>22</v>
      </c>
    </row>
    <row r="81" spans="1:18" x14ac:dyDescent="0.25">
      <c r="A81">
        <v>49</v>
      </c>
      <c r="B81" t="str" cm="1">
        <f t="array" ref="B81">_xlfn.IFS(HeartDiseasePrediction[[#This Row],[Age]]&lt;40,"Below 40",HeartDiseasePrediction[[#This Row],[Age]]&lt;50,"Btw 40 - 49",HeartDiseasePrediction[[#This Row],[Age]]&lt;60,"Btw 50 -59",HeartDiseasePrediction[[#This Row],[Age]]&lt;70,"Btw 60 - 69",HeartDiseasePrediction[[#This Row],[Age]]&lt;=80,"Btw 70 -79")</f>
        <v>Btw 40 - 49</v>
      </c>
      <c r="C81" t="s">
        <v>11</v>
      </c>
      <c r="D81" t="s">
        <v>61</v>
      </c>
      <c r="E81">
        <v>130</v>
      </c>
      <c r="F81" t="str" cm="1">
        <f t="array" ref="F8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1">
        <v>206</v>
      </c>
      <c r="H81" t="str" cm="1">
        <f t="array" ref="H81">_xlfn.IFS(HeartDiseasePrediction[[#This Row],[Cholesterol]]=0,"No Reading",HeartDiseasePrediction[[#This Row],[Cholesterol]]&lt;200,"Normal",HeartDiseasePrediction[[#This Row],[Cholesterol]]&lt;240,"Medium Risk",HeartDiseasePrediction[[#This Row],[Cholesterol]]&gt;=240,"High Risk")</f>
        <v>Medium Risk</v>
      </c>
      <c r="I81" t="s">
        <v>52</v>
      </c>
      <c r="J81" t="s">
        <v>12</v>
      </c>
      <c r="K81">
        <v>170</v>
      </c>
      <c r="L81" s="1">
        <f>HeartDiseasePrediction[[#This Row],[MaxHR]]/(220-HeartDiseasePrediction[[#This Row],[Age]])</f>
        <v>0.99415204678362568</v>
      </c>
      <c r="M81" t="str" cm="1">
        <f t="array" ref="M81">_xlfn.IFS(HeartDiseasePrediction[[#This Row],[MaxHR % Value]]&lt;=59%,"Low-(Abnormal)",HeartDiseasePrediction[[#This Row],[MaxHR % Value]]&lt;86%,"Normal",HeartDiseasePrediction[[#This Row],[MaxHR % Value]]&gt;=86%,"High-(Abnormal)")</f>
        <v>High-(Abnormal)</v>
      </c>
      <c r="N81" t="s">
        <v>22</v>
      </c>
      <c r="O81">
        <v>0</v>
      </c>
      <c r="P81" t="str" cm="1">
        <f t="array" ref="P81">_xlfn.IFS(HeartDiseasePrediction[[#This Row],[Oldpeak]]&lt;1,"Low Risk",HeartDiseasePrediction[[#This Row],[Oldpeak]]&lt;1.5,"Medium Risk",HeartDiseasePrediction[[#This Row],[Oldpeak]]&gt;=1.5,"High Risk")</f>
        <v>Low Risk</v>
      </c>
      <c r="Q81" t="s">
        <v>15</v>
      </c>
      <c r="R81" t="s">
        <v>23</v>
      </c>
    </row>
    <row r="82" spans="1:18" x14ac:dyDescent="0.25">
      <c r="A82">
        <v>55</v>
      </c>
      <c r="B82" t="str" cm="1">
        <f t="array" ref="B82">_xlfn.IFS(HeartDiseasePrediction[[#This Row],[Age]]&lt;40,"Below 40",HeartDiseasePrediction[[#This Row],[Age]]&lt;50,"Btw 40 - 49",HeartDiseasePrediction[[#This Row],[Age]]&lt;60,"Btw 50 -59",HeartDiseasePrediction[[#This Row],[Age]]&lt;70,"Btw 60 - 69",HeartDiseasePrediction[[#This Row],[Age]]&lt;=80,"Btw 70 -79")</f>
        <v>Btw 50 -59</v>
      </c>
      <c r="C82" t="s">
        <v>11</v>
      </c>
      <c r="D82" t="s">
        <v>64</v>
      </c>
      <c r="E82">
        <v>110</v>
      </c>
      <c r="F82" t="str" cm="1">
        <f t="array" ref="F82">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82">
        <v>277</v>
      </c>
      <c r="H82" t="str" cm="1">
        <f t="array" ref="H82">_xlfn.IFS(HeartDiseasePrediction[[#This Row],[Cholesterol]]=0,"No Reading",HeartDiseasePrediction[[#This Row],[Cholesterol]]&lt;200,"Normal",HeartDiseasePrediction[[#This Row],[Cholesterol]]&lt;240,"Medium Risk",HeartDiseasePrediction[[#This Row],[Cholesterol]]&gt;=240,"High Risk")</f>
        <v>High Risk</v>
      </c>
      <c r="I82" t="s">
        <v>52</v>
      </c>
      <c r="J82" t="s">
        <v>12</v>
      </c>
      <c r="K82">
        <v>160</v>
      </c>
      <c r="L82" s="1">
        <f>HeartDiseasePrediction[[#This Row],[MaxHR]]/(220-HeartDiseasePrediction[[#This Row],[Age]])</f>
        <v>0.96969696969696972</v>
      </c>
      <c r="M82" t="str" cm="1">
        <f t="array" ref="M82">_xlfn.IFS(HeartDiseasePrediction[[#This Row],[MaxHR % Value]]&lt;=59%,"Low-(Abnormal)",HeartDiseasePrediction[[#This Row],[MaxHR % Value]]&lt;86%,"Normal",HeartDiseasePrediction[[#This Row],[MaxHR % Value]]&gt;=86%,"High-(Abnormal)")</f>
        <v>High-(Abnormal)</v>
      </c>
      <c r="N82" t="s">
        <v>22</v>
      </c>
      <c r="O82">
        <v>0</v>
      </c>
      <c r="P82" t="str" cm="1">
        <f t="array" ref="P82">_xlfn.IFS(HeartDiseasePrediction[[#This Row],[Oldpeak]]&lt;1,"Low Risk",HeartDiseasePrediction[[#This Row],[Oldpeak]]&lt;1.5,"Medium Risk",HeartDiseasePrediction[[#This Row],[Oldpeak]]&gt;=1.5,"High Risk")</f>
        <v>Low Risk</v>
      </c>
      <c r="Q82" t="s">
        <v>13</v>
      </c>
      <c r="R82" t="s">
        <v>22</v>
      </c>
    </row>
    <row r="83" spans="1:18" x14ac:dyDescent="0.25">
      <c r="A83">
        <v>54</v>
      </c>
      <c r="B83" t="str" cm="1">
        <f t="array" ref="B83">_xlfn.IFS(HeartDiseasePrediction[[#This Row],[Age]]&lt;40,"Below 40",HeartDiseasePrediction[[#This Row],[Age]]&lt;50,"Btw 40 - 49",HeartDiseasePrediction[[#This Row],[Age]]&lt;60,"Btw 50 -59",HeartDiseasePrediction[[#This Row],[Age]]&lt;70,"Btw 60 - 69",HeartDiseasePrediction[[#This Row],[Age]]&lt;=80,"Btw 70 -79")</f>
        <v>Btw 50 -59</v>
      </c>
      <c r="C83" t="s">
        <v>11</v>
      </c>
      <c r="D83" t="s">
        <v>62</v>
      </c>
      <c r="E83">
        <v>120</v>
      </c>
      <c r="F83" t="str" cm="1">
        <f t="array" ref="F8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3">
        <v>238</v>
      </c>
      <c r="H83" t="str" cm="1">
        <f t="array" ref="H83">_xlfn.IFS(HeartDiseasePrediction[[#This Row],[Cholesterol]]=0,"No Reading",HeartDiseasePrediction[[#This Row],[Cholesterol]]&lt;200,"Normal",HeartDiseasePrediction[[#This Row],[Cholesterol]]&lt;240,"Medium Risk",HeartDiseasePrediction[[#This Row],[Cholesterol]]&gt;=240,"High Risk")</f>
        <v>Medium Risk</v>
      </c>
      <c r="I83" t="s">
        <v>52</v>
      </c>
      <c r="J83" t="s">
        <v>12</v>
      </c>
      <c r="K83">
        <v>154</v>
      </c>
      <c r="L83" s="1">
        <f>HeartDiseasePrediction[[#This Row],[MaxHR]]/(220-HeartDiseasePrediction[[#This Row],[Age]])</f>
        <v>0.92771084337349397</v>
      </c>
      <c r="M83" t="str" cm="1">
        <f t="array" ref="M83">_xlfn.IFS(HeartDiseasePrediction[[#This Row],[MaxHR % Value]]&lt;=59%,"Low-(Abnormal)",HeartDiseasePrediction[[#This Row],[MaxHR % Value]]&lt;86%,"Normal",HeartDiseasePrediction[[#This Row],[MaxHR % Value]]&gt;=86%,"High-(Abnormal)")</f>
        <v>High-(Abnormal)</v>
      </c>
      <c r="N83" t="s">
        <v>22</v>
      </c>
      <c r="O83">
        <v>0</v>
      </c>
      <c r="P83" t="str" cm="1">
        <f t="array" ref="P83">_xlfn.IFS(HeartDiseasePrediction[[#This Row],[Oldpeak]]&lt;1,"Low Risk",HeartDiseasePrediction[[#This Row],[Oldpeak]]&lt;1.5,"Medium Risk",HeartDiseasePrediction[[#This Row],[Oldpeak]]&gt;=1.5,"High Risk")</f>
        <v>Low Risk</v>
      </c>
      <c r="Q83" t="s">
        <v>13</v>
      </c>
      <c r="R83" t="s">
        <v>22</v>
      </c>
    </row>
    <row r="84" spans="1:18" x14ac:dyDescent="0.25">
      <c r="A84">
        <v>63</v>
      </c>
      <c r="B84" t="str" cm="1">
        <f t="array" ref="B84">_xlfn.IFS(HeartDiseasePrediction[[#This Row],[Age]]&lt;40,"Below 40",HeartDiseasePrediction[[#This Row],[Age]]&lt;50,"Btw 40 - 49",HeartDiseasePrediction[[#This Row],[Age]]&lt;60,"Btw 50 -59",HeartDiseasePrediction[[#This Row],[Age]]&lt;70,"Btw 60 - 69",HeartDiseasePrediction[[#This Row],[Age]]&lt;=80,"Btw 70 -79")</f>
        <v>Btw 60 - 69</v>
      </c>
      <c r="C84" t="s">
        <v>11</v>
      </c>
      <c r="D84" t="s">
        <v>61</v>
      </c>
      <c r="E84">
        <v>150</v>
      </c>
      <c r="F84" t="str" cm="1">
        <f t="array" ref="F8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4">
        <v>223</v>
      </c>
      <c r="H84" t="str" cm="1">
        <f t="array" ref="H84">_xlfn.IFS(HeartDiseasePrediction[[#This Row],[Cholesterol]]=0,"No Reading",HeartDiseasePrediction[[#This Row],[Cholesterol]]&lt;200,"Normal",HeartDiseasePrediction[[#This Row],[Cholesterol]]&lt;240,"Medium Risk",HeartDiseasePrediction[[#This Row],[Cholesterol]]&gt;=240,"High Risk")</f>
        <v>Medium Risk</v>
      </c>
      <c r="I84" t="s">
        <v>52</v>
      </c>
      <c r="J84" t="s">
        <v>12</v>
      </c>
      <c r="K84">
        <v>115</v>
      </c>
      <c r="L84" s="1">
        <f>HeartDiseasePrediction[[#This Row],[MaxHR]]/(220-HeartDiseasePrediction[[#This Row],[Age]])</f>
        <v>0.73248407643312097</v>
      </c>
      <c r="M84" t="str" cm="1">
        <f t="array" ref="M84">_xlfn.IFS(HeartDiseasePrediction[[#This Row],[MaxHR % Value]]&lt;=59%,"Low-(Abnormal)",HeartDiseasePrediction[[#This Row],[MaxHR % Value]]&lt;86%,"Normal",HeartDiseasePrediction[[#This Row],[MaxHR % Value]]&gt;=86%,"High-(Abnormal)")</f>
        <v>Normal</v>
      </c>
      <c r="N84" t="s">
        <v>22</v>
      </c>
      <c r="O84">
        <v>0</v>
      </c>
      <c r="P84" t="str" cm="1">
        <f t="array" ref="P84">_xlfn.IFS(HeartDiseasePrediction[[#This Row],[Oldpeak]]&lt;1,"Low Risk",HeartDiseasePrediction[[#This Row],[Oldpeak]]&lt;1.5,"Medium Risk",HeartDiseasePrediction[[#This Row],[Oldpeak]]&gt;=1.5,"High Risk")</f>
        <v>Low Risk</v>
      </c>
      <c r="Q84" t="s">
        <v>15</v>
      </c>
      <c r="R84" t="s">
        <v>23</v>
      </c>
    </row>
    <row r="85" spans="1:18" x14ac:dyDescent="0.25">
      <c r="A85">
        <v>52</v>
      </c>
      <c r="B85" t="str" cm="1">
        <f t="array" ref="B85">_xlfn.IFS(HeartDiseasePrediction[[#This Row],[Age]]&lt;40,"Below 40",HeartDiseasePrediction[[#This Row],[Age]]&lt;50,"Btw 40 - 49",HeartDiseasePrediction[[#This Row],[Age]]&lt;60,"Btw 50 -59",HeartDiseasePrediction[[#This Row],[Age]]&lt;70,"Btw 60 - 69",HeartDiseasePrediction[[#This Row],[Age]]&lt;=80,"Btw 70 -79")</f>
        <v>Btw 50 -59</v>
      </c>
      <c r="C85" t="s">
        <v>11</v>
      </c>
      <c r="D85" t="s">
        <v>62</v>
      </c>
      <c r="E85">
        <v>160</v>
      </c>
      <c r="F85" t="str" cm="1">
        <f t="array" ref="F85">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5">
        <v>196</v>
      </c>
      <c r="H85" t="str" cm="1">
        <f t="array" ref="H85">_xlfn.IFS(HeartDiseasePrediction[[#This Row],[Cholesterol]]=0,"No Reading",HeartDiseasePrediction[[#This Row],[Cholesterol]]&lt;200,"Normal",HeartDiseasePrediction[[#This Row],[Cholesterol]]&lt;240,"Medium Risk",HeartDiseasePrediction[[#This Row],[Cholesterol]]&gt;=240,"High Risk")</f>
        <v>Normal</v>
      </c>
      <c r="I85" t="s">
        <v>52</v>
      </c>
      <c r="J85" t="s">
        <v>12</v>
      </c>
      <c r="K85">
        <v>165</v>
      </c>
      <c r="L85" s="1">
        <f>HeartDiseasePrediction[[#This Row],[MaxHR]]/(220-HeartDiseasePrediction[[#This Row],[Age]])</f>
        <v>0.9821428571428571</v>
      </c>
      <c r="M85" t="str" cm="1">
        <f t="array" ref="M85">_xlfn.IFS(HeartDiseasePrediction[[#This Row],[MaxHR % Value]]&lt;=59%,"Low-(Abnormal)",HeartDiseasePrediction[[#This Row],[MaxHR % Value]]&lt;86%,"Normal",HeartDiseasePrediction[[#This Row],[MaxHR % Value]]&gt;=86%,"High-(Abnormal)")</f>
        <v>High-(Abnormal)</v>
      </c>
      <c r="N85" t="s">
        <v>22</v>
      </c>
      <c r="O85">
        <v>0</v>
      </c>
      <c r="P85" t="str" cm="1">
        <f t="array" ref="P85">_xlfn.IFS(HeartDiseasePrediction[[#This Row],[Oldpeak]]&lt;1,"Low Risk",HeartDiseasePrediction[[#This Row],[Oldpeak]]&lt;1.5,"Medium Risk",HeartDiseasePrediction[[#This Row],[Oldpeak]]&gt;=1.5,"High Risk")</f>
        <v>Low Risk</v>
      </c>
      <c r="Q85" t="s">
        <v>13</v>
      </c>
      <c r="R85" t="s">
        <v>22</v>
      </c>
    </row>
    <row r="86" spans="1:18" x14ac:dyDescent="0.25">
      <c r="A86">
        <v>56</v>
      </c>
      <c r="B86" t="str" cm="1">
        <f t="array" ref="B86">_xlfn.IFS(HeartDiseasePrediction[[#This Row],[Age]]&lt;40,"Below 40",HeartDiseasePrediction[[#This Row],[Age]]&lt;50,"Btw 40 - 49",HeartDiseasePrediction[[#This Row],[Age]]&lt;60,"Btw 50 -59",HeartDiseasePrediction[[#This Row],[Age]]&lt;70,"Btw 60 - 69",HeartDiseasePrediction[[#This Row],[Age]]&lt;=80,"Btw 70 -79")</f>
        <v>Btw 50 -59</v>
      </c>
      <c r="C86" t="s">
        <v>11</v>
      </c>
      <c r="D86" t="s">
        <v>61</v>
      </c>
      <c r="E86">
        <v>150</v>
      </c>
      <c r="F86" t="str" cm="1">
        <f t="array" ref="F86">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6">
        <v>213</v>
      </c>
      <c r="H86" t="str" cm="1">
        <f t="array" ref="H86">_xlfn.IFS(HeartDiseasePrediction[[#This Row],[Cholesterol]]=0,"No Reading",HeartDiseasePrediction[[#This Row],[Cholesterol]]&lt;200,"Normal",HeartDiseasePrediction[[#This Row],[Cholesterol]]&lt;240,"Medium Risk",HeartDiseasePrediction[[#This Row],[Cholesterol]]&gt;=240,"High Risk")</f>
        <v>Medium Risk</v>
      </c>
      <c r="I86" t="s">
        <v>53</v>
      </c>
      <c r="J86" t="s">
        <v>12</v>
      </c>
      <c r="K86">
        <v>125</v>
      </c>
      <c r="L86" s="1">
        <f>HeartDiseasePrediction[[#This Row],[MaxHR]]/(220-HeartDiseasePrediction[[#This Row],[Age]])</f>
        <v>0.76219512195121952</v>
      </c>
      <c r="M86" t="str" cm="1">
        <f t="array" ref="M86">_xlfn.IFS(HeartDiseasePrediction[[#This Row],[MaxHR % Value]]&lt;=59%,"Low-(Abnormal)",HeartDiseasePrediction[[#This Row],[MaxHR % Value]]&lt;86%,"Normal",HeartDiseasePrediction[[#This Row],[MaxHR % Value]]&gt;=86%,"High-(Abnormal)")</f>
        <v>Normal</v>
      </c>
      <c r="N86" t="s">
        <v>23</v>
      </c>
      <c r="O86">
        <v>1</v>
      </c>
      <c r="P86" t="str" cm="1">
        <f t="array" ref="P86">_xlfn.IFS(HeartDiseasePrediction[[#This Row],[Oldpeak]]&lt;1,"Low Risk",HeartDiseasePrediction[[#This Row],[Oldpeak]]&lt;1.5,"Medium Risk",HeartDiseasePrediction[[#This Row],[Oldpeak]]&gt;=1.5,"High Risk")</f>
        <v>Medium Risk</v>
      </c>
      <c r="Q86" t="s">
        <v>15</v>
      </c>
      <c r="R86" t="s">
        <v>23</v>
      </c>
    </row>
    <row r="87" spans="1:18" x14ac:dyDescent="0.25">
      <c r="A87">
        <v>66</v>
      </c>
      <c r="B87" t="str" cm="1">
        <f t="array" ref="B87">_xlfn.IFS(HeartDiseasePrediction[[#This Row],[Age]]&lt;40,"Below 40",HeartDiseasePrediction[[#This Row],[Age]]&lt;50,"Btw 40 - 49",HeartDiseasePrediction[[#This Row],[Age]]&lt;60,"Btw 50 -59",HeartDiseasePrediction[[#This Row],[Age]]&lt;70,"Btw 60 - 69",HeartDiseasePrediction[[#This Row],[Age]]&lt;=80,"Btw 70 -79")</f>
        <v>Btw 60 - 69</v>
      </c>
      <c r="C87" t="s">
        <v>11</v>
      </c>
      <c r="D87" t="s">
        <v>61</v>
      </c>
      <c r="E87">
        <v>140</v>
      </c>
      <c r="F87" t="str" cm="1">
        <f t="array" ref="F8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7">
        <v>139</v>
      </c>
      <c r="H87" t="str" cm="1">
        <f t="array" ref="H87">_xlfn.IFS(HeartDiseasePrediction[[#This Row],[Cholesterol]]=0,"No Reading",HeartDiseasePrediction[[#This Row],[Cholesterol]]&lt;200,"Normal",HeartDiseasePrediction[[#This Row],[Cholesterol]]&lt;240,"Medium Risk",HeartDiseasePrediction[[#This Row],[Cholesterol]]&gt;=240,"High Risk")</f>
        <v>Normal</v>
      </c>
      <c r="I87" t="s">
        <v>52</v>
      </c>
      <c r="J87" t="s">
        <v>12</v>
      </c>
      <c r="K87">
        <v>94</v>
      </c>
      <c r="L87" s="1">
        <f>HeartDiseasePrediction[[#This Row],[MaxHR]]/(220-HeartDiseasePrediction[[#This Row],[Age]])</f>
        <v>0.61038961038961037</v>
      </c>
      <c r="M87" t="str" cm="1">
        <f t="array" ref="M87">_xlfn.IFS(HeartDiseasePrediction[[#This Row],[MaxHR % Value]]&lt;=59%,"Low-(Abnormal)",HeartDiseasePrediction[[#This Row],[MaxHR % Value]]&lt;86%,"Normal",HeartDiseasePrediction[[#This Row],[MaxHR % Value]]&gt;=86%,"High-(Abnormal)")</f>
        <v>Normal</v>
      </c>
      <c r="N87" t="s">
        <v>23</v>
      </c>
      <c r="O87">
        <v>1</v>
      </c>
      <c r="P87" t="str" cm="1">
        <f t="array" ref="P87">_xlfn.IFS(HeartDiseasePrediction[[#This Row],[Oldpeak]]&lt;1,"Low Risk",HeartDiseasePrediction[[#This Row],[Oldpeak]]&lt;1.5,"Medium Risk",HeartDiseasePrediction[[#This Row],[Oldpeak]]&gt;=1.5,"High Risk")</f>
        <v>Medium Risk</v>
      </c>
      <c r="Q87" t="s">
        <v>15</v>
      </c>
      <c r="R87" t="s">
        <v>23</v>
      </c>
    </row>
    <row r="88" spans="1:18" x14ac:dyDescent="0.25">
      <c r="A88">
        <v>65</v>
      </c>
      <c r="B88" t="str" cm="1">
        <f t="array" ref="B88">_xlfn.IFS(HeartDiseasePrediction[[#This Row],[Age]]&lt;40,"Below 40",HeartDiseasePrediction[[#This Row],[Age]]&lt;50,"Btw 40 - 49",HeartDiseasePrediction[[#This Row],[Age]]&lt;60,"Btw 50 -59",HeartDiseasePrediction[[#This Row],[Age]]&lt;70,"Btw 60 - 69",HeartDiseasePrediction[[#This Row],[Age]]&lt;=80,"Btw 70 -79")</f>
        <v>Btw 60 - 69</v>
      </c>
      <c r="C88" t="s">
        <v>11</v>
      </c>
      <c r="D88" t="s">
        <v>61</v>
      </c>
      <c r="E88">
        <v>170</v>
      </c>
      <c r="F88" t="str" cm="1">
        <f t="array" ref="F88">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8">
        <v>263</v>
      </c>
      <c r="H88" t="str" cm="1">
        <f t="array" ref="H88">_xlfn.IFS(HeartDiseasePrediction[[#This Row],[Cholesterol]]=0,"No Reading",HeartDiseasePrediction[[#This Row],[Cholesterol]]&lt;200,"Normal",HeartDiseasePrediction[[#This Row],[Cholesterol]]&lt;240,"Medium Risk",HeartDiseasePrediction[[#This Row],[Cholesterol]]&gt;=240,"High Risk")</f>
        <v>High Risk</v>
      </c>
      <c r="I88" t="s">
        <v>53</v>
      </c>
      <c r="J88" t="s">
        <v>12</v>
      </c>
      <c r="K88">
        <v>112</v>
      </c>
      <c r="L88" s="1">
        <f>HeartDiseasePrediction[[#This Row],[MaxHR]]/(220-HeartDiseasePrediction[[#This Row],[Age]])</f>
        <v>0.72258064516129028</v>
      </c>
      <c r="M88" t="str" cm="1">
        <f t="array" ref="M88">_xlfn.IFS(HeartDiseasePrediction[[#This Row],[MaxHR % Value]]&lt;=59%,"Low-(Abnormal)",HeartDiseasePrediction[[#This Row],[MaxHR % Value]]&lt;86%,"Normal",HeartDiseasePrediction[[#This Row],[MaxHR % Value]]&gt;=86%,"High-(Abnormal)")</f>
        <v>Normal</v>
      </c>
      <c r="N88" t="s">
        <v>23</v>
      </c>
      <c r="O88">
        <v>2</v>
      </c>
      <c r="P88" t="str" cm="1">
        <f t="array" ref="P88">_xlfn.IFS(HeartDiseasePrediction[[#This Row],[Oldpeak]]&lt;1,"Low Risk",HeartDiseasePrediction[[#This Row],[Oldpeak]]&lt;1.5,"Medium Risk",HeartDiseasePrediction[[#This Row],[Oldpeak]]&gt;=1.5,"High Risk")</f>
        <v>High Risk</v>
      </c>
      <c r="Q88" t="s">
        <v>15</v>
      </c>
      <c r="R88" t="s">
        <v>23</v>
      </c>
    </row>
    <row r="89" spans="1:18" x14ac:dyDescent="0.25">
      <c r="A89">
        <v>53</v>
      </c>
      <c r="B89" t="str" cm="1">
        <f t="array" ref="B89">_xlfn.IFS(HeartDiseasePrediction[[#This Row],[Age]]&lt;40,"Below 40",HeartDiseasePrediction[[#This Row],[Age]]&lt;50,"Btw 40 - 49",HeartDiseasePrediction[[#This Row],[Age]]&lt;60,"Btw 50 -59",HeartDiseasePrediction[[#This Row],[Age]]&lt;70,"Btw 60 - 69",HeartDiseasePrediction[[#This Row],[Age]]&lt;=80,"Btw 70 -79")</f>
        <v>Btw 50 -59</v>
      </c>
      <c r="C89" t="s">
        <v>14</v>
      </c>
      <c r="D89" t="s">
        <v>62</v>
      </c>
      <c r="E89">
        <v>140</v>
      </c>
      <c r="F89" t="str" cm="1">
        <f t="array" ref="F89">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9">
        <v>216</v>
      </c>
      <c r="H89" t="str" cm="1">
        <f t="array" ref="H89">_xlfn.IFS(HeartDiseasePrediction[[#This Row],[Cholesterol]]=0,"No Reading",HeartDiseasePrediction[[#This Row],[Cholesterol]]&lt;200,"Normal",HeartDiseasePrediction[[#This Row],[Cholesterol]]&lt;240,"Medium Risk",HeartDiseasePrediction[[#This Row],[Cholesterol]]&gt;=240,"High Risk")</f>
        <v>Medium Risk</v>
      </c>
      <c r="I89" t="s">
        <v>52</v>
      </c>
      <c r="J89" t="s">
        <v>12</v>
      </c>
      <c r="K89">
        <v>142</v>
      </c>
      <c r="L89" s="1">
        <f>HeartDiseasePrediction[[#This Row],[MaxHR]]/(220-HeartDiseasePrediction[[#This Row],[Age]])</f>
        <v>0.85029940119760483</v>
      </c>
      <c r="M89" t="str" cm="1">
        <f t="array" ref="M89">_xlfn.IFS(HeartDiseasePrediction[[#This Row],[MaxHR % Value]]&lt;=59%,"Low-(Abnormal)",HeartDiseasePrediction[[#This Row],[MaxHR % Value]]&lt;86%,"Normal",HeartDiseasePrediction[[#This Row],[MaxHR % Value]]&gt;=86%,"High-(Abnormal)")</f>
        <v>Normal</v>
      </c>
      <c r="N89" t="s">
        <v>23</v>
      </c>
      <c r="O89">
        <v>2</v>
      </c>
      <c r="P89" t="str" cm="1">
        <f t="array" ref="P89">_xlfn.IFS(HeartDiseasePrediction[[#This Row],[Oldpeak]]&lt;1,"Low Risk",HeartDiseasePrediction[[#This Row],[Oldpeak]]&lt;1.5,"Medium Risk",HeartDiseasePrediction[[#This Row],[Oldpeak]]&gt;=1.5,"High Risk")</f>
        <v>High Risk</v>
      </c>
      <c r="Q89" t="s">
        <v>15</v>
      </c>
      <c r="R89" t="s">
        <v>22</v>
      </c>
    </row>
    <row r="90" spans="1:18" x14ac:dyDescent="0.25">
      <c r="A90">
        <v>43</v>
      </c>
      <c r="B90" t="str" cm="1">
        <f t="array" ref="B90">_xlfn.IFS(HeartDiseasePrediction[[#This Row],[Age]]&lt;40,"Below 40",HeartDiseasePrediction[[#This Row],[Age]]&lt;50,"Btw 40 - 49",HeartDiseasePrediction[[#This Row],[Age]]&lt;60,"Btw 50 -59",HeartDiseasePrediction[[#This Row],[Age]]&lt;70,"Btw 60 - 69",HeartDiseasePrediction[[#This Row],[Age]]&lt;=80,"Btw 70 -79")</f>
        <v>Btw 40 - 49</v>
      </c>
      <c r="C90" t="s">
        <v>11</v>
      </c>
      <c r="D90" t="s">
        <v>63</v>
      </c>
      <c r="E90">
        <v>120</v>
      </c>
      <c r="F90" t="str" cm="1">
        <f t="array" ref="F9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90">
        <v>291</v>
      </c>
      <c r="H90" t="str" cm="1">
        <f t="array" ref="H90">_xlfn.IFS(HeartDiseasePrediction[[#This Row],[Cholesterol]]=0,"No Reading",HeartDiseasePrediction[[#This Row],[Cholesterol]]&lt;200,"Normal",HeartDiseasePrediction[[#This Row],[Cholesterol]]&lt;240,"Medium Risk",HeartDiseasePrediction[[#This Row],[Cholesterol]]&gt;=240,"High Risk")</f>
        <v>High Risk</v>
      </c>
      <c r="I90" t="s">
        <v>52</v>
      </c>
      <c r="J90" t="s">
        <v>16</v>
      </c>
      <c r="K90">
        <v>155</v>
      </c>
      <c r="L90" s="1">
        <f>HeartDiseasePrediction[[#This Row],[MaxHR]]/(220-HeartDiseasePrediction[[#This Row],[Age]])</f>
        <v>0.87570621468926557</v>
      </c>
      <c r="M90" t="str" cm="1">
        <f t="array" ref="M90">_xlfn.IFS(HeartDiseasePrediction[[#This Row],[MaxHR % Value]]&lt;=59%,"Low-(Abnormal)",HeartDiseasePrediction[[#This Row],[MaxHR % Value]]&lt;86%,"Normal",HeartDiseasePrediction[[#This Row],[MaxHR % Value]]&gt;=86%,"High-(Abnormal)")</f>
        <v>High-(Abnormal)</v>
      </c>
      <c r="N90" t="s">
        <v>22</v>
      </c>
      <c r="O90">
        <v>0</v>
      </c>
      <c r="P90" t="str" cm="1">
        <f t="array" ref="P90">_xlfn.IFS(HeartDiseasePrediction[[#This Row],[Oldpeak]]&lt;1,"Low Risk",HeartDiseasePrediction[[#This Row],[Oldpeak]]&lt;1.5,"Medium Risk",HeartDiseasePrediction[[#This Row],[Oldpeak]]&gt;=1.5,"High Risk")</f>
        <v>Low Risk</v>
      </c>
      <c r="Q90" t="s">
        <v>15</v>
      </c>
      <c r="R90" t="s">
        <v>23</v>
      </c>
    </row>
    <row r="91" spans="1:18" x14ac:dyDescent="0.25">
      <c r="A91">
        <v>55</v>
      </c>
      <c r="B91" t="str" cm="1">
        <f t="array" ref="B91">_xlfn.IFS(HeartDiseasePrediction[[#This Row],[Age]]&lt;40,"Below 40",HeartDiseasePrediction[[#This Row],[Age]]&lt;50,"Btw 40 - 49",HeartDiseasePrediction[[#This Row],[Age]]&lt;60,"Btw 50 -59",HeartDiseasePrediction[[#This Row],[Age]]&lt;70,"Btw 60 - 69",HeartDiseasePrediction[[#This Row],[Age]]&lt;=80,"Btw 70 -79")</f>
        <v>Btw 50 -59</v>
      </c>
      <c r="C91" t="s">
        <v>11</v>
      </c>
      <c r="D91" t="s">
        <v>61</v>
      </c>
      <c r="E91">
        <v>140</v>
      </c>
      <c r="F91" t="str" cm="1">
        <f t="array" ref="F91">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91">
        <v>229</v>
      </c>
      <c r="H91" t="str" cm="1">
        <f t="array" ref="H91">_xlfn.IFS(HeartDiseasePrediction[[#This Row],[Cholesterol]]=0,"No Reading",HeartDiseasePrediction[[#This Row],[Cholesterol]]&lt;200,"Normal",HeartDiseasePrediction[[#This Row],[Cholesterol]]&lt;240,"Medium Risk",HeartDiseasePrediction[[#This Row],[Cholesterol]]&gt;=240,"High Risk")</f>
        <v>Medium Risk</v>
      </c>
      <c r="I91" t="s">
        <v>52</v>
      </c>
      <c r="J91" t="s">
        <v>12</v>
      </c>
      <c r="K91">
        <v>110</v>
      </c>
      <c r="L91" s="1">
        <f>HeartDiseasePrediction[[#This Row],[MaxHR]]/(220-HeartDiseasePrediction[[#This Row],[Age]])</f>
        <v>0.66666666666666663</v>
      </c>
      <c r="M91" t="str" cm="1">
        <f t="array" ref="M91">_xlfn.IFS(HeartDiseasePrediction[[#This Row],[MaxHR % Value]]&lt;=59%,"Low-(Abnormal)",HeartDiseasePrediction[[#This Row],[MaxHR % Value]]&lt;86%,"Normal",HeartDiseasePrediction[[#This Row],[MaxHR % Value]]&gt;=86%,"High-(Abnormal)")</f>
        <v>Normal</v>
      </c>
      <c r="N91" t="s">
        <v>23</v>
      </c>
      <c r="O91">
        <v>0.5</v>
      </c>
      <c r="P91" t="str" cm="1">
        <f t="array" ref="P91">_xlfn.IFS(HeartDiseasePrediction[[#This Row],[Oldpeak]]&lt;1,"Low Risk",HeartDiseasePrediction[[#This Row],[Oldpeak]]&lt;1.5,"Medium Risk",HeartDiseasePrediction[[#This Row],[Oldpeak]]&gt;=1.5,"High Risk")</f>
        <v>Low Risk</v>
      </c>
      <c r="Q91" t="s">
        <v>15</v>
      </c>
      <c r="R91" t="s">
        <v>22</v>
      </c>
    </row>
    <row r="92" spans="1:18" x14ac:dyDescent="0.25">
      <c r="A92">
        <v>49</v>
      </c>
      <c r="B92" t="str" cm="1">
        <f t="array" ref="B92">_xlfn.IFS(HeartDiseasePrediction[[#This Row],[Age]]&lt;40,"Below 40",HeartDiseasePrediction[[#This Row],[Age]]&lt;50,"Btw 40 - 49",HeartDiseasePrediction[[#This Row],[Age]]&lt;60,"Btw 50 -59",HeartDiseasePrediction[[#This Row],[Age]]&lt;70,"Btw 60 - 69",HeartDiseasePrediction[[#This Row],[Age]]&lt;=80,"Btw 70 -79")</f>
        <v>Btw 40 - 49</v>
      </c>
      <c r="C92" t="s">
        <v>14</v>
      </c>
      <c r="D92" t="s">
        <v>62</v>
      </c>
      <c r="E92">
        <v>110</v>
      </c>
      <c r="F92" t="str" cm="1">
        <f t="array" ref="F92">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92">
        <v>208</v>
      </c>
      <c r="H92" t="str" cm="1">
        <f t="array" ref="H92">_xlfn.IFS(HeartDiseasePrediction[[#This Row],[Cholesterol]]=0,"No Reading",HeartDiseasePrediction[[#This Row],[Cholesterol]]&lt;200,"Normal",HeartDiseasePrediction[[#This Row],[Cholesterol]]&lt;240,"Medium Risk",HeartDiseasePrediction[[#This Row],[Cholesterol]]&gt;=240,"High Risk")</f>
        <v>Medium Risk</v>
      </c>
      <c r="I92" t="s">
        <v>52</v>
      </c>
      <c r="J92" t="s">
        <v>12</v>
      </c>
      <c r="K92">
        <v>160</v>
      </c>
      <c r="L92" s="1">
        <f>HeartDiseasePrediction[[#This Row],[MaxHR]]/(220-HeartDiseasePrediction[[#This Row],[Age]])</f>
        <v>0.93567251461988299</v>
      </c>
      <c r="M92" t="str" cm="1">
        <f t="array" ref="M92">_xlfn.IFS(HeartDiseasePrediction[[#This Row],[MaxHR % Value]]&lt;=59%,"Low-(Abnormal)",HeartDiseasePrediction[[#This Row],[MaxHR % Value]]&lt;86%,"Normal",HeartDiseasePrediction[[#This Row],[MaxHR % Value]]&gt;=86%,"High-(Abnormal)")</f>
        <v>High-(Abnormal)</v>
      </c>
      <c r="N92" t="s">
        <v>22</v>
      </c>
      <c r="O92">
        <v>0</v>
      </c>
      <c r="P92" t="str" cm="1">
        <f t="array" ref="P92">_xlfn.IFS(HeartDiseasePrediction[[#This Row],[Oldpeak]]&lt;1,"Low Risk",HeartDiseasePrediction[[#This Row],[Oldpeak]]&lt;1.5,"Medium Risk",HeartDiseasePrediction[[#This Row],[Oldpeak]]&gt;=1.5,"High Risk")</f>
        <v>Low Risk</v>
      </c>
      <c r="Q92" t="s">
        <v>13</v>
      </c>
      <c r="R92" t="s">
        <v>22</v>
      </c>
    </row>
    <row r="93" spans="1:18" x14ac:dyDescent="0.25">
      <c r="A93">
        <v>39</v>
      </c>
      <c r="B93" t="str" cm="1">
        <f t="array" ref="B93">_xlfn.IFS(HeartDiseasePrediction[[#This Row],[Age]]&lt;40,"Below 40",HeartDiseasePrediction[[#This Row],[Age]]&lt;50,"Btw 40 - 49",HeartDiseasePrediction[[#This Row],[Age]]&lt;60,"Btw 50 -59",HeartDiseasePrediction[[#This Row],[Age]]&lt;70,"Btw 60 - 69",HeartDiseasePrediction[[#This Row],[Age]]&lt;=80,"Btw 70 -79")</f>
        <v>Below 40</v>
      </c>
      <c r="C93" t="s">
        <v>11</v>
      </c>
      <c r="D93" t="s">
        <v>61</v>
      </c>
      <c r="E93">
        <v>130</v>
      </c>
      <c r="F93" t="str" cm="1">
        <f t="array" ref="F9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93">
        <v>307</v>
      </c>
      <c r="H93" t="str" cm="1">
        <f t="array" ref="H93">_xlfn.IFS(HeartDiseasePrediction[[#This Row],[Cholesterol]]=0,"No Reading",HeartDiseasePrediction[[#This Row],[Cholesterol]]&lt;200,"Normal",HeartDiseasePrediction[[#This Row],[Cholesterol]]&lt;240,"Medium Risk",HeartDiseasePrediction[[#This Row],[Cholesterol]]&gt;=240,"High Risk")</f>
        <v>High Risk</v>
      </c>
      <c r="I93" t="s">
        <v>52</v>
      </c>
      <c r="J93" t="s">
        <v>12</v>
      </c>
      <c r="K93">
        <v>140</v>
      </c>
      <c r="L93" s="1">
        <f>HeartDiseasePrediction[[#This Row],[MaxHR]]/(220-HeartDiseasePrediction[[#This Row],[Age]])</f>
        <v>0.77348066298342544</v>
      </c>
      <c r="M93" t="str" cm="1">
        <f t="array" ref="M93">_xlfn.IFS(HeartDiseasePrediction[[#This Row],[MaxHR % Value]]&lt;=59%,"Low-(Abnormal)",HeartDiseasePrediction[[#This Row],[MaxHR % Value]]&lt;86%,"Normal",HeartDiseasePrediction[[#This Row],[MaxHR % Value]]&gt;=86%,"High-(Abnormal)")</f>
        <v>Normal</v>
      </c>
      <c r="N93" t="s">
        <v>22</v>
      </c>
      <c r="O93">
        <v>0</v>
      </c>
      <c r="P93" t="str" cm="1">
        <f t="array" ref="P93">_xlfn.IFS(HeartDiseasePrediction[[#This Row],[Oldpeak]]&lt;1,"Low Risk",HeartDiseasePrediction[[#This Row],[Oldpeak]]&lt;1.5,"Medium Risk",HeartDiseasePrediction[[#This Row],[Oldpeak]]&gt;=1.5,"High Risk")</f>
        <v>Low Risk</v>
      </c>
      <c r="Q93" t="s">
        <v>13</v>
      </c>
      <c r="R93" t="s">
        <v>22</v>
      </c>
    </row>
    <row r="94" spans="1:18" x14ac:dyDescent="0.25">
      <c r="A94">
        <v>52</v>
      </c>
      <c r="B94" t="str" cm="1">
        <f t="array" ref="B94">_xlfn.IFS(HeartDiseasePrediction[[#This Row],[Age]]&lt;40,"Below 40",HeartDiseasePrediction[[#This Row],[Age]]&lt;50,"Btw 40 - 49",HeartDiseasePrediction[[#This Row],[Age]]&lt;60,"Btw 50 -59",HeartDiseasePrediction[[#This Row],[Age]]&lt;70,"Btw 60 - 69",HeartDiseasePrediction[[#This Row],[Age]]&lt;=80,"Btw 70 -79")</f>
        <v>Btw 50 -59</v>
      </c>
      <c r="C94" t="s">
        <v>14</v>
      </c>
      <c r="D94" t="s">
        <v>62</v>
      </c>
      <c r="E94">
        <v>120</v>
      </c>
      <c r="F94" t="str" cm="1">
        <f t="array" ref="F9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94">
        <v>210</v>
      </c>
      <c r="H94" t="str" cm="1">
        <f t="array" ref="H94">_xlfn.IFS(HeartDiseasePrediction[[#This Row],[Cholesterol]]=0,"No Reading",HeartDiseasePrediction[[#This Row],[Cholesterol]]&lt;200,"Normal",HeartDiseasePrediction[[#This Row],[Cholesterol]]&lt;240,"Medium Risk",HeartDiseasePrediction[[#This Row],[Cholesterol]]&gt;=240,"High Risk")</f>
        <v>Medium Risk</v>
      </c>
      <c r="I94" t="s">
        <v>52</v>
      </c>
      <c r="J94" t="s">
        <v>12</v>
      </c>
      <c r="K94">
        <v>148</v>
      </c>
      <c r="L94" s="1">
        <f>HeartDiseasePrediction[[#This Row],[MaxHR]]/(220-HeartDiseasePrediction[[#This Row],[Age]])</f>
        <v>0.88095238095238093</v>
      </c>
      <c r="M94" t="str" cm="1">
        <f t="array" ref="M94">_xlfn.IFS(HeartDiseasePrediction[[#This Row],[MaxHR % Value]]&lt;=59%,"Low-(Abnormal)",HeartDiseasePrediction[[#This Row],[MaxHR % Value]]&lt;86%,"Normal",HeartDiseasePrediction[[#This Row],[MaxHR % Value]]&gt;=86%,"High-(Abnormal)")</f>
        <v>High-(Abnormal)</v>
      </c>
      <c r="N94" t="s">
        <v>22</v>
      </c>
      <c r="O94">
        <v>0</v>
      </c>
      <c r="P94" t="str" cm="1">
        <f t="array" ref="P94">_xlfn.IFS(HeartDiseasePrediction[[#This Row],[Oldpeak]]&lt;1,"Low Risk",HeartDiseasePrediction[[#This Row],[Oldpeak]]&lt;1.5,"Medium Risk",HeartDiseasePrediction[[#This Row],[Oldpeak]]&gt;=1.5,"High Risk")</f>
        <v>Low Risk</v>
      </c>
      <c r="Q94" t="s">
        <v>13</v>
      </c>
      <c r="R94" t="s">
        <v>22</v>
      </c>
    </row>
    <row r="95" spans="1:18" x14ac:dyDescent="0.25">
      <c r="A95">
        <v>48</v>
      </c>
      <c r="B95" t="str" cm="1">
        <f t="array" ref="B95">_xlfn.IFS(HeartDiseasePrediction[[#This Row],[Age]]&lt;40,"Below 40",HeartDiseasePrediction[[#This Row],[Age]]&lt;50,"Btw 40 - 49",HeartDiseasePrediction[[#This Row],[Age]]&lt;60,"Btw 50 -59",HeartDiseasePrediction[[#This Row],[Age]]&lt;70,"Btw 60 - 69",HeartDiseasePrediction[[#This Row],[Age]]&lt;=80,"Btw 70 -79")</f>
        <v>Btw 40 - 49</v>
      </c>
      <c r="C95" t="s">
        <v>11</v>
      </c>
      <c r="D95" t="s">
        <v>61</v>
      </c>
      <c r="E95">
        <v>160</v>
      </c>
      <c r="F95" t="str" cm="1">
        <f t="array" ref="F95">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95">
        <v>329</v>
      </c>
      <c r="H95" t="str" cm="1">
        <f t="array" ref="H95">_xlfn.IFS(HeartDiseasePrediction[[#This Row],[Cholesterol]]=0,"No Reading",HeartDiseasePrediction[[#This Row],[Cholesterol]]&lt;200,"Normal",HeartDiseasePrediction[[#This Row],[Cholesterol]]&lt;240,"Medium Risk",HeartDiseasePrediction[[#This Row],[Cholesterol]]&gt;=240,"High Risk")</f>
        <v>High Risk</v>
      </c>
      <c r="I95" t="s">
        <v>52</v>
      </c>
      <c r="J95" t="s">
        <v>12</v>
      </c>
      <c r="K95">
        <v>92</v>
      </c>
      <c r="L95" s="1">
        <f>HeartDiseasePrediction[[#This Row],[MaxHR]]/(220-HeartDiseasePrediction[[#This Row],[Age]])</f>
        <v>0.53488372093023251</v>
      </c>
      <c r="M95" t="str" cm="1">
        <f t="array" ref="M95">_xlfn.IFS(HeartDiseasePrediction[[#This Row],[MaxHR % Value]]&lt;=59%,"Low-(Abnormal)",HeartDiseasePrediction[[#This Row],[MaxHR % Value]]&lt;86%,"Normal",HeartDiseasePrediction[[#This Row],[MaxHR % Value]]&gt;=86%,"High-(Abnormal)")</f>
        <v>Low-(Abnormal)</v>
      </c>
      <c r="N95" t="s">
        <v>23</v>
      </c>
      <c r="O95">
        <v>1.5</v>
      </c>
      <c r="P95" t="str" cm="1">
        <f t="array" ref="P95">_xlfn.IFS(HeartDiseasePrediction[[#This Row],[Oldpeak]]&lt;1,"Low Risk",HeartDiseasePrediction[[#This Row],[Oldpeak]]&lt;1.5,"Medium Risk",HeartDiseasePrediction[[#This Row],[Oldpeak]]&gt;=1.5,"High Risk")</f>
        <v>High Risk</v>
      </c>
      <c r="Q95" t="s">
        <v>15</v>
      </c>
      <c r="R95" t="s">
        <v>23</v>
      </c>
    </row>
    <row r="96" spans="1:18" x14ac:dyDescent="0.25">
      <c r="A96">
        <v>39</v>
      </c>
      <c r="B96" t="str" cm="1">
        <f t="array" ref="B96">_xlfn.IFS(HeartDiseasePrediction[[#This Row],[Age]]&lt;40,"Below 40",HeartDiseasePrediction[[#This Row],[Age]]&lt;50,"Btw 40 - 49",HeartDiseasePrediction[[#This Row],[Age]]&lt;60,"Btw 50 -59",HeartDiseasePrediction[[#This Row],[Age]]&lt;70,"Btw 60 - 69",HeartDiseasePrediction[[#This Row],[Age]]&lt;=80,"Btw 70 -79")</f>
        <v>Below 40</v>
      </c>
      <c r="C96" t="s">
        <v>14</v>
      </c>
      <c r="D96" t="s">
        <v>64</v>
      </c>
      <c r="E96">
        <v>110</v>
      </c>
      <c r="F96" t="str" cm="1">
        <f t="array" ref="F96">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96">
        <v>182</v>
      </c>
      <c r="H96" t="str" cm="1">
        <f t="array" ref="H96">_xlfn.IFS(HeartDiseasePrediction[[#This Row],[Cholesterol]]=0,"No Reading",HeartDiseasePrediction[[#This Row],[Cholesterol]]&lt;200,"Normal",HeartDiseasePrediction[[#This Row],[Cholesterol]]&lt;240,"Medium Risk",HeartDiseasePrediction[[#This Row],[Cholesterol]]&gt;=240,"High Risk")</f>
        <v>Normal</v>
      </c>
      <c r="I96" t="s">
        <v>52</v>
      </c>
      <c r="J96" t="s">
        <v>16</v>
      </c>
      <c r="K96">
        <v>180</v>
      </c>
      <c r="L96" s="1">
        <f>HeartDiseasePrediction[[#This Row],[MaxHR]]/(220-HeartDiseasePrediction[[#This Row],[Age]])</f>
        <v>0.99447513812154698</v>
      </c>
      <c r="M96" t="str" cm="1">
        <f t="array" ref="M96">_xlfn.IFS(HeartDiseasePrediction[[#This Row],[MaxHR % Value]]&lt;=59%,"Low-(Abnormal)",HeartDiseasePrediction[[#This Row],[MaxHR % Value]]&lt;86%,"Normal",HeartDiseasePrediction[[#This Row],[MaxHR % Value]]&gt;=86%,"High-(Abnormal)")</f>
        <v>High-(Abnormal)</v>
      </c>
      <c r="N96" t="s">
        <v>22</v>
      </c>
      <c r="O96">
        <v>0</v>
      </c>
      <c r="P96" t="str" cm="1">
        <f t="array" ref="P96">_xlfn.IFS(HeartDiseasePrediction[[#This Row],[Oldpeak]]&lt;1,"Low Risk",HeartDiseasePrediction[[#This Row],[Oldpeak]]&lt;1.5,"Medium Risk",HeartDiseasePrediction[[#This Row],[Oldpeak]]&gt;=1.5,"High Risk")</f>
        <v>Low Risk</v>
      </c>
      <c r="Q96" t="s">
        <v>13</v>
      </c>
      <c r="R96" t="s">
        <v>22</v>
      </c>
    </row>
    <row r="97" spans="1:18" x14ac:dyDescent="0.25">
      <c r="A97">
        <v>58</v>
      </c>
      <c r="B97" t="str" cm="1">
        <f t="array" ref="B97">_xlfn.IFS(HeartDiseasePrediction[[#This Row],[Age]]&lt;40,"Below 40",HeartDiseasePrediction[[#This Row],[Age]]&lt;50,"Btw 40 - 49",HeartDiseasePrediction[[#This Row],[Age]]&lt;60,"Btw 50 -59",HeartDiseasePrediction[[#This Row],[Age]]&lt;70,"Btw 60 - 69",HeartDiseasePrediction[[#This Row],[Age]]&lt;=80,"Btw 70 -79")</f>
        <v>Btw 50 -59</v>
      </c>
      <c r="C97" t="s">
        <v>11</v>
      </c>
      <c r="D97" t="s">
        <v>61</v>
      </c>
      <c r="E97">
        <v>130</v>
      </c>
      <c r="F97" t="str" cm="1">
        <f t="array" ref="F9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97">
        <v>263</v>
      </c>
      <c r="H97" t="str" cm="1">
        <f t="array" ref="H97">_xlfn.IFS(HeartDiseasePrediction[[#This Row],[Cholesterol]]=0,"No Reading",HeartDiseasePrediction[[#This Row],[Cholesterol]]&lt;200,"Normal",HeartDiseasePrediction[[#This Row],[Cholesterol]]&lt;240,"Medium Risk",HeartDiseasePrediction[[#This Row],[Cholesterol]]&gt;=240,"High Risk")</f>
        <v>High Risk</v>
      </c>
      <c r="I97" t="s">
        <v>52</v>
      </c>
      <c r="J97" t="s">
        <v>12</v>
      </c>
      <c r="K97">
        <v>140</v>
      </c>
      <c r="L97" s="1">
        <f>HeartDiseasePrediction[[#This Row],[MaxHR]]/(220-HeartDiseasePrediction[[#This Row],[Age]])</f>
        <v>0.86419753086419748</v>
      </c>
      <c r="M97" t="str" cm="1">
        <f t="array" ref="M97">_xlfn.IFS(HeartDiseasePrediction[[#This Row],[MaxHR % Value]]&lt;=59%,"Low-(Abnormal)",HeartDiseasePrediction[[#This Row],[MaxHR % Value]]&lt;86%,"Normal",HeartDiseasePrediction[[#This Row],[MaxHR % Value]]&gt;=86%,"High-(Abnormal)")</f>
        <v>High-(Abnormal)</v>
      </c>
      <c r="N97" t="s">
        <v>23</v>
      </c>
      <c r="O97">
        <v>2</v>
      </c>
      <c r="P97" t="str" cm="1">
        <f t="array" ref="P97">_xlfn.IFS(HeartDiseasePrediction[[#This Row],[Oldpeak]]&lt;1,"Low Risk",HeartDiseasePrediction[[#This Row],[Oldpeak]]&lt;1.5,"Medium Risk",HeartDiseasePrediction[[#This Row],[Oldpeak]]&gt;=1.5,"High Risk")</f>
        <v>High Risk</v>
      </c>
      <c r="Q97" t="s">
        <v>15</v>
      </c>
      <c r="R97" t="s">
        <v>23</v>
      </c>
    </row>
    <row r="98" spans="1:18" x14ac:dyDescent="0.25">
      <c r="A98">
        <v>43</v>
      </c>
      <c r="B98" t="str" cm="1">
        <f t="array" ref="B98">_xlfn.IFS(HeartDiseasePrediction[[#This Row],[Age]]&lt;40,"Below 40",HeartDiseasePrediction[[#This Row],[Age]]&lt;50,"Btw 40 - 49",HeartDiseasePrediction[[#This Row],[Age]]&lt;60,"Btw 50 -59",HeartDiseasePrediction[[#This Row],[Age]]&lt;70,"Btw 60 - 69",HeartDiseasePrediction[[#This Row],[Age]]&lt;=80,"Btw 70 -79")</f>
        <v>Btw 40 - 49</v>
      </c>
      <c r="C98" t="s">
        <v>11</v>
      </c>
      <c r="D98" t="s">
        <v>62</v>
      </c>
      <c r="E98">
        <v>142</v>
      </c>
      <c r="F98" t="str" cm="1">
        <f t="array" ref="F98">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98">
        <v>207</v>
      </c>
      <c r="H98" t="str" cm="1">
        <f t="array" ref="H98">_xlfn.IFS(HeartDiseasePrediction[[#This Row],[Cholesterol]]=0,"No Reading",HeartDiseasePrediction[[#This Row],[Cholesterol]]&lt;200,"Normal",HeartDiseasePrediction[[#This Row],[Cholesterol]]&lt;240,"Medium Risk",HeartDiseasePrediction[[#This Row],[Cholesterol]]&gt;=240,"High Risk")</f>
        <v>Medium Risk</v>
      </c>
      <c r="I98" t="s">
        <v>52</v>
      </c>
      <c r="J98" t="s">
        <v>12</v>
      </c>
      <c r="K98">
        <v>138</v>
      </c>
      <c r="L98" s="1">
        <f>HeartDiseasePrediction[[#This Row],[MaxHR]]/(220-HeartDiseasePrediction[[#This Row],[Age]])</f>
        <v>0.77966101694915257</v>
      </c>
      <c r="M98" t="str" cm="1">
        <f t="array" ref="M98">_xlfn.IFS(HeartDiseasePrediction[[#This Row],[MaxHR % Value]]&lt;=59%,"Low-(Abnormal)",HeartDiseasePrediction[[#This Row],[MaxHR % Value]]&lt;86%,"Normal",HeartDiseasePrediction[[#This Row],[MaxHR % Value]]&gt;=86%,"High-(Abnormal)")</f>
        <v>Normal</v>
      </c>
      <c r="N98" t="s">
        <v>22</v>
      </c>
      <c r="O98">
        <v>0</v>
      </c>
      <c r="P98" t="str" cm="1">
        <f t="array" ref="P98">_xlfn.IFS(HeartDiseasePrediction[[#This Row],[Oldpeak]]&lt;1,"Low Risk",HeartDiseasePrediction[[#This Row],[Oldpeak]]&lt;1.5,"Medium Risk",HeartDiseasePrediction[[#This Row],[Oldpeak]]&gt;=1.5,"High Risk")</f>
        <v>Low Risk</v>
      </c>
      <c r="Q98" t="s">
        <v>13</v>
      </c>
      <c r="R98" t="s">
        <v>22</v>
      </c>
    </row>
    <row r="99" spans="1:18" x14ac:dyDescent="0.25">
      <c r="A99">
        <v>39</v>
      </c>
      <c r="B99" t="str" cm="1">
        <f t="array" ref="B99">_xlfn.IFS(HeartDiseasePrediction[[#This Row],[Age]]&lt;40,"Below 40",HeartDiseasePrediction[[#This Row],[Age]]&lt;50,"Btw 40 - 49",HeartDiseasePrediction[[#This Row],[Age]]&lt;60,"Btw 50 -59",HeartDiseasePrediction[[#This Row],[Age]]&lt;70,"Btw 60 - 69",HeartDiseasePrediction[[#This Row],[Age]]&lt;=80,"Btw 70 -79")</f>
        <v>Below 40</v>
      </c>
      <c r="C99" t="s">
        <v>11</v>
      </c>
      <c r="D99" t="s">
        <v>64</v>
      </c>
      <c r="E99">
        <v>160</v>
      </c>
      <c r="F99" t="str" cm="1">
        <f t="array" ref="F99">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99">
        <v>147</v>
      </c>
      <c r="H99" t="str" cm="1">
        <f t="array" ref="H99">_xlfn.IFS(HeartDiseasePrediction[[#This Row],[Cholesterol]]=0,"No Reading",HeartDiseasePrediction[[#This Row],[Cholesterol]]&lt;200,"Normal",HeartDiseasePrediction[[#This Row],[Cholesterol]]&lt;240,"Medium Risk",HeartDiseasePrediction[[#This Row],[Cholesterol]]&gt;=240,"High Risk")</f>
        <v>Normal</v>
      </c>
      <c r="I99" t="s">
        <v>53</v>
      </c>
      <c r="J99" t="s">
        <v>12</v>
      </c>
      <c r="K99">
        <v>160</v>
      </c>
      <c r="L99" s="1">
        <f>HeartDiseasePrediction[[#This Row],[MaxHR]]/(220-HeartDiseasePrediction[[#This Row],[Age]])</f>
        <v>0.88397790055248615</v>
      </c>
      <c r="M99" t="str" cm="1">
        <f t="array" ref="M99">_xlfn.IFS(HeartDiseasePrediction[[#This Row],[MaxHR % Value]]&lt;=59%,"Low-(Abnormal)",HeartDiseasePrediction[[#This Row],[MaxHR % Value]]&lt;86%,"Normal",HeartDiseasePrediction[[#This Row],[MaxHR % Value]]&gt;=86%,"High-(Abnormal)")</f>
        <v>High-(Abnormal)</v>
      </c>
      <c r="N99" t="s">
        <v>22</v>
      </c>
      <c r="O99">
        <v>0</v>
      </c>
      <c r="P99" t="str" cm="1">
        <f t="array" ref="P99">_xlfn.IFS(HeartDiseasePrediction[[#This Row],[Oldpeak]]&lt;1,"Low Risk",HeartDiseasePrediction[[#This Row],[Oldpeak]]&lt;1.5,"Medium Risk",HeartDiseasePrediction[[#This Row],[Oldpeak]]&gt;=1.5,"High Risk")</f>
        <v>Low Risk</v>
      </c>
      <c r="Q99" t="s">
        <v>13</v>
      </c>
      <c r="R99" t="s">
        <v>22</v>
      </c>
    </row>
    <row r="100" spans="1:18" x14ac:dyDescent="0.25">
      <c r="A100">
        <v>56</v>
      </c>
      <c r="B100" t="str" cm="1">
        <f t="array" ref="B100">_xlfn.IFS(HeartDiseasePrediction[[#This Row],[Age]]&lt;40,"Below 40",HeartDiseasePrediction[[#This Row],[Age]]&lt;50,"Btw 40 - 49",HeartDiseasePrediction[[#This Row],[Age]]&lt;60,"Btw 50 -59",HeartDiseasePrediction[[#This Row],[Age]]&lt;70,"Btw 60 - 69",HeartDiseasePrediction[[#This Row],[Age]]&lt;=80,"Btw 70 -79")</f>
        <v>Btw 50 -59</v>
      </c>
      <c r="C100" t="s">
        <v>11</v>
      </c>
      <c r="D100" t="s">
        <v>61</v>
      </c>
      <c r="E100">
        <v>120</v>
      </c>
      <c r="F100" t="str" cm="1">
        <f t="array" ref="F10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00">
        <v>85</v>
      </c>
      <c r="H100" t="str" cm="1">
        <f t="array" ref="H100">_xlfn.IFS(HeartDiseasePrediction[[#This Row],[Cholesterol]]=0,"No Reading",HeartDiseasePrediction[[#This Row],[Cholesterol]]&lt;200,"Normal",HeartDiseasePrediction[[#This Row],[Cholesterol]]&lt;240,"Medium Risk",HeartDiseasePrediction[[#This Row],[Cholesterol]]&gt;=240,"High Risk")</f>
        <v>Normal</v>
      </c>
      <c r="I100" t="s">
        <v>52</v>
      </c>
      <c r="J100" t="s">
        <v>12</v>
      </c>
      <c r="K100">
        <v>140</v>
      </c>
      <c r="L100" s="1">
        <f>HeartDiseasePrediction[[#This Row],[MaxHR]]/(220-HeartDiseasePrediction[[#This Row],[Age]])</f>
        <v>0.85365853658536583</v>
      </c>
      <c r="M100" t="str" cm="1">
        <f t="array" ref="M100">_xlfn.IFS(HeartDiseasePrediction[[#This Row],[MaxHR % Value]]&lt;=59%,"Low-(Abnormal)",HeartDiseasePrediction[[#This Row],[MaxHR % Value]]&lt;86%,"Normal",HeartDiseasePrediction[[#This Row],[MaxHR % Value]]&gt;=86%,"High-(Abnormal)")</f>
        <v>Normal</v>
      </c>
      <c r="N100" t="s">
        <v>22</v>
      </c>
      <c r="O100">
        <v>0</v>
      </c>
      <c r="P100" t="str" cm="1">
        <f t="array" ref="P100">_xlfn.IFS(HeartDiseasePrediction[[#This Row],[Oldpeak]]&lt;1,"Low Risk",HeartDiseasePrediction[[#This Row],[Oldpeak]]&lt;1.5,"Medium Risk",HeartDiseasePrediction[[#This Row],[Oldpeak]]&gt;=1.5,"High Risk")</f>
        <v>Low Risk</v>
      </c>
      <c r="Q100" t="s">
        <v>13</v>
      </c>
      <c r="R100" t="s">
        <v>22</v>
      </c>
    </row>
    <row r="101" spans="1:18" x14ac:dyDescent="0.25">
      <c r="A101">
        <v>41</v>
      </c>
      <c r="B101" t="str" cm="1">
        <f t="array" ref="B101">_xlfn.IFS(HeartDiseasePrediction[[#This Row],[Age]]&lt;40,"Below 40",HeartDiseasePrediction[[#This Row],[Age]]&lt;50,"Btw 40 - 49",HeartDiseasePrediction[[#This Row],[Age]]&lt;60,"Btw 50 -59",HeartDiseasePrediction[[#This Row],[Age]]&lt;70,"Btw 60 - 69",HeartDiseasePrediction[[#This Row],[Age]]&lt;=80,"Btw 70 -79")</f>
        <v>Btw 40 - 49</v>
      </c>
      <c r="C101" t="s">
        <v>11</v>
      </c>
      <c r="D101" t="s">
        <v>62</v>
      </c>
      <c r="E101">
        <v>125</v>
      </c>
      <c r="F101" t="str" cm="1">
        <f t="array" ref="F10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01">
        <v>269</v>
      </c>
      <c r="H101" t="str" cm="1">
        <f t="array" ref="H101">_xlfn.IFS(HeartDiseasePrediction[[#This Row],[Cholesterol]]=0,"No Reading",HeartDiseasePrediction[[#This Row],[Cholesterol]]&lt;200,"Normal",HeartDiseasePrediction[[#This Row],[Cholesterol]]&lt;240,"Medium Risk",HeartDiseasePrediction[[#This Row],[Cholesterol]]&gt;=240,"High Risk")</f>
        <v>High Risk</v>
      </c>
      <c r="I101" t="s">
        <v>52</v>
      </c>
      <c r="J101" t="s">
        <v>12</v>
      </c>
      <c r="K101">
        <v>144</v>
      </c>
      <c r="L101" s="1">
        <f>HeartDiseasePrediction[[#This Row],[MaxHR]]/(220-HeartDiseasePrediction[[#This Row],[Age]])</f>
        <v>0.8044692737430168</v>
      </c>
      <c r="M101" t="str" cm="1">
        <f t="array" ref="M101">_xlfn.IFS(HeartDiseasePrediction[[#This Row],[MaxHR % Value]]&lt;=59%,"Low-(Abnormal)",HeartDiseasePrediction[[#This Row],[MaxHR % Value]]&lt;86%,"Normal",HeartDiseasePrediction[[#This Row],[MaxHR % Value]]&gt;=86%,"High-(Abnormal)")</f>
        <v>Normal</v>
      </c>
      <c r="N101" t="s">
        <v>22</v>
      </c>
      <c r="O101">
        <v>0</v>
      </c>
      <c r="P101" t="str" cm="1">
        <f t="array" ref="P101">_xlfn.IFS(HeartDiseasePrediction[[#This Row],[Oldpeak]]&lt;1,"Low Risk",HeartDiseasePrediction[[#This Row],[Oldpeak]]&lt;1.5,"Medium Risk",HeartDiseasePrediction[[#This Row],[Oldpeak]]&gt;=1.5,"High Risk")</f>
        <v>Low Risk</v>
      </c>
      <c r="Q101" t="s">
        <v>13</v>
      </c>
      <c r="R101" t="s">
        <v>22</v>
      </c>
    </row>
    <row r="102" spans="1:18" x14ac:dyDescent="0.25">
      <c r="A102">
        <v>65</v>
      </c>
      <c r="B102" t="str" cm="1">
        <f t="array" ref="B102">_xlfn.IFS(HeartDiseasePrediction[[#This Row],[Age]]&lt;40,"Below 40",HeartDiseasePrediction[[#This Row],[Age]]&lt;50,"Btw 40 - 49",HeartDiseasePrediction[[#This Row],[Age]]&lt;60,"Btw 50 -59",HeartDiseasePrediction[[#This Row],[Age]]&lt;70,"Btw 60 - 69",HeartDiseasePrediction[[#This Row],[Age]]&lt;=80,"Btw 70 -79")</f>
        <v>Btw 60 - 69</v>
      </c>
      <c r="C102" t="s">
        <v>11</v>
      </c>
      <c r="D102" t="s">
        <v>61</v>
      </c>
      <c r="E102">
        <v>130</v>
      </c>
      <c r="F102" t="str" cm="1">
        <f t="array" ref="F10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02">
        <v>275</v>
      </c>
      <c r="H102" t="str" cm="1">
        <f t="array" ref="H102">_xlfn.IFS(HeartDiseasePrediction[[#This Row],[Cholesterol]]=0,"No Reading",HeartDiseasePrediction[[#This Row],[Cholesterol]]&lt;200,"Normal",HeartDiseasePrediction[[#This Row],[Cholesterol]]&lt;240,"Medium Risk",HeartDiseasePrediction[[#This Row],[Cholesterol]]&gt;=240,"High Risk")</f>
        <v>High Risk</v>
      </c>
      <c r="I102" t="s">
        <v>52</v>
      </c>
      <c r="J102" t="s">
        <v>16</v>
      </c>
      <c r="K102">
        <v>115</v>
      </c>
      <c r="L102" s="1">
        <f>HeartDiseasePrediction[[#This Row],[MaxHR]]/(220-HeartDiseasePrediction[[#This Row],[Age]])</f>
        <v>0.74193548387096775</v>
      </c>
      <c r="M102" t="str" cm="1">
        <f t="array" ref="M102">_xlfn.IFS(HeartDiseasePrediction[[#This Row],[MaxHR % Value]]&lt;=59%,"Low-(Abnormal)",HeartDiseasePrediction[[#This Row],[MaxHR % Value]]&lt;86%,"Normal",HeartDiseasePrediction[[#This Row],[MaxHR % Value]]&gt;=86%,"High-(Abnormal)")</f>
        <v>Normal</v>
      </c>
      <c r="N102" t="s">
        <v>23</v>
      </c>
      <c r="O102">
        <v>1</v>
      </c>
      <c r="P102" t="str" cm="1">
        <f t="array" ref="P102">_xlfn.IFS(HeartDiseasePrediction[[#This Row],[Oldpeak]]&lt;1,"Low Risk",HeartDiseasePrediction[[#This Row],[Oldpeak]]&lt;1.5,"Medium Risk",HeartDiseasePrediction[[#This Row],[Oldpeak]]&gt;=1.5,"High Risk")</f>
        <v>Medium Risk</v>
      </c>
      <c r="Q102" t="s">
        <v>15</v>
      </c>
      <c r="R102" t="s">
        <v>23</v>
      </c>
    </row>
    <row r="103" spans="1:18" x14ac:dyDescent="0.25">
      <c r="A103">
        <v>51</v>
      </c>
      <c r="B103" t="str" cm="1">
        <f t="array" ref="B103">_xlfn.IFS(HeartDiseasePrediction[[#This Row],[Age]]&lt;40,"Below 40",HeartDiseasePrediction[[#This Row],[Age]]&lt;50,"Btw 40 - 49",HeartDiseasePrediction[[#This Row],[Age]]&lt;60,"Btw 50 -59",HeartDiseasePrediction[[#This Row],[Age]]&lt;70,"Btw 60 - 69",HeartDiseasePrediction[[#This Row],[Age]]&lt;=80,"Btw 70 -79")</f>
        <v>Btw 50 -59</v>
      </c>
      <c r="C103" t="s">
        <v>11</v>
      </c>
      <c r="D103" t="s">
        <v>61</v>
      </c>
      <c r="E103">
        <v>130</v>
      </c>
      <c r="F103" t="str" cm="1">
        <f t="array" ref="F10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03">
        <v>179</v>
      </c>
      <c r="H103" t="str" cm="1">
        <f t="array" ref="H103">_xlfn.IFS(HeartDiseasePrediction[[#This Row],[Cholesterol]]=0,"No Reading",HeartDiseasePrediction[[#This Row],[Cholesterol]]&lt;200,"Normal",HeartDiseasePrediction[[#This Row],[Cholesterol]]&lt;240,"Medium Risk",HeartDiseasePrediction[[#This Row],[Cholesterol]]&gt;=240,"High Risk")</f>
        <v>Normal</v>
      </c>
      <c r="I103" t="s">
        <v>52</v>
      </c>
      <c r="J103" t="s">
        <v>12</v>
      </c>
      <c r="K103">
        <v>100</v>
      </c>
      <c r="L103" s="1">
        <f>HeartDiseasePrediction[[#This Row],[MaxHR]]/(220-HeartDiseasePrediction[[#This Row],[Age]])</f>
        <v>0.59171597633136097</v>
      </c>
      <c r="M103" t="str" cm="1">
        <f t="array" ref="M103">_xlfn.IFS(HeartDiseasePrediction[[#This Row],[MaxHR % Value]]&lt;=59%,"Low-(Abnormal)",HeartDiseasePrediction[[#This Row],[MaxHR % Value]]&lt;86%,"Normal",HeartDiseasePrediction[[#This Row],[MaxHR % Value]]&gt;=86%,"High-(Abnormal)")</f>
        <v>Normal</v>
      </c>
      <c r="N103" t="s">
        <v>22</v>
      </c>
      <c r="O103">
        <v>0</v>
      </c>
      <c r="P103" t="str" cm="1">
        <f t="array" ref="P103">_xlfn.IFS(HeartDiseasePrediction[[#This Row],[Oldpeak]]&lt;1,"Low Risk",HeartDiseasePrediction[[#This Row],[Oldpeak]]&lt;1.5,"Medium Risk",HeartDiseasePrediction[[#This Row],[Oldpeak]]&gt;=1.5,"High Risk")</f>
        <v>Low Risk</v>
      </c>
      <c r="Q103" t="s">
        <v>13</v>
      </c>
      <c r="R103" t="s">
        <v>22</v>
      </c>
    </row>
    <row r="104" spans="1:18" x14ac:dyDescent="0.25">
      <c r="A104">
        <v>40</v>
      </c>
      <c r="B104" t="str" cm="1">
        <f t="array" ref="B104">_xlfn.IFS(HeartDiseasePrediction[[#This Row],[Age]]&lt;40,"Below 40",HeartDiseasePrediction[[#This Row],[Age]]&lt;50,"Btw 40 - 49",HeartDiseasePrediction[[#This Row],[Age]]&lt;60,"Btw 50 -59",HeartDiseasePrediction[[#This Row],[Age]]&lt;70,"Btw 60 - 69",HeartDiseasePrediction[[#This Row],[Age]]&lt;=80,"Btw 70 -79")</f>
        <v>Btw 40 - 49</v>
      </c>
      <c r="C104" t="s">
        <v>14</v>
      </c>
      <c r="D104" t="s">
        <v>61</v>
      </c>
      <c r="E104">
        <v>150</v>
      </c>
      <c r="F104" t="str" cm="1">
        <f t="array" ref="F10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04">
        <v>392</v>
      </c>
      <c r="H104" t="str" cm="1">
        <f t="array" ref="H104">_xlfn.IFS(HeartDiseasePrediction[[#This Row],[Cholesterol]]=0,"No Reading",HeartDiseasePrediction[[#This Row],[Cholesterol]]&lt;200,"Normal",HeartDiseasePrediction[[#This Row],[Cholesterol]]&lt;240,"Medium Risk",HeartDiseasePrediction[[#This Row],[Cholesterol]]&gt;=240,"High Risk")</f>
        <v>High Risk</v>
      </c>
      <c r="I104" t="s">
        <v>52</v>
      </c>
      <c r="J104" t="s">
        <v>12</v>
      </c>
      <c r="K104">
        <v>130</v>
      </c>
      <c r="L104" s="1">
        <f>HeartDiseasePrediction[[#This Row],[MaxHR]]/(220-HeartDiseasePrediction[[#This Row],[Age]])</f>
        <v>0.72222222222222221</v>
      </c>
      <c r="M104" t="str" cm="1">
        <f t="array" ref="M104">_xlfn.IFS(HeartDiseasePrediction[[#This Row],[MaxHR % Value]]&lt;=59%,"Low-(Abnormal)",HeartDiseasePrediction[[#This Row],[MaxHR % Value]]&lt;86%,"Normal",HeartDiseasePrediction[[#This Row],[MaxHR % Value]]&gt;=86%,"High-(Abnormal)")</f>
        <v>Normal</v>
      </c>
      <c r="N104" t="s">
        <v>22</v>
      </c>
      <c r="O104">
        <v>2</v>
      </c>
      <c r="P104" t="str" cm="1">
        <f t="array" ref="P104">_xlfn.IFS(HeartDiseasePrediction[[#This Row],[Oldpeak]]&lt;1,"Low Risk",HeartDiseasePrediction[[#This Row],[Oldpeak]]&lt;1.5,"Medium Risk",HeartDiseasePrediction[[#This Row],[Oldpeak]]&gt;=1.5,"High Risk")</f>
        <v>High Risk</v>
      </c>
      <c r="Q104" t="s">
        <v>15</v>
      </c>
      <c r="R104" t="s">
        <v>23</v>
      </c>
    </row>
    <row r="105" spans="1:18" x14ac:dyDescent="0.25">
      <c r="A105">
        <v>40</v>
      </c>
      <c r="B105" t="str" cm="1">
        <f t="array" ref="B105">_xlfn.IFS(HeartDiseasePrediction[[#This Row],[Age]]&lt;40,"Below 40",HeartDiseasePrediction[[#This Row],[Age]]&lt;50,"Btw 40 - 49",HeartDiseasePrediction[[#This Row],[Age]]&lt;60,"Btw 50 -59",HeartDiseasePrediction[[#This Row],[Age]]&lt;70,"Btw 60 - 69",HeartDiseasePrediction[[#This Row],[Age]]&lt;=80,"Btw 70 -79")</f>
        <v>Btw 40 - 49</v>
      </c>
      <c r="C105" t="s">
        <v>11</v>
      </c>
      <c r="D105" t="s">
        <v>61</v>
      </c>
      <c r="E105">
        <v>120</v>
      </c>
      <c r="F105" t="str" cm="1">
        <f t="array" ref="F10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05">
        <v>466</v>
      </c>
      <c r="H105" t="str" cm="1">
        <f t="array" ref="H105">_xlfn.IFS(HeartDiseasePrediction[[#This Row],[Cholesterol]]=0,"No Reading",HeartDiseasePrediction[[#This Row],[Cholesterol]]&lt;200,"Normal",HeartDiseasePrediction[[#This Row],[Cholesterol]]&lt;240,"Medium Risk",HeartDiseasePrediction[[#This Row],[Cholesterol]]&gt;=240,"High Risk")</f>
        <v>High Risk</v>
      </c>
      <c r="I105" t="s">
        <v>53</v>
      </c>
      <c r="J105" t="s">
        <v>12</v>
      </c>
      <c r="K105">
        <v>152</v>
      </c>
      <c r="L105" s="1">
        <f>HeartDiseasePrediction[[#This Row],[MaxHR]]/(220-HeartDiseasePrediction[[#This Row],[Age]])</f>
        <v>0.84444444444444444</v>
      </c>
      <c r="M105" t="str" cm="1">
        <f t="array" ref="M105">_xlfn.IFS(HeartDiseasePrediction[[#This Row],[MaxHR % Value]]&lt;=59%,"Low-(Abnormal)",HeartDiseasePrediction[[#This Row],[MaxHR % Value]]&lt;86%,"Normal",HeartDiseasePrediction[[#This Row],[MaxHR % Value]]&gt;=86%,"High-(Abnormal)")</f>
        <v>Normal</v>
      </c>
      <c r="N105" t="s">
        <v>23</v>
      </c>
      <c r="O105">
        <v>1</v>
      </c>
      <c r="P105" t="str" cm="1">
        <f t="array" ref="P105">_xlfn.IFS(HeartDiseasePrediction[[#This Row],[Oldpeak]]&lt;1,"Low Risk",HeartDiseasePrediction[[#This Row],[Oldpeak]]&lt;1.5,"Medium Risk",HeartDiseasePrediction[[#This Row],[Oldpeak]]&gt;=1.5,"High Risk")</f>
        <v>Medium Risk</v>
      </c>
      <c r="Q105" t="s">
        <v>15</v>
      </c>
      <c r="R105" t="s">
        <v>23</v>
      </c>
    </row>
    <row r="106" spans="1:18" x14ac:dyDescent="0.25">
      <c r="A106">
        <v>46</v>
      </c>
      <c r="B106" t="str" cm="1">
        <f t="array" ref="B106">_xlfn.IFS(HeartDiseasePrediction[[#This Row],[Age]]&lt;40,"Below 40",HeartDiseasePrediction[[#This Row],[Age]]&lt;50,"Btw 40 - 49",HeartDiseasePrediction[[#This Row],[Age]]&lt;60,"Btw 50 -59",HeartDiseasePrediction[[#This Row],[Age]]&lt;70,"Btw 60 - 69",HeartDiseasePrediction[[#This Row],[Age]]&lt;=80,"Btw 70 -79")</f>
        <v>Btw 40 - 49</v>
      </c>
      <c r="C106" t="s">
        <v>11</v>
      </c>
      <c r="D106" t="s">
        <v>61</v>
      </c>
      <c r="E106">
        <v>118</v>
      </c>
      <c r="F106" t="str" cm="1">
        <f t="array" ref="F106">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106">
        <v>186</v>
      </c>
      <c r="H106" t="str" cm="1">
        <f t="array" ref="H106">_xlfn.IFS(HeartDiseasePrediction[[#This Row],[Cholesterol]]=0,"No Reading",HeartDiseasePrediction[[#This Row],[Cholesterol]]&lt;200,"Normal",HeartDiseasePrediction[[#This Row],[Cholesterol]]&lt;240,"Medium Risk",HeartDiseasePrediction[[#This Row],[Cholesterol]]&gt;=240,"High Risk")</f>
        <v>Normal</v>
      </c>
      <c r="I106" t="s">
        <v>52</v>
      </c>
      <c r="J106" t="s">
        <v>12</v>
      </c>
      <c r="K106">
        <v>124</v>
      </c>
      <c r="L106" s="1">
        <f>HeartDiseasePrediction[[#This Row],[MaxHR]]/(220-HeartDiseasePrediction[[#This Row],[Age]])</f>
        <v>0.71264367816091956</v>
      </c>
      <c r="M106" t="str" cm="1">
        <f t="array" ref="M106">_xlfn.IFS(HeartDiseasePrediction[[#This Row],[MaxHR % Value]]&lt;=59%,"Low-(Abnormal)",HeartDiseasePrediction[[#This Row],[MaxHR % Value]]&lt;86%,"Normal",HeartDiseasePrediction[[#This Row],[MaxHR % Value]]&gt;=86%,"High-(Abnormal)")</f>
        <v>Normal</v>
      </c>
      <c r="N106" t="s">
        <v>22</v>
      </c>
      <c r="O106">
        <v>0</v>
      </c>
      <c r="P106" t="str" cm="1">
        <f t="array" ref="P106">_xlfn.IFS(HeartDiseasePrediction[[#This Row],[Oldpeak]]&lt;1,"Low Risk",HeartDiseasePrediction[[#This Row],[Oldpeak]]&lt;1.5,"Medium Risk",HeartDiseasePrediction[[#This Row],[Oldpeak]]&gt;=1.5,"High Risk")</f>
        <v>Low Risk</v>
      </c>
      <c r="Q106" t="s">
        <v>15</v>
      </c>
      <c r="R106" t="s">
        <v>23</v>
      </c>
    </row>
    <row r="107" spans="1:18" x14ac:dyDescent="0.25">
      <c r="A107">
        <v>57</v>
      </c>
      <c r="B107" t="str" cm="1">
        <f t="array" ref="B107">_xlfn.IFS(HeartDiseasePrediction[[#This Row],[Age]]&lt;40,"Below 40",HeartDiseasePrediction[[#This Row],[Age]]&lt;50,"Btw 40 - 49",HeartDiseasePrediction[[#This Row],[Age]]&lt;60,"Btw 50 -59",HeartDiseasePrediction[[#This Row],[Age]]&lt;70,"Btw 60 - 69",HeartDiseasePrediction[[#This Row],[Age]]&lt;=80,"Btw 70 -79")</f>
        <v>Btw 50 -59</v>
      </c>
      <c r="C107" t="s">
        <v>11</v>
      </c>
      <c r="D107" t="s">
        <v>62</v>
      </c>
      <c r="E107">
        <v>140</v>
      </c>
      <c r="F107" t="str" cm="1">
        <f t="array" ref="F10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07">
        <v>260</v>
      </c>
      <c r="H107" t="str" cm="1">
        <f t="array" ref="H107">_xlfn.IFS(HeartDiseasePrediction[[#This Row],[Cholesterol]]=0,"No Reading",HeartDiseasePrediction[[#This Row],[Cholesterol]]&lt;200,"Normal",HeartDiseasePrediction[[#This Row],[Cholesterol]]&lt;240,"Medium Risk",HeartDiseasePrediction[[#This Row],[Cholesterol]]&gt;=240,"High Risk")</f>
        <v>High Risk</v>
      </c>
      <c r="I107" t="s">
        <v>53</v>
      </c>
      <c r="J107" t="s">
        <v>12</v>
      </c>
      <c r="K107">
        <v>140</v>
      </c>
      <c r="L107" s="1">
        <f>HeartDiseasePrediction[[#This Row],[MaxHR]]/(220-HeartDiseasePrediction[[#This Row],[Age]])</f>
        <v>0.85889570552147243</v>
      </c>
      <c r="M107" t="str" cm="1">
        <f t="array" ref="M107">_xlfn.IFS(HeartDiseasePrediction[[#This Row],[MaxHR % Value]]&lt;=59%,"Low-(Abnormal)",HeartDiseasePrediction[[#This Row],[MaxHR % Value]]&lt;86%,"Normal",HeartDiseasePrediction[[#This Row],[MaxHR % Value]]&gt;=86%,"High-(Abnormal)")</f>
        <v>Normal</v>
      </c>
      <c r="N107" t="s">
        <v>22</v>
      </c>
      <c r="O107">
        <v>0</v>
      </c>
      <c r="P107" t="str" cm="1">
        <f t="array" ref="P107">_xlfn.IFS(HeartDiseasePrediction[[#This Row],[Oldpeak]]&lt;1,"Low Risk",HeartDiseasePrediction[[#This Row],[Oldpeak]]&lt;1.5,"Medium Risk",HeartDiseasePrediction[[#This Row],[Oldpeak]]&gt;=1.5,"High Risk")</f>
        <v>Low Risk</v>
      </c>
      <c r="Q107" t="s">
        <v>13</v>
      </c>
      <c r="R107" t="s">
        <v>22</v>
      </c>
    </row>
    <row r="108" spans="1:18" x14ac:dyDescent="0.25">
      <c r="A108">
        <v>48</v>
      </c>
      <c r="B108" t="str" cm="1">
        <f t="array" ref="B108">_xlfn.IFS(HeartDiseasePrediction[[#This Row],[Age]]&lt;40,"Below 40",HeartDiseasePrediction[[#This Row],[Age]]&lt;50,"Btw 40 - 49",HeartDiseasePrediction[[#This Row],[Age]]&lt;60,"Btw 50 -59",HeartDiseasePrediction[[#This Row],[Age]]&lt;70,"Btw 60 - 69",HeartDiseasePrediction[[#This Row],[Age]]&lt;=80,"Btw 70 -79")</f>
        <v>Btw 40 - 49</v>
      </c>
      <c r="C108" t="s">
        <v>14</v>
      </c>
      <c r="D108" t="s">
        <v>61</v>
      </c>
      <c r="E108">
        <v>120</v>
      </c>
      <c r="F108" t="str" cm="1">
        <f t="array" ref="F10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08">
        <v>254</v>
      </c>
      <c r="H108" t="str" cm="1">
        <f t="array" ref="H108">_xlfn.IFS(HeartDiseasePrediction[[#This Row],[Cholesterol]]=0,"No Reading",HeartDiseasePrediction[[#This Row],[Cholesterol]]&lt;200,"Normal",HeartDiseasePrediction[[#This Row],[Cholesterol]]&lt;240,"Medium Risk",HeartDiseasePrediction[[#This Row],[Cholesterol]]&gt;=240,"High Risk")</f>
        <v>High Risk</v>
      </c>
      <c r="I108" t="s">
        <v>52</v>
      </c>
      <c r="J108" t="s">
        <v>16</v>
      </c>
      <c r="K108">
        <v>110</v>
      </c>
      <c r="L108" s="1">
        <f>HeartDiseasePrediction[[#This Row],[MaxHR]]/(220-HeartDiseasePrediction[[#This Row],[Age]])</f>
        <v>0.63953488372093026</v>
      </c>
      <c r="M108" t="str" cm="1">
        <f t="array" ref="M108">_xlfn.IFS(HeartDiseasePrediction[[#This Row],[MaxHR % Value]]&lt;=59%,"Low-(Abnormal)",HeartDiseasePrediction[[#This Row],[MaxHR % Value]]&lt;86%,"Normal",HeartDiseasePrediction[[#This Row],[MaxHR % Value]]&gt;=86%,"High-(Abnormal)")</f>
        <v>Normal</v>
      </c>
      <c r="N108" t="s">
        <v>22</v>
      </c>
      <c r="O108">
        <v>0</v>
      </c>
      <c r="P108" t="str" cm="1">
        <f t="array" ref="P108">_xlfn.IFS(HeartDiseasePrediction[[#This Row],[Oldpeak]]&lt;1,"Low Risk",HeartDiseasePrediction[[#This Row],[Oldpeak]]&lt;1.5,"Medium Risk",HeartDiseasePrediction[[#This Row],[Oldpeak]]&gt;=1.5,"High Risk")</f>
        <v>Low Risk</v>
      </c>
      <c r="Q108" t="s">
        <v>13</v>
      </c>
      <c r="R108" t="s">
        <v>22</v>
      </c>
    </row>
    <row r="109" spans="1:18" x14ac:dyDescent="0.25">
      <c r="A109">
        <v>34</v>
      </c>
      <c r="B109" t="str" cm="1">
        <f t="array" ref="B109">_xlfn.IFS(HeartDiseasePrediction[[#This Row],[Age]]&lt;40,"Below 40",HeartDiseasePrediction[[#This Row],[Age]]&lt;50,"Btw 40 - 49",HeartDiseasePrediction[[#This Row],[Age]]&lt;60,"Btw 50 -59",HeartDiseasePrediction[[#This Row],[Age]]&lt;70,"Btw 60 - 69",HeartDiseasePrediction[[#This Row],[Age]]&lt;=80,"Btw 70 -79")</f>
        <v>Below 40</v>
      </c>
      <c r="C109" t="s">
        <v>11</v>
      </c>
      <c r="D109" t="s">
        <v>62</v>
      </c>
      <c r="E109">
        <v>150</v>
      </c>
      <c r="F109" t="str" cm="1">
        <f t="array" ref="F109">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09">
        <v>214</v>
      </c>
      <c r="H109" t="str" cm="1">
        <f t="array" ref="H109">_xlfn.IFS(HeartDiseasePrediction[[#This Row],[Cholesterol]]=0,"No Reading",HeartDiseasePrediction[[#This Row],[Cholesterol]]&lt;200,"Normal",HeartDiseasePrediction[[#This Row],[Cholesterol]]&lt;240,"Medium Risk",HeartDiseasePrediction[[#This Row],[Cholesterol]]&gt;=240,"High Risk")</f>
        <v>Medium Risk</v>
      </c>
      <c r="I109" t="s">
        <v>52</v>
      </c>
      <c r="J109" t="s">
        <v>16</v>
      </c>
      <c r="K109">
        <v>168</v>
      </c>
      <c r="L109" s="1">
        <f>HeartDiseasePrediction[[#This Row],[MaxHR]]/(220-HeartDiseasePrediction[[#This Row],[Age]])</f>
        <v>0.90322580645161288</v>
      </c>
      <c r="M109" t="str" cm="1">
        <f t="array" ref="M109">_xlfn.IFS(HeartDiseasePrediction[[#This Row],[MaxHR % Value]]&lt;=59%,"Low-(Abnormal)",HeartDiseasePrediction[[#This Row],[MaxHR % Value]]&lt;86%,"Normal",HeartDiseasePrediction[[#This Row],[MaxHR % Value]]&gt;=86%,"High-(Abnormal)")</f>
        <v>High-(Abnormal)</v>
      </c>
      <c r="N109" t="s">
        <v>22</v>
      </c>
      <c r="O109">
        <v>0</v>
      </c>
      <c r="P109" t="str" cm="1">
        <f t="array" ref="P109">_xlfn.IFS(HeartDiseasePrediction[[#This Row],[Oldpeak]]&lt;1,"Low Risk",HeartDiseasePrediction[[#This Row],[Oldpeak]]&lt;1.5,"Medium Risk",HeartDiseasePrediction[[#This Row],[Oldpeak]]&gt;=1.5,"High Risk")</f>
        <v>Low Risk</v>
      </c>
      <c r="Q109" t="s">
        <v>13</v>
      </c>
      <c r="R109" t="s">
        <v>22</v>
      </c>
    </row>
    <row r="110" spans="1:18" x14ac:dyDescent="0.25">
      <c r="A110">
        <v>50</v>
      </c>
      <c r="B110" t="str" cm="1">
        <f t="array" ref="B110">_xlfn.IFS(HeartDiseasePrediction[[#This Row],[Age]]&lt;40,"Below 40",HeartDiseasePrediction[[#This Row],[Age]]&lt;50,"Btw 40 - 49",HeartDiseasePrediction[[#This Row],[Age]]&lt;60,"Btw 50 -59",HeartDiseasePrediction[[#This Row],[Age]]&lt;70,"Btw 60 - 69",HeartDiseasePrediction[[#This Row],[Age]]&lt;=80,"Btw 70 -79")</f>
        <v>Btw 50 -59</v>
      </c>
      <c r="C110" t="s">
        <v>11</v>
      </c>
      <c r="D110" t="s">
        <v>61</v>
      </c>
      <c r="E110">
        <v>140</v>
      </c>
      <c r="F110" t="str" cm="1">
        <f t="array" ref="F110">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10">
        <v>129</v>
      </c>
      <c r="H110" t="str" cm="1">
        <f t="array" ref="H110">_xlfn.IFS(HeartDiseasePrediction[[#This Row],[Cholesterol]]=0,"No Reading",HeartDiseasePrediction[[#This Row],[Cholesterol]]&lt;200,"Normal",HeartDiseasePrediction[[#This Row],[Cholesterol]]&lt;240,"Medium Risk",HeartDiseasePrediction[[#This Row],[Cholesterol]]&gt;=240,"High Risk")</f>
        <v>Normal</v>
      </c>
      <c r="I110" t="s">
        <v>52</v>
      </c>
      <c r="J110" t="s">
        <v>12</v>
      </c>
      <c r="K110">
        <v>135</v>
      </c>
      <c r="L110" s="1">
        <f>HeartDiseasePrediction[[#This Row],[MaxHR]]/(220-HeartDiseasePrediction[[#This Row],[Age]])</f>
        <v>0.79411764705882348</v>
      </c>
      <c r="M110" t="str" cm="1">
        <f t="array" ref="M110">_xlfn.IFS(HeartDiseasePrediction[[#This Row],[MaxHR % Value]]&lt;=59%,"Low-(Abnormal)",HeartDiseasePrediction[[#This Row],[MaxHR % Value]]&lt;86%,"Normal",HeartDiseasePrediction[[#This Row],[MaxHR % Value]]&gt;=86%,"High-(Abnormal)")</f>
        <v>Normal</v>
      </c>
      <c r="N110" t="s">
        <v>22</v>
      </c>
      <c r="O110">
        <v>0</v>
      </c>
      <c r="P110" t="str" cm="1">
        <f t="array" ref="P110">_xlfn.IFS(HeartDiseasePrediction[[#This Row],[Oldpeak]]&lt;1,"Low Risk",HeartDiseasePrediction[[#This Row],[Oldpeak]]&lt;1.5,"Medium Risk",HeartDiseasePrediction[[#This Row],[Oldpeak]]&gt;=1.5,"High Risk")</f>
        <v>Low Risk</v>
      </c>
      <c r="Q110" t="s">
        <v>13</v>
      </c>
      <c r="R110" t="s">
        <v>22</v>
      </c>
    </row>
    <row r="111" spans="1:18" x14ac:dyDescent="0.25">
      <c r="A111">
        <v>39</v>
      </c>
      <c r="B111" t="str" cm="1">
        <f t="array" ref="B111">_xlfn.IFS(HeartDiseasePrediction[[#This Row],[Age]]&lt;40,"Below 40",HeartDiseasePrediction[[#This Row],[Age]]&lt;50,"Btw 40 - 49",HeartDiseasePrediction[[#This Row],[Age]]&lt;60,"Btw 50 -59",HeartDiseasePrediction[[#This Row],[Age]]&lt;70,"Btw 60 - 69",HeartDiseasePrediction[[#This Row],[Age]]&lt;=80,"Btw 70 -79")</f>
        <v>Below 40</v>
      </c>
      <c r="C111" t="s">
        <v>11</v>
      </c>
      <c r="D111" t="s">
        <v>62</v>
      </c>
      <c r="E111">
        <v>190</v>
      </c>
      <c r="F111" t="str" cm="1">
        <f t="array" ref="F111">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11">
        <v>241</v>
      </c>
      <c r="H111" t="str" cm="1">
        <f t="array" ref="H111">_xlfn.IFS(HeartDiseasePrediction[[#This Row],[Cholesterol]]=0,"No Reading",HeartDiseasePrediction[[#This Row],[Cholesterol]]&lt;200,"Normal",HeartDiseasePrediction[[#This Row],[Cholesterol]]&lt;240,"Medium Risk",HeartDiseasePrediction[[#This Row],[Cholesterol]]&gt;=240,"High Risk")</f>
        <v>High Risk</v>
      </c>
      <c r="I111" t="s">
        <v>52</v>
      </c>
      <c r="J111" t="s">
        <v>12</v>
      </c>
      <c r="K111">
        <v>106</v>
      </c>
      <c r="L111" s="1">
        <f>HeartDiseasePrediction[[#This Row],[MaxHR]]/(220-HeartDiseasePrediction[[#This Row],[Age]])</f>
        <v>0.58563535911602205</v>
      </c>
      <c r="M111" t="str" cm="1">
        <f t="array" ref="M111">_xlfn.IFS(HeartDiseasePrediction[[#This Row],[MaxHR % Value]]&lt;=59%,"Low-(Abnormal)",HeartDiseasePrediction[[#This Row],[MaxHR % Value]]&lt;86%,"Normal",HeartDiseasePrediction[[#This Row],[MaxHR % Value]]&gt;=86%,"High-(Abnormal)")</f>
        <v>Low-(Abnormal)</v>
      </c>
      <c r="N111" t="s">
        <v>22</v>
      </c>
      <c r="O111">
        <v>0</v>
      </c>
      <c r="P111" t="str" cm="1">
        <f t="array" ref="P111">_xlfn.IFS(HeartDiseasePrediction[[#This Row],[Oldpeak]]&lt;1,"Low Risk",HeartDiseasePrediction[[#This Row],[Oldpeak]]&lt;1.5,"Medium Risk",HeartDiseasePrediction[[#This Row],[Oldpeak]]&gt;=1.5,"High Risk")</f>
        <v>Low Risk</v>
      </c>
      <c r="Q111" t="s">
        <v>13</v>
      </c>
      <c r="R111" t="s">
        <v>22</v>
      </c>
    </row>
    <row r="112" spans="1:18" x14ac:dyDescent="0.25">
      <c r="A112">
        <v>59</v>
      </c>
      <c r="B112" t="str" cm="1">
        <f t="array" ref="B112">_xlfn.IFS(HeartDiseasePrediction[[#This Row],[Age]]&lt;40,"Below 40",HeartDiseasePrediction[[#This Row],[Age]]&lt;50,"Btw 40 - 49",HeartDiseasePrediction[[#This Row],[Age]]&lt;60,"Btw 50 -59",HeartDiseasePrediction[[#This Row],[Age]]&lt;70,"Btw 60 - 69",HeartDiseasePrediction[[#This Row],[Age]]&lt;=80,"Btw 70 -79")</f>
        <v>Btw 50 -59</v>
      </c>
      <c r="C112" t="s">
        <v>14</v>
      </c>
      <c r="D112" t="s">
        <v>62</v>
      </c>
      <c r="E112">
        <v>130</v>
      </c>
      <c r="F112" t="str" cm="1">
        <f t="array" ref="F11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12">
        <v>188</v>
      </c>
      <c r="H112" t="str" cm="1">
        <f t="array" ref="H112">_xlfn.IFS(HeartDiseasePrediction[[#This Row],[Cholesterol]]=0,"No Reading",HeartDiseasePrediction[[#This Row],[Cholesterol]]&lt;200,"Normal",HeartDiseasePrediction[[#This Row],[Cholesterol]]&lt;240,"Medium Risk",HeartDiseasePrediction[[#This Row],[Cholesterol]]&gt;=240,"High Risk")</f>
        <v>Normal</v>
      </c>
      <c r="I112" t="s">
        <v>52</v>
      </c>
      <c r="J112" t="s">
        <v>12</v>
      </c>
      <c r="K112">
        <v>124</v>
      </c>
      <c r="L112" s="1">
        <f>HeartDiseasePrediction[[#This Row],[MaxHR]]/(220-HeartDiseasePrediction[[#This Row],[Age]])</f>
        <v>0.77018633540372672</v>
      </c>
      <c r="M112" t="str" cm="1">
        <f t="array" ref="M112">_xlfn.IFS(HeartDiseasePrediction[[#This Row],[MaxHR % Value]]&lt;=59%,"Low-(Abnormal)",HeartDiseasePrediction[[#This Row],[MaxHR % Value]]&lt;86%,"Normal",HeartDiseasePrediction[[#This Row],[MaxHR % Value]]&gt;=86%,"High-(Abnormal)")</f>
        <v>Normal</v>
      </c>
      <c r="N112" t="s">
        <v>22</v>
      </c>
      <c r="O112">
        <v>1</v>
      </c>
      <c r="P112" t="str" cm="1">
        <f t="array" ref="P112">_xlfn.IFS(HeartDiseasePrediction[[#This Row],[Oldpeak]]&lt;1,"Low Risk",HeartDiseasePrediction[[#This Row],[Oldpeak]]&lt;1.5,"Medium Risk",HeartDiseasePrediction[[#This Row],[Oldpeak]]&gt;=1.5,"High Risk")</f>
        <v>Medium Risk</v>
      </c>
      <c r="Q112" t="s">
        <v>15</v>
      </c>
      <c r="R112" t="s">
        <v>22</v>
      </c>
    </row>
    <row r="113" spans="1:18" x14ac:dyDescent="0.25">
      <c r="A113">
        <v>57</v>
      </c>
      <c r="B113" t="str" cm="1">
        <f t="array" ref="B113">_xlfn.IFS(HeartDiseasePrediction[[#This Row],[Age]]&lt;40,"Below 40",HeartDiseasePrediction[[#This Row],[Age]]&lt;50,"Btw 40 - 49",HeartDiseasePrediction[[#This Row],[Age]]&lt;60,"Btw 50 -59",HeartDiseasePrediction[[#This Row],[Age]]&lt;70,"Btw 60 - 69",HeartDiseasePrediction[[#This Row],[Age]]&lt;=80,"Btw 70 -79")</f>
        <v>Btw 50 -59</v>
      </c>
      <c r="C113" t="s">
        <v>11</v>
      </c>
      <c r="D113" t="s">
        <v>61</v>
      </c>
      <c r="E113">
        <v>150</v>
      </c>
      <c r="F113" t="str" cm="1">
        <f t="array" ref="F113">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13">
        <v>255</v>
      </c>
      <c r="H113" t="str" cm="1">
        <f t="array" ref="H113">_xlfn.IFS(HeartDiseasePrediction[[#This Row],[Cholesterol]]=0,"No Reading",HeartDiseasePrediction[[#This Row],[Cholesterol]]&lt;200,"Normal",HeartDiseasePrediction[[#This Row],[Cholesterol]]&lt;240,"Medium Risk",HeartDiseasePrediction[[#This Row],[Cholesterol]]&gt;=240,"High Risk")</f>
        <v>High Risk</v>
      </c>
      <c r="I113" t="s">
        <v>52</v>
      </c>
      <c r="J113" t="s">
        <v>12</v>
      </c>
      <c r="K113">
        <v>92</v>
      </c>
      <c r="L113" s="1">
        <f>HeartDiseasePrediction[[#This Row],[MaxHR]]/(220-HeartDiseasePrediction[[#This Row],[Age]])</f>
        <v>0.56441717791411039</v>
      </c>
      <c r="M113" t="str" cm="1">
        <f t="array" ref="M113">_xlfn.IFS(HeartDiseasePrediction[[#This Row],[MaxHR % Value]]&lt;=59%,"Low-(Abnormal)",HeartDiseasePrediction[[#This Row],[MaxHR % Value]]&lt;86%,"Normal",HeartDiseasePrediction[[#This Row],[MaxHR % Value]]&gt;=86%,"High-(Abnormal)")</f>
        <v>Low-(Abnormal)</v>
      </c>
      <c r="N113" t="s">
        <v>23</v>
      </c>
      <c r="O113">
        <v>3</v>
      </c>
      <c r="P113" t="str" cm="1">
        <f t="array" ref="P113">_xlfn.IFS(HeartDiseasePrediction[[#This Row],[Oldpeak]]&lt;1,"Low Risk",HeartDiseasePrediction[[#This Row],[Oldpeak]]&lt;1.5,"Medium Risk",HeartDiseasePrediction[[#This Row],[Oldpeak]]&gt;=1.5,"High Risk")</f>
        <v>High Risk</v>
      </c>
      <c r="Q113" t="s">
        <v>15</v>
      </c>
      <c r="R113" t="s">
        <v>23</v>
      </c>
    </row>
    <row r="114" spans="1:18" x14ac:dyDescent="0.25">
      <c r="A114">
        <v>47</v>
      </c>
      <c r="B114" t="str" cm="1">
        <f t="array" ref="B114">_xlfn.IFS(HeartDiseasePrediction[[#This Row],[Age]]&lt;40,"Below 40",HeartDiseasePrediction[[#This Row],[Age]]&lt;50,"Btw 40 - 49",HeartDiseasePrediction[[#This Row],[Age]]&lt;60,"Btw 50 -59",HeartDiseasePrediction[[#This Row],[Age]]&lt;70,"Btw 60 - 69",HeartDiseasePrediction[[#This Row],[Age]]&lt;=80,"Btw 70 -79")</f>
        <v>Btw 40 - 49</v>
      </c>
      <c r="C114" t="s">
        <v>11</v>
      </c>
      <c r="D114" t="s">
        <v>61</v>
      </c>
      <c r="E114">
        <v>140</v>
      </c>
      <c r="F114" t="str" cm="1">
        <f t="array" ref="F11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14">
        <v>276</v>
      </c>
      <c r="H114" t="str" cm="1">
        <f t="array" ref="H114">_xlfn.IFS(HeartDiseasePrediction[[#This Row],[Cholesterol]]=0,"No Reading",HeartDiseasePrediction[[#This Row],[Cholesterol]]&lt;200,"Normal",HeartDiseasePrediction[[#This Row],[Cholesterol]]&lt;240,"Medium Risk",HeartDiseasePrediction[[#This Row],[Cholesterol]]&gt;=240,"High Risk")</f>
        <v>High Risk</v>
      </c>
      <c r="I114" t="s">
        <v>53</v>
      </c>
      <c r="J114" t="s">
        <v>12</v>
      </c>
      <c r="K114">
        <v>125</v>
      </c>
      <c r="L114" s="1">
        <f>HeartDiseasePrediction[[#This Row],[MaxHR]]/(220-HeartDiseasePrediction[[#This Row],[Age]])</f>
        <v>0.7225433526011561</v>
      </c>
      <c r="M114" t="str" cm="1">
        <f t="array" ref="M114">_xlfn.IFS(HeartDiseasePrediction[[#This Row],[MaxHR % Value]]&lt;=59%,"Low-(Abnormal)",HeartDiseasePrediction[[#This Row],[MaxHR % Value]]&lt;86%,"Normal",HeartDiseasePrediction[[#This Row],[MaxHR % Value]]&gt;=86%,"High-(Abnormal)")</f>
        <v>Normal</v>
      </c>
      <c r="N114" t="s">
        <v>23</v>
      </c>
      <c r="O114">
        <v>0</v>
      </c>
      <c r="P114" t="str" cm="1">
        <f t="array" ref="P114">_xlfn.IFS(HeartDiseasePrediction[[#This Row],[Oldpeak]]&lt;1,"Low Risk",HeartDiseasePrediction[[#This Row],[Oldpeak]]&lt;1.5,"Medium Risk",HeartDiseasePrediction[[#This Row],[Oldpeak]]&gt;=1.5,"High Risk")</f>
        <v>Low Risk</v>
      </c>
      <c r="Q114" t="s">
        <v>13</v>
      </c>
      <c r="R114" t="s">
        <v>22</v>
      </c>
    </row>
    <row r="115" spans="1:18" x14ac:dyDescent="0.25">
      <c r="A115">
        <v>38</v>
      </c>
      <c r="B115" t="str" cm="1">
        <f t="array" ref="B115">_xlfn.IFS(HeartDiseasePrediction[[#This Row],[Age]]&lt;40,"Below 40",HeartDiseasePrediction[[#This Row],[Age]]&lt;50,"Btw 40 - 49",HeartDiseasePrediction[[#This Row],[Age]]&lt;60,"Btw 50 -59",HeartDiseasePrediction[[#This Row],[Age]]&lt;70,"Btw 60 - 69",HeartDiseasePrediction[[#This Row],[Age]]&lt;=80,"Btw 70 -79")</f>
        <v>Below 40</v>
      </c>
      <c r="C115" t="s">
        <v>11</v>
      </c>
      <c r="D115" t="s">
        <v>62</v>
      </c>
      <c r="E115">
        <v>140</v>
      </c>
      <c r="F115" t="str" cm="1">
        <f t="array" ref="F115">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15">
        <v>297</v>
      </c>
      <c r="H115" t="str" cm="1">
        <f t="array" ref="H115">_xlfn.IFS(HeartDiseasePrediction[[#This Row],[Cholesterol]]=0,"No Reading",HeartDiseasePrediction[[#This Row],[Cholesterol]]&lt;200,"Normal",HeartDiseasePrediction[[#This Row],[Cholesterol]]&lt;240,"Medium Risk",HeartDiseasePrediction[[#This Row],[Cholesterol]]&gt;=240,"High Risk")</f>
        <v>High Risk</v>
      </c>
      <c r="I115" t="s">
        <v>52</v>
      </c>
      <c r="J115" t="s">
        <v>12</v>
      </c>
      <c r="K115">
        <v>150</v>
      </c>
      <c r="L115" s="1">
        <f>HeartDiseasePrediction[[#This Row],[MaxHR]]/(220-HeartDiseasePrediction[[#This Row],[Age]])</f>
        <v>0.82417582417582413</v>
      </c>
      <c r="M115" t="str" cm="1">
        <f t="array" ref="M115">_xlfn.IFS(HeartDiseasePrediction[[#This Row],[MaxHR % Value]]&lt;=59%,"Low-(Abnormal)",HeartDiseasePrediction[[#This Row],[MaxHR % Value]]&lt;86%,"Normal",HeartDiseasePrediction[[#This Row],[MaxHR % Value]]&gt;=86%,"High-(Abnormal)")</f>
        <v>Normal</v>
      </c>
      <c r="N115" t="s">
        <v>22</v>
      </c>
      <c r="O115">
        <v>0</v>
      </c>
      <c r="P115" t="str" cm="1">
        <f t="array" ref="P115">_xlfn.IFS(HeartDiseasePrediction[[#This Row],[Oldpeak]]&lt;1,"Low Risk",HeartDiseasePrediction[[#This Row],[Oldpeak]]&lt;1.5,"Medium Risk",HeartDiseasePrediction[[#This Row],[Oldpeak]]&gt;=1.5,"High Risk")</f>
        <v>Low Risk</v>
      </c>
      <c r="Q115" t="s">
        <v>13</v>
      </c>
      <c r="R115" t="s">
        <v>22</v>
      </c>
    </row>
    <row r="116" spans="1:18" x14ac:dyDescent="0.25">
      <c r="A116">
        <v>49</v>
      </c>
      <c r="B116" t="str" cm="1">
        <f t="array" ref="B116">_xlfn.IFS(HeartDiseasePrediction[[#This Row],[Age]]&lt;40,"Below 40",HeartDiseasePrediction[[#This Row],[Age]]&lt;50,"Btw 40 - 49",HeartDiseasePrediction[[#This Row],[Age]]&lt;60,"Btw 50 -59",HeartDiseasePrediction[[#This Row],[Age]]&lt;70,"Btw 60 - 69",HeartDiseasePrediction[[#This Row],[Age]]&lt;=80,"Btw 70 -79")</f>
        <v>Btw 40 - 49</v>
      </c>
      <c r="C116" t="s">
        <v>14</v>
      </c>
      <c r="D116" t="s">
        <v>64</v>
      </c>
      <c r="E116">
        <v>130</v>
      </c>
      <c r="F116" t="str" cm="1">
        <f t="array" ref="F11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16">
        <v>207</v>
      </c>
      <c r="H116" t="str" cm="1">
        <f t="array" ref="H116">_xlfn.IFS(HeartDiseasePrediction[[#This Row],[Cholesterol]]=0,"No Reading",HeartDiseasePrediction[[#This Row],[Cholesterol]]&lt;200,"Normal",HeartDiseasePrediction[[#This Row],[Cholesterol]]&lt;240,"Medium Risk",HeartDiseasePrediction[[#This Row],[Cholesterol]]&gt;=240,"High Risk")</f>
        <v>Medium Risk</v>
      </c>
      <c r="I116" t="s">
        <v>52</v>
      </c>
      <c r="J116" t="s">
        <v>16</v>
      </c>
      <c r="K116">
        <v>135</v>
      </c>
      <c r="L116" s="1">
        <f>HeartDiseasePrediction[[#This Row],[MaxHR]]/(220-HeartDiseasePrediction[[#This Row],[Age]])</f>
        <v>0.78947368421052633</v>
      </c>
      <c r="M116" t="str" cm="1">
        <f t="array" ref="M116">_xlfn.IFS(HeartDiseasePrediction[[#This Row],[MaxHR % Value]]&lt;=59%,"Low-(Abnormal)",HeartDiseasePrediction[[#This Row],[MaxHR % Value]]&lt;86%,"Normal",HeartDiseasePrediction[[#This Row],[MaxHR % Value]]&gt;=86%,"High-(Abnormal)")</f>
        <v>Normal</v>
      </c>
      <c r="N116" t="s">
        <v>22</v>
      </c>
      <c r="O116">
        <v>0</v>
      </c>
      <c r="P116" t="str" cm="1">
        <f t="array" ref="P116">_xlfn.IFS(HeartDiseasePrediction[[#This Row],[Oldpeak]]&lt;1,"Low Risk",HeartDiseasePrediction[[#This Row],[Oldpeak]]&lt;1.5,"Medium Risk",HeartDiseasePrediction[[#This Row],[Oldpeak]]&gt;=1.5,"High Risk")</f>
        <v>Low Risk</v>
      </c>
      <c r="Q116" t="s">
        <v>13</v>
      </c>
      <c r="R116" t="s">
        <v>22</v>
      </c>
    </row>
    <row r="117" spans="1:18" x14ac:dyDescent="0.25">
      <c r="A117">
        <v>33</v>
      </c>
      <c r="B117" t="str" cm="1">
        <f t="array" ref="B117">_xlfn.IFS(HeartDiseasePrediction[[#This Row],[Age]]&lt;40,"Below 40",HeartDiseasePrediction[[#This Row],[Age]]&lt;50,"Btw 40 - 49",HeartDiseasePrediction[[#This Row],[Age]]&lt;60,"Btw 50 -59",HeartDiseasePrediction[[#This Row],[Age]]&lt;70,"Btw 60 - 69",HeartDiseasePrediction[[#This Row],[Age]]&lt;=80,"Btw 70 -79")</f>
        <v>Below 40</v>
      </c>
      <c r="C117" t="s">
        <v>14</v>
      </c>
      <c r="D117" t="s">
        <v>61</v>
      </c>
      <c r="E117">
        <v>100</v>
      </c>
      <c r="F117" t="str" cm="1">
        <f t="array" ref="F117">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117">
        <v>246</v>
      </c>
      <c r="H117" t="str" cm="1">
        <f t="array" ref="H117">_xlfn.IFS(HeartDiseasePrediction[[#This Row],[Cholesterol]]=0,"No Reading",HeartDiseasePrediction[[#This Row],[Cholesterol]]&lt;200,"Normal",HeartDiseasePrediction[[#This Row],[Cholesterol]]&lt;240,"Medium Risk",HeartDiseasePrediction[[#This Row],[Cholesterol]]&gt;=240,"High Risk")</f>
        <v>High Risk</v>
      </c>
      <c r="I117" t="s">
        <v>52</v>
      </c>
      <c r="J117" t="s">
        <v>12</v>
      </c>
      <c r="K117">
        <v>150</v>
      </c>
      <c r="L117" s="1">
        <f>HeartDiseasePrediction[[#This Row],[MaxHR]]/(220-HeartDiseasePrediction[[#This Row],[Age]])</f>
        <v>0.80213903743315507</v>
      </c>
      <c r="M117" t="str" cm="1">
        <f t="array" ref="M117">_xlfn.IFS(HeartDiseasePrediction[[#This Row],[MaxHR % Value]]&lt;=59%,"Low-(Abnormal)",HeartDiseasePrediction[[#This Row],[MaxHR % Value]]&lt;86%,"Normal",HeartDiseasePrediction[[#This Row],[MaxHR % Value]]&gt;=86%,"High-(Abnormal)")</f>
        <v>Normal</v>
      </c>
      <c r="N117" t="s">
        <v>23</v>
      </c>
      <c r="O117">
        <v>1</v>
      </c>
      <c r="P117" t="str" cm="1">
        <f t="array" ref="P117">_xlfn.IFS(HeartDiseasePrediction[[#This Row],[Oldpeak]]&lt;1,"Low Risk",HeartDiseasePrediction[[#This Row],[Oldpeak]]&lt;1.5,"Medium Risk",HeartDiseasePrediction[[#This Row],[Oldpeak]]&gt;=1.5,"High Risk")</f>
        <v>Medium Risk</v>
      </c>
      <c r="Q117" t="s">
        <v>15</v>
      </c>
      <c r="R117" t="s">
        <v>23</v>
      </c>
    </row>
    <row r="118" spans="1:18" x14ac:dyDescent="0.25">
      <c r="A118">
        <v>38</v>
      </c>
      <c r="B118" t="str" cm="1">
        <f t="array" ref="B118">_xlfn.IFS(HeartDiseasePrediction[[#This Row],[Age]]&lt;40,"Below 40",HeartDiseasePrediction[[#This Row],[Age]]&lt;50,"Btw 40 - 49",HeartDiseasePrediction[[#This Row],[Age]]&lt;60,"Btw 50 -59",HeartDiseasePrediction[[#This Row],[Age]]&lt;70,"Btw 60 - 69",HeartDiseasePrediction[[#This Row],[Age]]&lt;=80,"Btw 70 -79")</f>
        <v>Below 40</v>
      </c>
      <c r="C118" t="s">
        <v>11</v>
      </c>
      <c r="D118" t="s">
        <v>61</v>
      </c>
      <c r="E118">
        <v>120</v>
      </c>
      <c r="F118" t="str" cm="1">
        <f t="array" ref="F11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18">
        <v>282</v>
      </c>
      <c r="H118" t="str" cm="1">
        <f t="array" ref="H118">_xlfn.IFS(HeartDiseasePrediction[[#This Row],[Cholesterol]]=0,"No Reading",HeartDiseasePrediction[[#This Row],[Cholesterol]]&lt;200,"Normal",HeartDiseasePrediction[[#This Row],[Cholesterol]]&lt;240,"Medium Risk",HeartDiseasePrediction[[#This Row],[Cholesterol]]&gt;=240,"High Risk")</f>
        <v>High Risk</v>
      </c>
      <c r="I118" t="s">
        <v>52</v>
      </c>
      <c r="J118" t="s">
        <v>12</v>
      </c>
      <c r="K118">
        <v>170</v>
      </c>
      <c r="L118" s="1">
        <f>HeartDiseasePrediction[[#This Row],[MaxHR]]/(220-HeartDiseasePrediction[[#This Row],[Age]])</f>
        <v>0.93406593406593408</v>
      </c>
      <c r="M118" t="str" cm="1">
        <f t="array" ref="M118">_xlfn.IFS(HeartDiseasePrediction[[#This Row],[MaxHR % Value]]&lt;=59%,"Low-(Abnormal)",HeartDiseasePrediction[[#This Row],[MaxHR % Value]]&lt;86%,"Normal",HeartDiseasePrediction[[#This Row],[MaxHR % Value]]&gt;=86%,"High-(Abnormal)")</f>
        <v>High-(Abnormal)</v>
      </c>
      <c r="N118" t="s">
        <v>22</v>
      </c>
      <c r="O118">
        <v>0</v>
      </c>
      <c r="P118" t="str" cm="1">
        <f t="array" ref="P118">_xlfn.IFS(HeartDiseasePrediction[[#This Row],[Oldpeak]]&lt;1,"Low Risk",HeartDiseasePrediction[[#This Row],[Oldpeak]]&lt;1.5,"Medium Risk",HeartDiseasePrediction[[#This Row],[Oldpeak]]&gt;=1.5,"High Risk")</f>
        <v>Low Risk</v>
      </c>
      <c r="Q118" t="s">
        <v>15</v>
      </c>
      <c r="R118" t="s">
        <v>23</v>
      </c>
    </row>
    <row r="119" spans="1:18" x14ac:dyDescent="0.25">
      <c r="A119">
        <v>59</v>
      </c>
      <c r="B119" t="str" cm="1">
        <f t="array" ref="B119">_xlfn.IFS(HeartDiseasePrediction[[#This Row],[Age]]&lt;40,"Below 40",HeartDiseasePrediction[[#This Row],[Age]]&lt;50,"Btw 40 - 49",HeartDiseasePrediction[[#This Row],[Age]]&lt;60,"Btw 50 -59",HeartDiseasePrediction[[#This Row],[Age]]&lt;70,"Btw 60 - 69",HeartDiseasePrediction[[#This Row],[Age]]&lt;=80,"Btw 70 -79")</f>
        <v>Btw 50 -59</v>
      </c>
      <c r="C119" t="s">
        <v>14</v>
      </c>
      <c r="D119" t="s">
        <v>61</v>
      </c>
      <c r="E119">
        <v>130</v>
      </c>
      <c r="F119" t="str" cm="1">
        <f t="array" ref="F11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19">
        <v>338</v>
      </c>
      <c r="H119" t="str" cm="1">
        <f t="array" ref="H119">_xlfn.IFS(HeartDiseasePrediction[[#This Row],[Cholesterol]]=0,"No Reading",HeartDiseasePrediction[[#This Row],[Cholesterol]]&lt;200,"Normal",HeartDiseasePrediction[[#This Row],[Cholesterol]]&lt;240,"Medium Risk",HeartDiseasePrediction[[#This Row],[Cholesterol]]&gt;=240,"High Risk")</f>
        <v>High Risk</v>
      </c>
      <c r="I119" t="s">
        <v>53</v>
      </c>
      <c r="J119" t="s">
        <v>16</v>
      </c>
      <c r="K119">
        <v>130</v>
      </c>
      <c r="L119" s="1">
        <f>HeartDiseasePrediction[[#This Row],[MaxHR]]/(220-HeartDiseasePrediction[[#This Row],[Age]])</f>
        <v>0.80745341614906829</v>
      </c>
      <c r="M119" t="str" cm="1">
        <f t="array" ref="M119">_xlfn.IFS(HeartDiseasePrediction[[#This Row],[MaxHR % Value]]&lt;=59%,"Low-(Abnormal)",HeartDiseasePrediction[[#This Row],[MaxHR % Value]]&lt;86%,"Normal",HeartDiseasePrediction[[#This Row],[MaxHR % Value]]&gt;=86%,"High-(Abnormal)")</f>
        <v>Normal</v>
      </c>
      <c r="N119" t="s">
        <v>23</v>
      </c>
      <c r="O119">
        <v>1.5</v>
      </c>
      <c r="P119" t="str" cm="1">
        <f t="array" ref="P119">_xlfn.IFS(HeartDiseasePrediction[[#This Row],[Oldpeak]]&lt;1,"Low Risk",HeartDiseasePrediction[[#This Row],[Oldpeak]]&lt;1.5,"Medium Risk",HeartDiseasePrediction[[#This Row],[Oldpeak]]&gt;=1.5,"High Risk")</f>
        <v>High Risk</v>
      </c>
      <c r="Q119" t="s">
        <v>15</v>
      </c>
      <c r="R119" t="s">
        <v>23</v>
      </c>
    </row>
    <row r="120" spans="1:18" x14ac:dyDescent="0.25">
      <c r="A120">
        <v>35</v>
      </c>
      <c r="B120" t="str" cm="1">
        <f t="array" ref="B120">_xlfn.IFS(HeartDiseasePrediction[[#This Row],[Age]]&lt;40,"Below 40",HeartDiseasePrediction[[#This Row],[Age]]&lt;50,"Btw 40 - 49",HeartDiseasePrediction[[#This Row],[Age]]&lt;60,"Btw 50 -59",HeartDiseasePrediction[[#This Row],[Age]]&lt;70,"Btw 60 - 69",HeartDiseasePrediction[[#This Row],[Age]]&lt;=80,"Btw 70 -79")</f>
        <v>Below 40</v>
      </c>
      <c r="C120" t="s">
        <v>14</v>
      </c>
      <c r="D120" t="s">
        <v>63</v>
      </c>
      <c r="E120">
        <v>120</v>
      </c>
      <c r="F120" t="str" cm="1">
        <f t="array" ref="F12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20">
        <v>160</v>
      </c>
      <c r="H120" t="str" cm="1">
        <f t="array" ref="H120">_xlfn.IFS(HeartDiseasePrediction[[#This Row],[Cholesterol]]=0,"No Reading",HeartDiseasePrediction[[#This Row],[Cholesterol]]&lt;200,"Normal",HeartDiseasePrediction[[#This Row],[Cholesterol]]&lt;240,"Medium Risk",HeartDiseasePrediction[[#This Row],[Cholesterol]]&gt;=240,"High Risk")</f>
        <v>Normal</v>
      </c>
      <c r="I120" t="s">
        <v>52</v>
      </c>
      <c r="J120" t="s">
        <v>16</v>
      </c>
      <c r="K120">
        <v>185</v>
      </c>
      <c r="L120" s="1">
        <f>HeartDiseasePrediction[[#This Row],[MaxHR]]/(220-HeartDiseasePrediction[[#This Row],[Age]])</f>
        <v>1</v>
      </c>
      <c r="M120" t="str" cm="1">
        <f t="array" ref="M120">_xlfn.IFS(HeartDiseasePrediction[[#This Row],[MaxHR % Value]]&lt;=59%,"Low-(Abnormal)",HeartDiseasePrediction[[#This Row],[MaxHR % Value]]&lt;86%,"Normal",HeartDiseasePrediction[[#This Row],[MaxHR % Value]]&gt;=86%,"High-(Abnormal)")</f>
        <v>High-(Abnormal)</v>
      </c>
      <c r="N120" t="s">
        <v>22</v>
      </c>
      <c r="O120">
        <v>0</v>
      </c>
      <c r="P120" t="str" cm="1">
        <f t="array" ref="P120">_xlfn.IFS(HeartDiseasePrediction[[#This Row],[Oldpeak]]&lt;1,"Low Risk",HeartDiseasePrediction[[#This Row],[Oldpeak]]&lt;1.5,"Medium Risk",HeartDiseasePrediction[[#This Row],[Oldpeak]]&gt;=1.5,"High Risk")</f>
        <v>Low Risk</v>
      </c>
      <c r="Q120" t="s">
        <v>13</v>
      </c>
      <c r="R120" t="s">
        <v>22</v>
      </c>
    </row>
    <row r="121" spans="1:18" x14ac:dyDescent="0.25">
      <c r="A121">
        <v>34</v>
      </c>
      <c r="B121" t="str" cm="1">
        <f t="array" ref="B121">_xlfn.IFS(HeartDiseasePrediction[[#This Row],[Age]]&lt;40,"Below 40",HeartDiseasePrediction[[#This Row],[Age]]&lt;50,"Btw 40 - 49",HeartDiseasePrediction[[#This Row],[Age]]&lt;60,"Btw 50 -59",HeartDiseasePrediction[[#This Row],[Age]]&lt;70,"Btw 60 - 69",HeartDiseasePrediction[[#This Row],[Age]]&lt;=80,"Btw 70 -79")</f>
        <v>Below 40</v>
      </c>
      <c r="C121" t="s">
        <v>11</v>
      </c>
      <c r="D121" t="s">
        <v>63</v>
      </c>
      <c r="E121">
        <v>140</v>
      </c>
      <c r="F121" t="str" cm="1">
        <f t="array" ref="F121">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21">
        <v>156</v>
      </c>
      <c r="H121" t="str" cm="1">
        <f t="array" ref="H121">_xlfn.IFS(HeartDiseasePrediction[[#This Row],[Cholesterol]]=0,"No Reading",HeartDiseasePrediction[[#This Row],[Cholesterol]]&lt;200,"Normal",HeartDiseasePrediction[[#This Row],[Cholesterol]]&lt;240,"Medium Risk",HeartDiseasePrediction[[#This Row],[Cholesterol]]&gt;=240,"High Risk")</f>
        <v>Normal</v>
      </c>
      <c r="I121" t="s">
        <v>52</v>
      </c>
      <c r="J121" t="s">
        <v>12</v>
      </c>
      <c r="K121">
        <v>180</v>
      </c>
      <c r="L121" s="1">
        <f>HeartDiseasePrediction[[#This Row],[MaxHR]]/(220-HeartDiseasePrediction[[#This Row],[Age]])</f>
        <v>0.967741935483871</v>
      </c>
      <c r="M121" t="str" cm="1">
        <f t="array" ref="M121">_xlfn.IFS(HeartDiseasePrediction[[#This Row],[MaxHR % Value]]&lt;=59%,"Low-(Abnormal)",HeartDiseasePrediction[[#This Row],[MaxHR % Value]]&lt;86%,"Normal",HeartDiseasePrediction[[#This Row],[MaxHR % Value]]&gt;=86%,"High-(Abnormal)")</f>
        <v>High-(Abnormal)</v>
      </c>
      <c r="N121" t="s">
        <v>22</v>
      </c>
      <c r="O121">
        <v>0</v>
      </c>
      <c r="P121" t="str" cm="1">
        <f t="array" ref="P121">_xlfn.IFS(HeartDiseasePrediction[[#This Row],[Oldpeak]]&lt;1,"Low Risk",HeartDiseasePrediction[[#This Row],[Oldpeak]]&lt;1.5,"Medium Risk",HeartDiseasePrediction[[#This Row],[Oldpeak]]&gt;=1.5,"High Risk")</f>
        <v>Low Risk</v>
      </c>
      <c r="Q121" t="s">
        <v>15</v>
      </c>
      <c r="R121" t="s">
        <v>23</v>
      </c>
    </row>
    <row r="122" spans="1:18" x14ac:dyDescent="0.25">
      <c r="A122">
        <v>47</v>
      </c>
      <c r="B122" t="str" cm="1">
        <f t="array" ref="B122">_xlfn.IFS(HeartDiseasePrediction[[#This Row],[Age]]&lt;40,"Below 40",HeartDiseasePrediction[[#This Row],[Age]]&lt;50,"Btw 40 - 49",HeartDiseasePrediction[[#This Row],[Age]]&lt;60,"Btw 50 -59",HeartDiseasePrediction[[#This Row],[Age]]&lt;70,"Btw 60 - 69",HeartDiseasePrediction[[#This Row],[Age]]&lt;=80,"Btw 70 -79")</f>
        <v>Btw 40 - 49</v>
      </c>
      <c r="C122" t="s">
        <v>14</v>
      </c>
      <c r="D122" t="s">
        <v>64</v>
      </c>
      <c r="E122">
        <v>135</v>
      </c>
      <c r="F122" t="str" cm="1">
        <f t="array" ref="F12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22">
        <v>248</v>
      </c>
      <c r="H122" t="str" cm="1">
        <f t="array" ref="H122">_xlfn.IFS(HeartDiseasePrediction[[#This Row],[Cholesterol]]=0,"No Reading",HeartDiseasePrediction[[#This Row],[Cholesterol]]&lt;200,"Normal",HeartDiseasePrediction[[#This Row],[Cholesterol]]&lt;240,"Medium Risk",HeartDiseasePrediction[[#This Row],[Cholesterol]]&gt;=240,"High Risk")</f>
        <v>High Risk</v>
      </c>
      <c r="I122" t="s">
        <v>53</v>
      </c>
      <c r="J122" t="s">
        <v>12</v>
      </c>
      <c r="K122">
        <v>170</v>
      </c>
      <c r="L122" s="1">
        <f>HeartDiseasePrediction[[#This Row],[MaxHR]]/(220-HeartDiseasePrediction[[#This Row],[Age]])</f>
        <v>0.98265895953757221</v>
      </c>
      <c r="M122" t="str" cm="1">
        <f t="array" ref="M122">_xlfn.IFS(HeartDiseasePrediction[[#This Row],[MaxHR % Value]]&lt;=59%,"Low-(Abnormal)",HeartDiseasePrediction[[#This Row],[MaxHR % Value]]&lt;86%,"Normal",HeartDiseasePrediction[[#This Row],[MaxHR % Value]]&gt;=86%,"High-(Abnormal)")</f>
        <v>High-(Abnormal)</v>
      </c>
      <c r="N122" t="s">
        <v>22</v>
      </c>
      <c r="O122">
        <v>0</v>
      </c>
      <c r="P122" t="str" cm="1">
        <f t="array" ref="P122">_xlfn.IFS(HeartDiseasePrediction[[#This Row],[Oldpeak]]&lt;1,"Low Risk",HeartDiseasePrediction[[#This Row],[Oldpeak]]&lt;1.5,"Medium Risk",HeartDiseasePrediction[[#This Row],[Oldpeak]]&gt;=1.5,"High Risk")</f>
        <v>Low Risk</v>
      </c>
      <c r="Q122" t="s">
        <v>15</v>
      </c>
      <c r="R122" t="s">
        <v>23</v>
      </c>
    </row>
    <row r="123" spans="1:18" x14ac:dyDescent="0.25">
      <c r="A123">
        <v>52</v>
      </c>
      <c r="B123" t="str" cm="1">
        <f t="array" ref="B123">_xlfn.IFS(HeartDiseasePrediction[[#This Row],[Age]]&lt;40,"Below 40",HeartDiseasePrediction[[#This Row],[Age]]&lt;50,"Btw 40 - 49",HeartDiseasePrediction[[#This Row],[Age]]&lt;60,"Btw 50 -59",HeartDiseasePrediction[[#This Row],[Age]]&lt;70,"Btw 60 - 69",HeartDiseasePrediction[[#This Row],[Age]]&lt;=80,"Btw 70 -79")</f>
        <v>Btw 50 -59</v>
      </c>
      <c r="C123" t="s">
        <v>14</v>
      </c>
      <c r="D123" t="s">
        <v>64</v>
      </c>
      <c r="E123">
        <v>125</v>
      </c>
      <c r="F123" t="str" cm="1">
        <f t="array" ref="F12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23">
        <v>272</v>
      </c>
      <c r="H123" t="str" cm="1">
        <f t="array" ref="H123">_xlfn.IFS(HeartDiseasePrediction[[#This Row],[Cholesterol]]=0,"No Reading",HeartDiseasePrediction[[#This Row],[Cholesterol]]&lt;200,"Normal",HeartDiseasePrediction[[#This Row],[Cholesterol]]&lt;240,"Medium Risk",HeartDiseasePrediction[[#This Row],[Cholesterol]]&gt;=240,"High Risk")</f>
        <v>High Risk</v>
      </c>
      <c r="I123" t="s">
        <v>52</v>
      </c>
      <c r="J123" t="s">
        <v>12</v>
      </c>
      <c r="K123">
        <v>139</v>
      </c>
      <c r="L123" s="1">
        <f>HeartDiseasePrediction[[#This Row],[MaxHR]]/(220-HeartDiseasePrediction[[#This Row],[Age]])</f>
        <v>0.82738095238095233</v>
      </c>
      <c r="M123" t="str" cm="1">
        <f t="array" ref="M123">_xlfn.IFS(HeartDiseasePrediction[[#This Row],[MaxHR % Value]]&lt;=59%,"Low-(Abnormal)",HeartDiseasePrediction[[#This Row],[MaxHR % Value]]&lt;86%,"Normal",HeartDiseasePrediction[[#This Row],[MaxHR % Value]]&gt;=86%,"High-(Abnormal)")</f>
        <v>Normal</v>
      </c>
      <c r="N123" t="s">
        <v>22</v>
      </c>
      <c r="O123">
        <v>0</v>
      </c>
      <c r="P123" t="str" cm="1">
        <f t="array" ref="P123">_xlfn.IFS(HeartDiseasePrediction[[#This Row],[Oldpeak]]&lt;1,"Low Risk",HeartDiseasePrediction[[#This Row],[Oldpeak]]&lt;1.5,"Medium Risk",HeartDiseasePrediction[[#This Row],[Oldpeak]]&gt;=1.5,"High Risk")</f>
        <v>Low Risk</v>
      </c>
      <c r="Q123" t="s">
        <v>13</v>
      </c>
      <c r="R123" t="s">
        <v>22</v>
      </c>
    </row>
    <row r="124" spans="1:18" x14ac:dyDescent="0.25">
      <c r="A124">
        <v>46</v>
      </c>
      <c r="B124" t="str" cm="1">
        <f t="array" ref="B124">_xlfn.IFS(HeartDiseasePrediction[[#This Row],[Age]]&lt;40,"Below 40",HeartDiseasePrediction[[#This Row],[Age]]&lt;50,"Btw 40 - 49",HeartDiseasePrediction[[#This Row],[Age]]&lt;60,"Btw 50 -59",HeartDiseasePrediction[[#This Row],[Age]]&lt;70,"Btw 60 - 69",HeartDiseasePrediction[[#This Row],[Age]]&lt;=80,"Btw 70 -79")</f>
        <v>Btw 40 - 49</v>
      </c>
      <c r="C124" t="s">
        <v>11</v>
      </c>
      <c r="D124" t="s">
        <v>61</v>
      </c>
      <c r="E124">
        <v>110</v>
      </c>
      <c r="F124" t="str" cm="1">
        <f t="array" ref="F124">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124">
        <v>240</v>
      </c>
      <c r="H124" t="str" cm="1">
        <f t="array" ref="H124">_xlfn.IFS(HeartDiseasePrediction[[#This Row],[Cholesterol]]=0,"No Reading",HeartDiseasePrediction[[#This Row],[Cholesterol]]&lt;200,"Normal",HeartDiseasePrediction[[#This Row],[Cholesterol]]&lt;240,"Medium Risk",HeartDiseasePrediction[[#This Row],[Cholesterol]]&gt;=240,"High Risk")</f>
        <v>High Risk</v>
      </c>
      <c r="I124" t="s">
        <v>52</v>
      </c>
      <c r="J124" t="s">
        <v>16</v>
      </c>
      <c r="K124">
        <v>140</v>
      </c>
      <c r="L124" s="1">
        <f>HeartDiseasePrediction[[#This Row],[MaxHR]]/(220-HeartDiseasePrediction[[#This Row],[Age]])</f>
        <v>0.8045977011494253</v>
      </c>
      <c r="M124" t="str" cm="1">
        <f t="array" ref="M124">_xlfn.IFS(HeartDiseasePrediction[[#This Row],[MaxHR % Value]]&lt;=59%,"Low-(Abnormal)",HeartDiseasePrediction[[#This Row],[MaxHR % Value]]&lt;86%,"Normal",HeartDiseasePrediction[[#This Row],[MaxHR % Value]]&gt;=86%,"High-(Abnormal)")</f>
        <v>Normal</v>
      </c>
      <c r="N124" t="s">
        <v>22</v>
      </c>
      <c r="O124">
        <v>0</v>
      </c>
      <c r="P124" t="str" cm="1">
        <f t="array" ref="P124">_xlfn.IFS(HeartDiseasePrediction[[#This Row],[Oldpeak]]&lt;1,"Low Risk",HeartDiseasePrediction[[#This Row],[Oldpeak]]&lt;1.5,"Medium Risk",HeartDiseasePrediction[[#This Row],[Oldpeak]]&gt;=1.5,"High Risk")</f>
        <v>Low Risk</v>
      </c>
      <c r="Q124" t="s">
        <v>13</v>
      </c>
      <c r="R124" t="s">
        <v>22</v>
      </c>
    </row>
    <row r="125" spans="1:18" x14ac:dyDescent="0.25">
      <c r="A125">
        <v>58</v>
      </c>
      <c r="B125" t="str" cm="1">
        <f t="array" ref="B125">_xlfn.IFS(HeartDiseasePrediction[[#This Row],[Age]]&lt;40,"Below 40",HeartDiseasePrediction[[#This Row],[Age]]&lt;50,"Btw 40 - 49",HeartDiseasePrediction[[#This Row],[Age]]&lt;60,"Btw 50 -59",HeartDiseasePrediction[[#This Row],[Age]]&lt;70,"Btw 60 - 69",HeartDiseasePrediction[[#This Row],[Age]]&lt;=80,"Btw 70 -79")</f>
        <v>Btw 50 -59</v>
      </c>
      <c r="C125" t="s">
        <v>14</v>
      </c>
      <c r="D125" t="s">
        <v>62</v>
      </c>
      <c r="E125">
        <v>180</v>
      </c>
      <c r="F125" t="str" cm="1">
        <f t="array" ref="F125">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25">
        <v>393</v>
      </c>
      <c r="H125" t="str" cm="1">
        <f t="array" ref="H125">_xlfn.IFS(HeartDiseasePrediction[[#This Row],[Cholesterol]]=0,"No Reading",HeartDiseasePrediction[[#This Row],[Cholesterol]]&lt;200,"Normal",HeartDiseasePrediction[[#This Row],[Cholesterol]]&lt;240,"Medium Risk",HeartDiseasePrediction[[#This Row],[Cholesterol]]&gt;=240,"High Risk")</f>
        <v>High Risk</v>
      </c>
      <c r="I125" t="s">
        <v>52</v>
      </c>
      <c r="J125" t="s">
        <v>12</v>
      </c>
      <c r="K125">
        <v>110</v>
      </c>
      <c r="L125" s="1">
        <f>HeartDiseasePrediction[[#This Row],[MaxHR]]/(220-HeartDiseasePrediction[[#This Row],[Age]])</f>
        <v>0.67901234567901236</v>
      </c>
      <c r="M125" t="str" cm="1">
        <f t="array" ref="M125">_xlfn.IFS(HeartDiseasePrediction[[#This Row],[MaxHR % Value]]&lt;=59%,"Low-(Abnormal)",HeartDiseasePrediction[[#This Row],[MaxHR % Value]]&lt;86%,"Normal",HeartDiseasePrediction[[#This Row],[MaxHR % Value]]&gt;=86%,"High-(Abnormal)")</f>
        <v>Normal</v>
      </c>
      <c r="N125" t="s">
        <v>23</v>
      </c>
      <c r="O125">
        <v>1</v>
      </c>
      <c r="P125" t="str" cm="1">
        <f t="array" ref="P125">_xlfn.IFS(HeartDiseasePrediction[[#This Row],[Oldpeak]]&lt;1,"Low Risk",HeartDiseasePrediction[[#This Row],[Oldpeak]]&lt;1.5,"Medium Risk",HeartDiseasePrediction[[#This Row],[Oldpeak]]&gt;=1.5,"High Risk")</f>
        <v>Medium Risk</v>
      </c>
      <c r="Q125" t="s">
        <v>15</v>
      </c>
      <c r="R125" t="s">
        <v>23</v>
      </c>
    </row>
    <row r="126" spans="1:18" x14ac:dyDescent="0.25">
      <c r="A126">
        <v>58</v>
      </c>
      <c r="B126" t="str" cm="1">
        <f t="array" ref="B126">_xlfn.IFS(HeartDiseasePrediction[[#This Row],[Age]]&lt;40,"Below 40",HeartDiseasePrediction[[#This Row],[Age]]&lt;50,"Btw 40 - 49",HeartDiseasePrediction[[#This Row],[Age]]&lt;60,"Btw 50 -59",HeartDiseasePrediction[[#This Row],[Age]]&lt;70,"Btw 60 - 69",HeartDiseasePrediction[[#This Row],[Age]]&lt;=80,"Btw 70 -79")</f>
        <v>Btw 50 -59</v>
      </c>
      <c r="C126" t="s">
        <v>11</v>
      </c>
      <c r="D126" t="s">
        <v>62</v>
      </c>
      <c r="E126">
        <v>130</v>
      </c>
      <c r="F126" t="str" cm="1">
        <f t="array" ref="F12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26">
        <v>230</v>
      </c>
      <c r="H126" t="str" cm="1">
        <f t="array" ref="H126">_xlfn.IFS(HeartDiseasePrediction[[#This Row],[Cholesterol]]=0,"No Reading",HeartDiseasePrediction[[#This Row],[Cholesterol]]&lt;200,"Normal",HeartDiseasePrediction[[#This Row],[Cholesterol]]&lt;240,"Medium Risk",HeartDiseasePrediction[[#This Row],[Cholesterol]]&gt;=240,"High Risk")</f>
        <v>Medium Risk</v>
      </c>
      <c r="I126" t="s">
        <v>52</v>
      </c>
      <c r="J126" t="s">
        <v>12</v>
      </c>
      <c r="K126">
        <v>150</v>
      </c>
      <c r="L126" s="1">
        <f>HeartDiseasePrediction[[#This Row],[MaxHR]]/(220-HeartDiseasePrediction[[#This Row],[Age]])</f>
        <v>0.92592592592592593</v>
      </c>
      <c r="M126" t="str" cm="1">
        <f t="array" ref="M126">_xlfn.IFS(HeartDiseasePrediction[[#This Row],[MaxHR % Value]]&lt;=59%,"Low-(Abnormal)",HeartDiseasePrediction[[#This Row],[MaxHR % Value]]&lt;86%,"Normal",HeartDiseasePrediction[[#This Row],[MaxHR % Value]]&gt;=86%,"High-(Abnormal)")</f>
        <v>High-(Abnormal)</v>
      </c>
      <c r="N126" t="s">
        <v>22</v>
      </c>
      <c r="O126">
        <v>0</v>
      </c>
      <c r="P126" t="str" cm="1">
        <f t="array" ref="P126">_xlfn.IFS(HeartDiseasePrediction[[#This Row],[Oldpeak]]&lt;1,"Low Risk",HeartDiseasePrediction[[#This Row],[Oldpeak]]&lt;1.5,"Medium Risk",HeartDiseasePrediction[[#This Row],[Oldpeak]]&gt;=1.5,"High Risk")</f>
        <v>Low Risk</v>
      </c>
      <c r="Q126" t="s">
        <v>13</v>
      </c>
      <c r="R126" t="s">
        <v>22</v>
      </c>
    </row>
    <row r="127" spans="1:18" x14ac:dyDescent="0.25">
      <c r="A127">
        <v>54</v>
      </c>
      <c r="B127" t="str" cm="1">
        <f t="array" ref="B127">_xlfn.IFS(HeartDiseasePrediction[[#This Row],[Age]]&lt;40,"Below 40",HeartDiseasePrediction[[#This Row],[Age]]&lt;50,"Btw 40 - 49",HeartDiseasePrediction[[#This Row],[Age]]&lt;60,"Btw 50 -59",HeartDiseasePrediction[[#This Row],[Age]]&lt;70,"Btw 60 - 69",HeartDiseasePrediction[[#This Row],[Age]]&lt;=80,"Btw 70 -79")</f>
        <v>Btw 50 -59</v>
      </c>
      <c r="C127" t="s">
        <v>11</v>
      </c>
      <c r="D127" t="s">
        <v>62</v>
      </c>
      <c r="E127">
        <v>120</v>
      </c>
      <c r="F127" t="str" cm="1">
        <f t="array" ref="F12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27">
        <v>246</v>
      </c>
      <c r="H127" t="str" cm="1">
        <f t="array" ref="H127">_xlfn.IFS(HeartDiseasePrediction[[#This Row],[Cholesterol]]=0,"No Reading",HeartDiseasePrediction[[#This Row],[Cholesterol]]&lt;200,"Normal",HeartDiseasePrediction[[#This Row],[Cholesterol]]&lt;240,"Medium Risk",HeartDiseasePrediction[[#This Row],[Cholesterol]]&gt;=240,"High Risk")</f>
        <v>High Risk</v>
      </c>
      <c r="I127" t="s">
        <v>52</v>
      </c>
      <c r="J127" t="s">
        <v>12</v>
      </c>
      <c r="K127">
        <v>110</v>
      </c>
      <c r="L127" s="1">
        <f>HeartDiseasePrediction[[#This Row],[MaxHR]]/(220-HeartDiseasePrediction[[#This Row],[Age]])</f>
        <v>0.66265060240963858</v>
      </c>
      <c r="M127" t="str" cm="1">
        <f t="array" ref="M127">_xlfn.IFS(HeartDiseasePrediction[[#This Row],[MaxHR % Value]]&lt;=59%,"Low-(Abnormal)",HeartDiseasePrediction[[#This Row],[MaxHR % Value]]&lt;86%,"Normal",HeartDiseasePrediction[[#This Row],[MaxHR % Value]]&gt;=86%,"High-(Abnormal)")</f>
        <v>Normal</v>
      </c>
      <c r="N127" t="s">
        <v>22</v>
      </c>
      <c r="O127">
        <v>0</v>
      </c>
      <c r="P127" t="str" cm="1">
        <f t="array" ref="P127">_xlfn.IFS(HeartDiseasePrediction[[#This Row],[Oldpeak]]&lt;1,"Low Risk",HeartDiseasePrediction[[#This Row],[Oldpeak]]&lt;1.5,"Medium Risk",HeartDiseasePrediction[[#This Row],[Oldpeak]]&gt;=1.5,"High Risk")</f>
        <v>Low Risk</v>
      </c>
      <c r="Q127" t="s">
        <v>13</v>
      </c>
      <c r="R127" t="s">
        <v>22</v>
      </c>
    </row>
    <row r="128" spans="1:18" x14ac:dyDescent="0.25">
      <c r="A128">
        <v>34</v>
      </c>
      <c r="B128" t="str" cm="1">
        <f t="array" ref="B128">_xlfn.IFS(HeartDiseasePrediction[[#This Row],[Age]]&lt;40,"Below 40",HeartDiseasePrediction[[#This Row],[Age]]&lt;50,"Btw 40 - 49",HeartDiseasePrediction[[#This Row],[Age]]&lt;60,"Btw 50 -59",HeartDiseasePrediction[[#This Row],[Age]]&lt;70,"Btw 60 - 69",HeartDiseasePrediction[[#This Row],[Age]]&lt;=80,"Btw 70 -79")</f>
        <v>Below 40</v>
      </c>
      <c r="C128" t="s">
        <v>14</v>
      </c>
      <c r="D128" t="s">
        <v>62</v>
      </c>
      <c r="E128">
        <v>130</v>
      </c>
      <c r="F128" t="str" cm="1">
        <f t="array" ref="F12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28">
        <v>161</v>
      </c>
      <c r="H128" t="str" cm="1">
        <f t="array" ref="H128">_xlfn.IFS(HeartDiseasePrediction[[#This Row],[Cholesterol]]=0,"No Reading",HeartDiseasePrediction[[#This Row],[Cholesterol]]&lt;200,"Normal",HeartDiseasePrediction[[#This Row],[Cholesterol]]&lt;240,"Medium Risk",HeartDiseasePrediction[[#This Row],[Cholesterol]]&gt;=240,"High Risk")</f>
        <v>Normal</v>
      </c>
      <c r="I128" t="s">
        <v>52</v>
      </c>
      <c r="J128" t="s">
        <v>12</v>
      </c>
      <c r="K128">
        <v>190</v>
      </c>
      <c r="L128" s="1">
        <f>HeartDiseasePrediction[[#This Row],[MaxHR]]/(220-HeartDiseasePrediction[[#This Row],[Age]])</f>
        <v>1.021505376344086</v>
      </c>
      <c r="M128" t="str" cm="1">
        <f t="array" ref="M128">_xlfn.IFS(HeartDiseasePrediction[[#This Row],[MaxHR % Value]]&lt;=59%,"Low-(Abnormal)",HeartDiseasePrediction[[#This Row],[MaxHR % Value]]&lt;86%,"Normal",HeartDiseasePrediction[[#This Row],[MaxHR % Value]]&gt;=86%,"High-(Abnormal)")</f>
        <v>High-(Abnormal)</v>
      </c>
      <c r="N128" t="s">
        <v>22</v>
      </c>
      <c r="O128">
        <v>0</v>
      </c>
      <c r="P128" t="str" cm="1">
        <f t="array" ref="P128">_xlfn.IFS(HeartDiseasePrediction[[#This Row],[Oldpeak]]&lt;1,"Low Risk",HeartDiseasePrediction[[#This Row],[Oldpeak]]&lt;1.5,"Medium Risk",HeartDiseasePrediction[[#This Row],[Oldpeak]]&gt;=1.5,"High Risk")</f>
        <v>Low Risk</v>
      </c>
      <c r="Q128" t="s">
        <v>13</v>
      </c>
      <c r="R128" t="s">
        <v>22</v>
      </c>
    </row>
    <row r="129" spans="1:18" x14ac:dyDescent="0.25">
      <c r="A129">
        <v>48</v>
      </c>
      <c r="B129" t="str" cm="1">
        <f t="array" ref="B129">_xlfn.IFS(HeartDiseasePrediction[[#This Row],[Age]]&lt;40,"Below 40",HeartDiseasePrediction[[#This Row],[Age]]&lt;50,"Btw 40 - 49",HeartDiseasePrediction[[#This Row],[Age]]&lt;60,"Btw 50 -59",HeartDiseasePrediction[[#This Row],[Age]]&lt;70,"Btw 60 - 69",HeartDiseasePrediction[[#This Row],[Age]]&lt;=80,"Btw 70 -79")</f>
        <v>Btw 40 - 49</v>
      </c>
      <c r="C129" t="s">
        <v>14</v>
      </c>
      <c r="D129" t="s">
        <v>61</v>
      </c>
      <c r="E129">
        <v>108</v>
      </c>
      <c r="F129" t="str" cm="1">
        <f t="array" ref="F129">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129">
        <v>163</v>
      </c>
      <c r="H129" t="str" cm="1">
        <f t="array" ref="H129">_xlfn.IFS(HeartDiseasePrediction[[#This Row],[Cholesterol]]=0,"No Reading",HeartDiseasePrediction[[#This Row],[Cholesterol]]&lt;200,"Normal",HeartDiseasePrediction[[#This Row],[Cholesterol]]&lt;240,"Medium Risk",HeartDiseasePrediction[[#This Row],[Cholesterol]]&gt;=240,"High Risk")</f>
        <v>Normal</v>
      </c>
      <c r="I129" t="s">
        <v>52</v>
      </c>
      <c r="J129" t="s">
        <v>12</v>
      </c>
      <c r="K129">
        <v>175</v>
      </c>
      <c r="L129" s="1">
        <f>HeartDiseasePrediction[[#This Row],[MaxHR]]/(220-HeartDiseasePrediction[[#This Row],[Age]])</f>
        <v>1.0174418604651163</v>
      </c>
      <c r="M129" t="str" cm="1">
        <f t="array" ref="M129">_xlfn.IFS(HeartDiseasePrediction[[#This Row],[MaxHR % Value]]&lt;=59%,"Low-(Abnormal)",HeartDiseasePrediction[[#This Row],[MaxHR % Value]]&lt;86%,"Normal",HeartDiseasePrediction[[#This Row],[MaxHR % Value]]&gt;=86%,"High-(Abnormal)")</f>
        <v>High-(Abnormal)</v>
      </c>
      <c r="N129" t="s">
        <v>22</v>
      </c>
      <c r="O129">
        <v>2</v>
      </c>
      <c r="P129" t="str" cm="1">
        <f t="array" ref="P129">_xlfn.IFS(HeartDiseasePrediction[[#This Row],[Oldpeak]]&lt;1,"Low Risk",HeartDiseasePrediction[[#This Row],[Oldpeak]]&lt;1.5,"Medium Risk",HeartDiseasePrediction[[#This Row],[Oldpeak]]&gt;=1.5,"High Risk")</f>
        <v>High Risk</v>
      </c>
      <c r="Q129" t="s">
        <v>13</v>
      </c>
      <c r="R129" t="s">
        <v>22</v>
      </c>
    </row>
    <row r="130" spans="1:18" x14ac:dyDescent="0.25">
      <c r="A130">
        <v>54</v>
      </c>
      <c r="B130" t="str" cm="1">
        <f t="array" ref="B130">_xlfn.IFS(HeartDiseasePrediction[[#This Row],[Age]]&lt;40,"Below 40",HeartDiseasePrediction[[#This Row],[Age]]&lt;50,"Btw 40 - 49",HeartDiseasePrediction[[#This Row],[Age]]&lt;60,"Btw 50 -59",HeartDiseasePrediction[[#This Row],[Age]]&lt;70,"Btw 60 - 69",HeartDiseasePrediction[[#This Row],[Age]]&lt;=80,"Btw 70 -79")</f>
        <v>Btw 50 -59</v>
      </c>
      <c r="C130" t="s">
        <v>14</v>
      </c>
      <c r="D130" t="s">
        <v>62</v>
      </c>
      <c r="E130">
        <v>120</v>
      </c>
      <c r="F130" t="str" cm="1">
        <f t="array" ref="F13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30">
        <v>230</v>
      </c>
      <c r="H130" t="str" cm="1">
        <f t="array" ref="H130">_xlfn.IFS(HeartDiseasePrediction[[#This Row],[Cholesterol]]=0,"No Reading",HeartDiseasePrediction[[#This Row],[Cholesterol]]&lt;200,"Normal",HeartDiseasePrediction[[#This Row],[Cholesterol]]&lt;240,"Medium Risk",HeartDiseasePrediction[[#This Row],[Cholesterol]]&gt;=240,"High Risk")</f>
        <v>Medium Risk</v>
      </c>
      <c r="I130" t="s">
        <v>53</v>
      </c>
      <c r="J130" t="s">
        <v>12</v>
      </c>
      <c r="K130">
        <v>140</v>
      </c>
      <c r="L130" s="1">
        <f>HeartDiseasePrediction[[#This Row],[MaxHR]]/(220-HeartDiseasePrediction[[#This Row],[Age]])</f>
        <v>0.84337349397590367</v>
      </c>
      <c r="M130" t="str" cm="1">
        <f t="array" ref="M130">_xlfn.IFS(HeartDiseasePrediction[[#This Row],[MaxHR % Value]]&lt;=59%,"Low-(Abnormal)",HeartDiseasePrediction[[#This Row],[MaxHR % Value]]&lt;86%,"Normal",HeartDiseasePrediction[[#This Row],[MaxHR % Value]]&gt;=86%,"High-(Abnormal)")</f>
        <v>Normal</v>
      </c>
      <c r="N130" t="s">
        <v>22</v>
      </c>
      <c r="O130">
        <v>0</v>
      </c>
      <c r="P130" t="str" cm="1">
        <f t="array" ref="P130">_xlfn.IFS(HeartDiseasePrediction[[#This Row],[Oldpeak]]&lt;1,"Low Risk",HeartDiseasePrediction[[#This Row],[Oldpeak]]&lt;1.5,"Medium Risk",HeartDiseasePrediction[[#This Row],[Oldpeak]]&gt;=1.5,"High Risk")</f>
        <v>Low Risk</v>
      </c>
      <c r="Q130" t="s">
        <v>13</v>
      </c>
      <c r="R130" t="s">
        <v>22</v>
      </c>
    </row>
    <row r="131" spans="1:18" x14ac:dyDescent="0.25">
      <c r="A131">
        <v>42</v>
      </c>
      <c r="B131" t="str" cm="1">
        <f t="array" ref="B131">_xlfn.IFS(HeartDiseasePrediction[[#This Row],[Age]]&lt;40,"Below 40",HeartDiseasePrediction[[#This Row],[Age]]&lt;50,"Btw 40 - 49",HeartDiseasePrediction[[#This Row],[Age]]&lt;60,"Btw 50 -59",HeartDiseasePrediction[[#This Row],[Age]]&lt;70,"Btw 60 - 69",HeartDiseasePrediction[[#This Row],[Age]]&lt;=80,"Btw 70 -79")</f>
        <v>Btw 40 - 49</v>
      </c>
      <c r="C131" t="s">
        <v>11</v>
      </c>
      <c r="D131" t="s">
        <v>64</v>
      </c>
      <c r="E131">
        <v>120</v>
      </c>
      <c r="F131" t="str" cm="1">
        <f t="array" ref="F13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31">
        <v>228</v>
      </c>
      <c r="H131" t="str" cm="1">
        <f t="array" ref="H131">_xlfn.IFS(HeartDiseasePrediction[[#This Row],[Cholesterol]]=0,"No Reading",HeartDiseasePrediction[[#This Row],[Cholesterol]]&lt;200,"Normal",HeartDiseasePrediction[[#This Row],[Cholesterol]]&lt;240,"Medium Risk",HeartDiseasePrediction[[#This Row],[Cholesterol]]&gt;=240,"High Risk")</f>
        <v>Medium Risk</v>
      </c>
      <c r="I131" t="s">
        <v>52</v>
      </c>
      <c r="J131" t="s">
        <v>12</v>
      </c>
      <c r="K131">
        <v>152</v>
      </c>
      <c r="L131" s="1">
        <f>HeartDiseasePrediction[[#This Row],[MaxHR]]/(220-HeartDiseasePrediction[[#This Row],[Age]])</f>
        <v>0.8539325842696629</v>
      </c>
      <c r="M131" t="str" cm="1">
        <f t="array" ref="M131">_xlfn.IFS(HeartDiseasePrediction[[#This Row],[MaxHR % Value]]&lt;=59%,"Low-(Abnormal)",HeartDiseasePrediction[[#This Row],[MaxHR % Value]]&lt;86%,"Normal",HeartDiseasePrediction[[#This Row],[MaxHR % Value]]&gt;=86%,"High-(Abnormal)")</f>
        <v>Normal</v>
      </c>
      <c r="N131" t="s">
        <v>23</v>
      </c>
      <c r="O131">
        <v>1.5</v>
      </c>
      <c r="P131" t="str" cm="1">
        <f t="array" ref="P131">_xlfn.IFS(HeartDiseasePrediction[[#This Row],[Oldpeak]]&lt;1,"Low Risk",HeartDiseasePrediction[[#This Row],[Oldpeak]]&lt;1.5,"Medium Risk",HeartDiseasePrediction[[#This Row],[Oldpeak]]&gt;=1.5,"High Risk")</f>
        <v>High Risk</v>
      </c>
      <c r="Q131" t="s">
        <v>15</v>
      </c>
      <c r="R131" t="s">
        <v>22</v>
      </c>
    </row>
    <row r="132" spans="1:18" x14ac:dyDescent="0.25">
      <c r="A132">
        <v>38</v>
      </c>
      <c r="B132" t="str" cm="1">
        <f t="array" ref="B132">_xlfn.IFS(HeartDiseasePrediction[[#This Row],[Age]]&lt;40,"Below 40",HeartDiseasePrediction[[#This Row],[Age]]&lt;50,"Btw 40 - 49",HeartDiseasePrediction[[#This Row],[Age]]&lt;60,"Btw 50 -59",HeartDiseasePrediction[[#This Row],[Age]]&lt;70,"Btw 60 - 69",HeartDiseasePrediction[[#This Row],[Age]]&lt;=80,"Btw 70 -79")</f>
        <v>Below 40</v>
      </c>
      <c r="C132" t="s">
        <v>11</v>
      </c>
      <c r="D132" t="s">
        <v>64</v>
      </c>
      <c r="E132">
        <v>145</v>
      </c>
      <c r="F132" t="str" cm="1">
        <f t="array" ref="F132">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32">
        <v>292</v>
      </c>
      <c r="H132" t="str" cm="1">
        <f t="array" ref="H132">_xlfn.IFS(HeartDiseasePrediction[[#This Row],[Cholesterol]]=0,"No Reading",HeartDiseasePrediction[[#This Row],[Cholesterol]]&lt;200,"Normal",HeartDiseasePrediction[[#This Row],[Cholesterol]]&lt;240,"Medium Risk",HeartDiseasePrediction[[#This Row],[Cholesterol]]&gt;=240,"High Risk")</f>
        <v>High Risk</v>
      </c>
      <c r="I132" t="s">
        <v>52</v>
      </c>
      <c r="J132" t="s">
        <v>12</v>
      </c>
      <c r="K132">
        <v>130</v>
      </c>
      <c r="L132" s="1">
        <f>HeartDiseasePrediction[[#This Row],[MaxHR]]/(220-HeartDiseasePrediction[[#This Row],[Age]])</f>
        <v>0.7142857142857143</v>
      </c>
      <c r="M132" t="str" cm="1">
        <f t="array" ref="M132">_xlfn.IFS(HeartDiseasePrediction[[#This Row],[MaxHR % Value]]&lt;=59%,"Low-(Abnormal)",HeartDiseasePrediction[[#This Row],[MaxHR % Value]]&lt;86%,"Normal",HeartDiseasePrediction[[#This Row],[MaxHR % Value]]&gt;=86%,"High-(Abnormal)")</f>
        <v>Normal</v>
      </c>
      <c r="N132" t="s">
        <v>22</v>
      </c>
      <c r="O132">
        <v>0</v>
      </c>
      <c r="P132" t="str" cm="1">
        <f t="array" ref="P132">_xlfn.IFS(HeartDiseasePrediction[[#This Row],[Oldpeak]]&lt;1,"Low Risk",HeartDiseasePrediction[[#This Row],[Oldpeak]]&lt;1.5,"Medium Risk",HeartDiseasePrediction[[#This Row],[Oldpeak]]&gt;=1.5,"High Risk")</f>
        <v>Low Risk</v>
      </c>
      <c r="Q132" t="s">
        <v>13</v>
      </c>
      <c r="R132" t="s">
        <v>22</v>
      </c>
    </row>
    <row r="133" spans="1:18" x14ac:dyDescent="0.25">
      <c r="A133">
        <v>46</v>
      </c>
      <c r="B133" t="str" cm="1">
        <f t="array" ref="B133">_xlfn.IFS(HeartDiseasePrediction[[#This Row],[Age]]&lt;40,"Below 40",HeartDiseasePrediction[[#This Row],[Age]]&lt;50,"Btw 40 - 49",HeartDiseasePrediction[[#This Row],[Age]]&lt;60,"Btw 50 -59",HeartDiseasePrediction[[#This Row],[Age]]&lt;70,"Btw 60 - 69",HeartDiseasePrediction[[#This Row],[Age]]&lt;=80,"Btw 70 -79")</f>
        <v>Btw 40 - 49</v>
      </c>
      <c r="C133" t="s">
        <v>11</v>
      </c>
      <c r="D133" t="s">
        <v>61</v>
      </c>
      <c r="E133">
        <v>110</v>
      </c>
      <c r="F133" t="str" cm="1">
        <f t="array" ref="F133">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133">
        <v>202</v>
      </c>
      <c r="H133" t="str" cm="1">
        <f t="array" ref="H133">_xlfn.IFS(HeartDiseasePrediction[[#This Row],[Cholesterol]]=0,"No Reading",HeartDiseasePrediction[[#This Row],[Cholesterol]]&lt;200,"Normal",HeartDiseasePrediction[[#This Row],[Cholesterol]]&lt;240,"Medium Risk",HeartDiseasePrediction[[#This Row],[Cholesterol]]&gt;=240,"High Risk")</f>
        <v>Medium Risk</v>
      </c>
      <c r="I133" t="s">
        <v>52</v>
      </c>
      <c r="J133" t="s">
        <v>12</v>
      </c>
      <c r="K133">
        <v>150</v>
      </c>
      <c r="L133" s="1">
        <f>HeartDiseasePrediction[[#This Row],[MaxHR]]/(220-HeartDiseasePrediction[[#This Row],[Age]])</f>
        <v>0.86206896551724133</v>
      </c>
      <c r="M133" t="str" cm="1">
        <f t="array" ref="M133">_xlfn.IFS(HeartDiseasePrediction[[#This Row],[MaxHR % Value]]&lt;=59%,"Low-(Abnormal)",HeartDiseasePrediction[[#This Row],[MaxHR % Value]]&lt;86%,"Normal",HeartDiseasePrediction[[#This Row],[MaxHR % Value]]&gt;=86%,"High-(Abnormal)")</f>
        <v>High-(Abnormal)</v>
      </c>
      <c r="N133" t="s">
        <v>23</v>
      </c>
      <c r="O133">
        <v>0</v>
      </c>
      <c r="P133" t="str" cm="1">
        <f t="array" ref="P133">_xlfn.IFS(HeartDiseasePrediction[[#This Row],[Oldpeak]]&lt;1,"Low Risk",HeartDiseasePrediction[[#This Row],[Oldpeak]]&lt;1.5,"Medium Risk",HeartDiseasePrediction[[#This Row],[Oldpeak]]&gt;=1.5,"High Risk")</f>
        <v>Low Risk</v>
      </c>
      <c r="Q133" t="s">
        <v>15</v>
      </c>
      <c r="R133" t="s">
        <v>23</v>
      </c>
    </row>
    <row r="134" spans="1:18" x14ac:dyDescent="0.25">
      <c r="A134">
        <v>56</v>
      </c>
      <c r="B134" t="str" cm="1">
        <f t="array" ref="B134">_xlfn.IFS(HeartDiseasePrediction[[#This Row],[Age]]&lt;40,"Below 40",HeartDiseasePrediction[[#This Row],[Age]]&lt;50,"Btw 40 - 49",HeartDiseasePrediction[[#This Row],[Age]]&lt;60,"Btw 50 -59",HeartDiseasePrediction[[#This Row],[Age]]&lt;70,"Btw 60 - 69",HeartDiseasePrediction[[#This Row],[Age]]&lt;=80,"Btw 70 -79")</f>
        <v>Btw 50 -59</v>
      </c>
      <c r="C134" t="s">
        <v>11</v>
      </c>
      <c r="D134" t="s">
        <v>61</v>
      </c>
      <c r="E134">
        <v>170</v>
      </c>
      <c r="F134" t="str" cm="1">
        <f t="array" ref="F13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34">
        <v>388</v>
      </c>
      <c r="H134" t="str" cm="1">
        <f t="array" ref="H134">_xlfn.IFS(HeartDiseasePrediction[[#This Row],[Cholesterol]]=0,"No Reading",HeartDiseasePrediction[[#This Row],[Cholesterol]]&lt;200,"Normal",HeartDiseasePrediction[[#This Row],[Cholesterol]]&lt;240,"Medium Risk",HeartDiseasePrediction[[#This Row],[Cholesterol]]&gt;=240,"High Risk")</f>
        <v>High Risk</v>
      </c>
      <c r="I134" t="s">
        <v>52</v>
      </c>
      <c r="J134" t="s">
        <v>16</v>
      </c>
      <c r="K134">
        <v>122</v>
      </c>
      <c r="L134" s="1">
        <f>HeartDiseasePrediction[[#This Row],[MaxHR]]/(220-HeartDiseasePrediction[[#This Row],[Age]])</f>
        <v>0.74390243902439024</v>
      </c>
      <c r="M134" t="str" cm="1">
        <f t="array" ref="M134">_xlfn.IFS(HeartDiseasePrediction[[#This Row],[MaxHR % Value]]&lt;=59%,"Low-(Abnormal)",HeartDiseasePrediction[[#This Row],[MaxHR % Value]]&lt;86%,"Normal",HeartDiseasePrediction[[#This Row],[MaxHR % Value]]&gt;=86%,"High-(Abnormal)")</f>
        <v>Normal</v>
      </c>
      <c r="N134" t="s">
        <v>23</v>
      </c>
      <c r="O134">
        <v>2</v>
      </c>
      <c r="P134" t="str" cm="1">
        <f t="array" ref="P134">_xlfn.IFS(HeartDiseasePrediction[[#This Row],[Oldpeak]]&lt;1,"Low Risk",HeartDiseasePrediction[[#This Row],[Oldpeak]]&lt;1.5,"Medium Risk",HeartDiseasePrediction[[#This Row],[Oldpeak]]&gt;=1.5,"High Risk")</f>
        <v>High Risk</v>
      </c>
      <c r="Q134" t="s">
        <v>15</v>
      </c>
      <c r="R134" t="s">
        <v>23</v>
      </c>
    </row>
    <row r="135" spans="1:18" x14ac:dyDescent="0.25">
      <c r="A135">
        <v>56</v>
      </c>
      <c r="B135" t="str" cm="1">
        <f t="array" ref="B135">_xlfn.IFS(HeartDiseasePrediction[[#This Row],[Age]]&lt;40,"Below 40",HeartDiseasePrediction[[#This Row],[Age]]&lt;50,"Btw 40 - 49",HeartDiseasePrediction[[#This Row],[Age]]&lt;60,"Btw 50 -59",HeartDiseasePrediction[[#This Row],[Age]]&lt;70,"Btw 60 - 69",HeartDiseasePrediction[[#This Row],[Age]]&lt;=80,"Btw 70 -79")</f>
        <v>Btw 50 -59</v>
      </c>
      <c r="C135" t="s">
        <v>11</v>
      </c>
      <c r="D135" t="s">
        <v>61</v>
      </c>
      <c r="E135">
        <v>150</v>
      </c>
      <c r="F135" t="str" cm="1">
        <f t="array" ref="F135">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35">
        <v>230</v>
      </c>
      <c r="H135" t="str" cm="1">
        <f t="array" ref="H135">_xlfn.IFS(HeartDiseasePrediction[[#This Row],[Cholesterol]]=0,"No Reading",HeartDiseasePrediction[[#This Row],[Cholesterol]]&lt;200,"Normal",HeartDiseasePrediction[[#This Row],[Cholesterol]]&lt;240,"Medium Risk",HeartDiseasePrediction[[#This Row],[Cholesterol]]&gt;=240,"High Risk")</f>
        <v>Medium Risk</v>
      </c>
      <c r="I135" t="s">
        <v>52</v>
      </c>
      <c r="J135" t="s">
        <v>16</v>
      </c>
      <c r="K135">
        <v>124</v>
      </c>
      <c r="L135" s="1">
        <f>HeartDiseasePrediction[[#This Row],[MaxHR]]/(220-HeartDiseasePrediction[[#This Row],[Age]])</f>
        <v>0.75609756097560976</v>
      </c>
      <c r="M135" t="str" cm="1">
        <f t="array" ref="M135">_xlfn.IFS(HeartDiseasePrediction[[#This Row],[MaxHR % Value]]&lt;=59%,"Low-(Abnormal)",HeartDiseasePrediction[[#This Row],[MaxHR % Value]]&lt;86%,"Normal",HeartDiseasePrediction[[#This Row],[MaxHR % Value]]&gt;=86%,"High-(Abnormal)")</f>
        <v>Normal</v>
      </c>
      <c r="N135" t="s">
        <v>23</v>
      </c>
      <c r="O135">
        <v>1.5</v>
      </c>
      <c r="P135" t="str" cm="1">
        <f t="array" ref="P135">_xlfn.IFS(HeartDiseasePrediction[[#This Row],[Oldpeak]]&lt;1,"Low Risk",HeartDiseasePrediction[[#This Row],[Oldpeak]]&lt;1.5,"Medium Risk",HeartDiseasePrediction[[#This Row],[Oldpeak]]&gt;=1.5,"High Risk")</f>
        <v>High Risk</v>
      </c>
      <c r="Q135" t="s">
        <v>15</v>
      </c>
      <c r="R135" t="s">
        <v>23</v>
      </c>
    </row>
    <row r="136" spans="1:18" x14ac:dyDescent="0.25">
      <c r="A136">
        <v>61</v>
      </c>
      <c r="B136" t="str" cm="1">
        <f t="array" ref="B136">_xlfn.IFS(HeartDiseasePrediction[[#This Row],[Age]]&lt;40,"Below 40",HeartDiseasePrediction[[#This Row],[Age]]&lt;50,"Btw 40 - 49",HeartDiseasePrediction[[#This Row],[Age]]&lt;60,"Btw 50 -59",HeartDiseasePrediction[[#This Row],[Age]]&lt;70,"Btw 60 - 69",HeartDiseasePrediction[[#This Row],[Age]]&lt;=80,"Btw 70 -79")</f>
        <v>Btw 60 - 69</v>
      </c>
      <c r="C136" t="s">
        <v>14</v>
      </c>
      <c r="D136" t="s">
        <v>61</v>
      </c>
      <c r="E136">
        <v>130</v>
      </c>
      <c r="F136" t="str" cm="1">
        <f t="array" ref="F13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36">
        <v>294</v>
      </c>
      <c r="H136" t="str" cm="1">
        <f t="array" ref="H136">_xlfn.IFS(HeartDiseasePrediction[[#This Row],[Cholesterol]]=0,"No Reading",HeartDiseasePrediction[[#This Row],[Cholesterol]]&lt;200,"Normal",HeartDiseasePrediction[[#This Row],[Cholesterol]]&lt;240,"Medium Risk",HeartDiseasePrediction[[#This Row],[Cholesterol]]&gt;=240,"High Risk")</f>
        <v>High Risk</v>
      </c>
      <c r="I136" t="s">
        <v>52</v>
      </c>
      <c r="J136" t="s">
        <v>16</v>
      </c>
      <c r="K136">
        <v>120</v>
      </c>
      <c r="L136" s="1">
        <f>HeartDiseasePrediction[[#This Row],[MaxHR]]/(220-HeartDiseasePrediction[[#This Row],[Age]])</f>
        <v>0.75471698113207553</v>
      </c>
      <c r="M136" t="str" cm="1">
        <f t="array" ref="M136">_xlfn.IFS(HeartDiseasePrediction[[#This Row],[MaxHR % Value]]&lt;=59%,"Low-(Abnormal)",HeartDiseasePrediction[[#This Row],[MaxHR % Value]]&lt;86%,"Normal",HeartDiseasePrediction[[#This Row],[MaxHR % Value]]&gt;=86%,"High-(Abnormal)")</f>
        <v>Normal</v>
      </c>
      <c r="N136" t="s">
        <v>23</v>
      </c>
      <c r="O136">
        <v>1</v>
      </c>
      <c r="P136" t="str" cm="1">
        <f t="array" ref="P136">_xlfn.IFS(HeartDiseasePrediction[[#This Row],[Oldpeak]]&lt;1,"Low Risk",HeartDiseasePrediction[[#This Row],[Oldpeak]]&lt;1.5,"Medium Risk",HeartDiseasePrediction[[#This Row],[Oldpeak]]&gt;=1.5,"High Risk")</f>
        <v>Medium Risk</v>
      </c>
      <c r="Q136" t="s">
        <v>15</v>
      </c>
      <c r="R136" t="s">
        <v>22</v>
      </c>
    </row>
    <row r="137" spans="1:18" x14ac:dyDescent="0.25">
      <c r="A137">
        <v>49</v>
      </c>
      <c r="B137" t="str" cm="1">
        <f t="array" ref="B137">_xlfn.IFS(HeartDiseasePrediction[[#This Row],[Age]]&lt;40,"Below 40",HeartDiseasePrediction[[#This Row],[Age]]&lt;50,"Btw 40 - 49",HeartDiseasePrediction[[#This Row],[Age]]&lt;60,"Btw 50 -59",HeartDiseasePrediction[[#This Row],[Age]]&lt;70,"Btw 60 - 69",HeartDiseasePrediction[[#This Row],[Age]]&lt;=80,"Btw 70 -79")</f>
        <v>Btw 40 - 49</v>
      </c>
      <c r="C137" t="s">
        <v>11</v>
      </c>
      <c r="D137" t="s">
        <v>64</v>
      </c>
      <c r="E137">
        <v>115</v>
      </c>
      <c r="F137" t="str" cm="1">
        <f t="array" ref="F137">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137">
        <v>265</v>
      </c>
      <c r="H137" t="str" cm="1">
        <f t="array" ref="H137">_xlfn.IFS(HeartDiseasePrediction[[#This Row],[Cholesterol]]=0,"No Reading",HeartDiseasePrediction[[#This Row],[Cholesterol]]&lt;200,"Normal",HeartDiseasePrediction[[#This Row],[Cholesterol]]&lt;240,"Medium Risk",HeartDiseasePrediction[[#This Row],[Cholesterol]]&gt;=240,"High Risk")</f>
        <v>High Risk</v>
      </c>
      <c r="I137" t="s">
        <v>52</v>
      </c>
      <c r="J137" t="s">
        <v>12</v>
      </c>
      <c r="K137">
        <v>175</v>
      </c>
      <c r="L137" s="1">
        <f>HeartDiseasePrediction[[#This Row],[MaxHR]]/(220-HeartDiseasePrediction[[#This Row],[Age]])</f>
        <v>1.0233918128654971</v>
      </c>
      <c r="M137" t="str" cm="1">
        <f t="array" ref="M137">_xlfn.IFS(HeartDiseasePrediction[[#This Row],[MaxHR % Value]]&lt;=59%,"Low-(Abnormal)",HeartDiseasePrediction[[#This Row],[MaxHR % Value]]&lt;86%,"Normal",HeartDiseasePrediction[[#This Row],[MaxHR % Value]]&gt;=86%,"High-(Abnormal)")</f>
        <v>High-(Abnormal)</v>
      </c>
      <c r="N137" t="s">
        <v>22</v>
      </c>
      <c r="O137">
        <v>0</v>
      </c>
      <c r="P137" t="str" cm="1">
        <f t="array" ref="P137">_xlfn.IFS(HeartDiseasePrediction[[#This Row],[Oldpeak]]&lt;1,"Low Risk",HeartDiseasePrediction[[#This Row],[Oldpeak]]&lt;1.5,"Medium Risk",HeartDiseasePrediction[[#This Row],[Oldpeak]]&gt;=1.5,"High Risk")</f>
        <v>Low Risk</v>
      </c>
      <c r="Q137" t="s">
        <v>15</v>
      </c>
      <c r="R137" t="s">
        <v>23</v>
      </c>
    </row>
    <row r="138" spans="1:18" x14ac:dyDescent="0.25">
      <c r="A138">
        <v>43</v>
      </c>
      <c r="B138" t="str" cm="1">
        <f t="array" ref="B138">_xlfn.IFS(HeartDiseasePrediction[[#This Row],[Age]]&lt;40,"Below 40",HeartDiseasePrediction[[#This Row],[Age]]&lt;50,"Btw 40 - 49",HeartDiseasePrediction[[#This Row],[Age]]&lt;60,"Btw 50 -59",HeartDiseasePrediction[[#This Row],[Age]]&lt;70,"Btw 60 - 69",HeartDiseasePrediction[[#This Row],[Age]]&lt;=80,"Btw 70 -79")</f>
        <v>Btw 40 - 49</v>
      </c>
      <c r="C138" t="s">
        <v>14</v>
      </c>
      <c r="D138" t="s">
        <v>62</v>
      </c>
      <c r="E138">
        <v>120</v>
      </c>
      <c r="F138" t="str" cm="1">
        <f t="array" ref="F13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38">
        <v>215</v>
      </c>
      <c r="H138" t="str" cm="1">
        <f t="array" ref="H138">_xlfn.IFS(HeartDiseasePrediction[[#This Row],[Cholesterol]]=0,"No Reading",HeartDiseasePrediction[[#This Row],[Cholesterol]]&lt;200,"Normal",HeartDiseasePrediction[[#This Row],[Cholesterol]]&lt;240,"Medium Risk",HeartDiseasePrediction[[#This Row],[Cholesterol]]&gt;=240,"High Risk")</f>
        <v>Medium Risk</v>
      </c>
      <c r="I138" t="s">
        <v>52</v>
      </c>
      <c r="J138" t="s">
        <v>16</v>
      </c>
      <c r="K138">
        <v>175</v>
      </c>
      <c r="L138" s="1">
        <f>HeartDiseasePrediction[[#This Row],[MaxHR]]/(220-HeartDiseasePrediction[[#This Row],[Age]])</f>
        <v>0.98870056497175141</v>
      </c>
      <c r="M138" t="str" cm="1">
        <f t="array" ref="M138">_xlfn.IFS(HeartDiseasePrediction[[#This Row],[MaxHR % Value]]&lt;=59%,"Low-(Abnormal)",HeartDiseasePrediction[[#This Row],[MaxHR % Value]]&lt;86%,"Normal",HeartDiseasePrediction[[#This Row],[MaxHR % Value]]&gt;=86%,"High-(Abnormal)")</f>
        <v>High-(Abnormal)</v>
      </c>
      <c r="N138" t="s">
        <v>22</v>
      </c>
      <c r="O138">
        <v>0</v>
      </c>
      <c r="P138" t="str" cm="1">
        <f t="array" ref="P138">_xlfn.IFS(HeartDiseasePrediction[[#This Row],[Oldpeak]]&lt;1,"Low Risk",HeartDiseasePrediction[[#This Row],[Oldpeak]]&lt;1.5,"Medium Risk",HeartDiseasePrediction[[#This Row],[Oldpeak]]&gt;=1.5,"High Risk")</f>
        <v>Low Risk</v>
      </c>
      <c r="Q138" t="s">
        <v>13</v>
      </c>
      <c r="R138" t="s">
        <v>22</v>
      </c>
    </row>
    <row r="139" spans="1:18" x14ac:dyDescent="0.25">
      <c r="A139">
        <v>39</v>
      </c>
      <c r="B139" t="str" cm="1">
        <f t="array" ref="B139">_xlfn.IFS(HeartDiseasePrediction[[#This Row],[Age]]&lt;40,"Below 40",HeartDiseasePrediction[[#This Row],[Age]]&lt;50,"Btw 40 - 49",HeartDiseasePrediction[[#This Row],[Age]]&lt;60,"Btw 50 -59",HeartDiseasePrediction[[#This Row],[Age]]&lt;70,"Btw 60 - 69",HeartDiseasePrediction[[#This Row],[Age]]&lt;=80,"Btw 70 -79")</f>
        <v>Below 40</v>
      </c>
      <c r="C139" t="s">
        <v>11</v>
      </c>
      <c r="D139" t="s">
        <v>62</v>
      </c>
      <c r="E139">
        <v>120</v>
      </c>
      <c r="F139" t="str" cm="1">
        <f t="array" ref="F13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39">
        <v>241</v>
      </c>
      <c r="H139" t="str" cm="1">
        <f t="array" ref="H139">_xlfn.IFS(HeartDiseasePrediction[[#This Row],[Cholesterol]]=0,"No Reading",HeartDiseasePrediction[[#This Row],[Cholesterol]]&lt;200,"Normal",HeartDiseasePrediction[[#This Row],[Cholesterol]]&lt;240,"Medium Risk",HeartDiseasePrediction[[#This Row],[Cholesterol]]&gt;=240,"High Risk")</f>
        <v>High Risk</v>
      </c>
      <c r="I139" t="s">
        <v>52</v>
      </c>
      <c r="J139" t="s">
        <v>16</v>
      </c>
      <c r="K139">
        <v>146</v>
      </c>
      <c r="L139" s="1">
        <f>HeartDiseasePrediction[[#This Row],[MaxHR]]/(220-HeartDiseasePrediction[[#This Row],[Age]])</f>
        <v>0.8066298342541437</v>
      </c>
      <c r="M139" t="str" cm="1">
        <f t="array" ref="M139">_xlfn.IFS(HeartDiseasePrediction[[#This Row],[MaxHR % Value]]&lt;=59%,"Low-(Abnormal)",HeartDiseasePrediction[[#This Row],[MaxHR % Value]]&lt;86%,"Normal",HeartDiseasePrediction[[#This Row],[MaxHR % Value]]&gt;=86%,"High-(Abnormal)")</f>
        <v>Normal</v>
      </c>
      <c r="N139" t="s">
        <v>22</v>
      </c>
      <c r="O139">
        <v>2</v>
      </c>
      <c r="P139" t="str" cm="1">
        <f t="array" ref="P139">_xlfn.IFS(HeartDiseasePrediction[[#This Row],[Oldpeak]]&lt;1,"Low Risk",HeartDiseasePrediction[[#This Row],[Oldpeak]]&lt;1.5,"Medium Risk",HeartDiseasePrediction[[#This Row],[Oldpeak]]&gt;=1.5,"High Risk")</f>
        <v>High Risk</v>
      </c>
      <c r="Q139" t="s">
        <v>13</v>
      </c>
      <c r="R139" t="s">
        <v>22</v>
      </c>
    </row>
    <row r="140" spans="1:18" x14ac:dyDescent="0.25">
      <c r="A140">
        <v>54</v>
      </c>
      <c r="B140" t="str" cm="1">
        <f t="array" ref="B140">_xlfn.IFS(HeartDiseasePrediction[[#This Row],[Age]]&lt;40,"Below 40",HeartDiseasePrediction[[#This Row],[Age]]&lt;50,"Btw 40 - 49",HeartDiseasePrediction[[#This Row],[Age]]&lt;60,"Btw 50 -59",HeartDiseasePrediction[[#This Row],[Age]]&lt;70,"Btw 60 - 69",HeartDiseasePrediction[[#This Row],[Age]]&lt;=80,"Btw 70 -79")</f>
        <v>Btw 50 -59</v>
      </c>
      <c r="C140" t="s">
        <v>11</v>
      </c>
      <c r="D140" t="s">
        <v>61</v>
      </c>
      <c r="E140">
        <v>140</v>
      </c>
      <c r="F140" t="str" cm="1">
        <f t="array" ref="F140">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40">
        <v>166</v>
      </c>
      <c r="H140" t="str" cm="1">
        <f t="array" ref="H140">_xlfn.IFS(HeartDiseasePrediction[[#This Row],[Cholesterol]]=0,"No Reading",HeartDiseasePrediction[[#This Row],[Cholesterol]]&lt;200,"Normal",HeartDiseasePrediction[[#This Row],[Cholesterol]]&lt;240,"Medium Risk",HeartDiseasePrediction[[#This Row],[Cholesterol]]&gt;=240,"High Risk")</f>
        <v>Normal</v>
      </c>
      <c r="I140" t="s">
        <v>52</v>
      </c>
      <c r="J140" t="s">
        <v>12</v>
      </c>
      <c r="K140">
        <v>118</v>
      </c>
      <c r="L140" s="1">
        <f>HeartDiseasePrediction[[#This Row],[MaxHR]]/(220-HeartDiseasePrediction[[#This Row],[Age]])</f>
        <v>0.71084337349397586</v>
      </c>
      <c r="M140" t="str" cm="1">
        <f t="array" ref="M140">_xlfn.IFS(HeartDiseasePrediction[[#This Row],[MaxHR % Value]]&lt;=59%,"Low-(Abnormal)",HeartDiseasePrediction[[#This Row],[MaxHR % Value]]&lt;86%,"Normal",HeartDiseasePrediction[[#This Row],[MaxHR % Value]]&gt;=86%,"High-(Abnormal)")</f>
        <v>Normal</v>
      </c>
      <c r="N140" t="s">
        <v>23</v>
      </c>
      <c r="O140">
        <v>0</v>
      </c>
      <c r="P140" t="str" cm="1">
        <f t="array" ref="P140">_xlfn.IFS(HeartDiseasePrediction[[#This Row],[Oldpeak]]&lt;1,"Low Risk",HeartDiseasePrediction[[#This Row],[Oldpeak]]&lt;1.5,"Medium Risk",HeartDiseasePrediction[[#This Row],[Oldpeak]]&gt;=1.5,"High Risk")</f>
        <v>Low Risk</v>
      </c>
      <c r="Q140" t="s">
        <v>15</v>
      </c>
      <c r="R140" t="s">
        <v>23</v>
      </c>
    </row>
    <row r="141" spans="1:18" x14ac:dyDescent="0.25">
      <c r="A141">
        <v>43</v>
      </c>
      <c r="B141" t="str" cm="1">
        <f t="array" ref="B141">_xlfn.IFS(HeartDiseasePrediction[[#This Row],[Age]]&lt;40,"Below 40",HeartDiseasePrediction[[#This Row],[Age]]&lt;50,"Btw 40 - 49",HeartDiseasePrediction[[#This Row],[Age]]&lt;60,"Btw 50 -59",HeartDiseasePrediction[[#This Row],[Age]]&lt;70,"Btw 60 - 69",HeartDiseasePrediction[[#This Row],[Age]]&lt;=80,"Btw 70 -79")</f>
        <v>Btw 40 - 49</v>
      </c>
      <c r="C141" t="s">
        <v>11</v>
      </c>
      <c r="D141" t="s">
        <v>61</v>
      </c>
      <c r="E141">
        <v>150</v>
      </c>
      <c r="F141" t="str" cm="1">
        <f t="array" ref="F141">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41">
        <v>247</v>
      </c>
      <c r="H141" t="str" cm="1">
        <f t="array" ref="H141">_xlfn.IFS(HeartDiseasePrediction[[#This Row],[Cholesterol]]=0,"No Reading",HeartDiseasePrediction[[#This Row],[Cholesterol]]&lt;200,"Normal",HeartDiseasePrediction[[#This Row],[Cholesterol]]&lt;240,"Medium Risk",HeartDiseasePrediction[[#This Row],[Cholesterol]]&gt;=240,"High Risk")</f>
        <v>High Risk</v>
      </c>
      <c r="I141" t="s">
        <v>52</v>
      </c>
      <c r="J141" t="s">
        <v>12</v>
      </c>
      <c r="K141">
        <v>130</v>
      </c>
      <c r="L141" s="1">
        <f>HeartDiseasePrediction[[#This Row],[MaxHR]]/(220-HeartDiseasePrediction[[#This Row],[Age]])</f>
        <v>0.7344632768361582</v>
      </c>
      <c r="M141" t="str" cm="1">
        <f t="array" ref="M141">_xlfn.IFS(HeartDiseasePrediction[[#This Row],[MaxHR % Value]]&lt;=59%,"Low-(Abnormal)",HeartDiseasePrediction[[#This Row],[MaxHR % Value]]&lt;86%,"Normal",HeartDiseasePrediction[[#This Row],[MaxHR % Value]]&gt;=86%,"High-(Abnormal)")</f>
        <v>Normal</v>
      </c>
      <c r="N141" t="s">
        <v>23</v>
      </c>
      <c r="O141">
        <v>2</v>
      </c>
      <c r="P141" t="str" cm="1">
        <f t="array" ref="P141">_xlfn.IFS(HeartDiseasePrediction[[#This Row],[Oldpeak]]&lt;1,"Low Risk",HeartDiseasePrediction[[#This Row],[Oldpeak]]&lt;1.5,"Medium Risk",HeartDiseasePrediction[[#This Row],[Oldpeak]]&gt;=1.5,"High Risk")</f>
        <v>High Risk</v>
      </c>
      <c r="Q141" t="s">
        <v>15</v>
      </c>
      <c r="R141" t="s">
        <v>23</v>
      </c>
    </row>
    <row r="142" spans="1:18" x14ac:dyDescent="0.25">
      <c r="A142">
        <v>52</v>
      </c>
      <c r="B142" t="str" cm="1">
        <f t="array" ref="B142">_xlfn.IFS(HeartDiseasePrediction[[#This Row],[Age]]&lt;40,"Below 40",HeartDiseasePrediction[[#This Row],[Age]]&lt;50,"Btw 40 - 49",HeartDiseasePrediction[[#This Row],[Age]]&lt;60,"Btw 50 -59",HeartDiseasePrediction[[#This Row],[Age]]&lt;70,"Btw 60 - 69",HeartDiseasePrediction[[#This Row],[Age]]&lt;=80,"Btw 70 -79")</f>
        <v>Btw 50 -59</v>
      </c>
      <c r="C142" t="s">
        <v>11</v>
      </c>
      <c r="D142" t="s">
        <v>61</v>
      </c>
      <c r="E142">
        <v>160</v>
      </c>
      <c r="F142" t="str" cm="1">
        <f t="array" ref="F142">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42">
        <v>331</v>
      </c>
      <c r="H142" t="str" cm="1">
        <f t="array" ref="H142">_xlfn.IFS(HeartDiseasePrediction[[#This Row],[Cholesterol]]=0,"No Reading",HeartDiseasePrediction[[#This Row],[Cholesterol]]&lt;200,"Normal",HeartDiseasePrediction[[#This Row],[Cholesterol]]&lt;240,"Medium Risk",HeartDiseasePrediction[[#This Row],[Cholesterol]]&gt;=240,"High Risk")</f>
        <v>High Risk</v>
      </c>
      <c r="I142" t="s">
        <v>52</v>
      </c>
      <c r="J142" t="s">
        <v>12</v>
      </c>
      <c r="K142">
        <v>94</v>
      </c>
      <c r="L142" s="1">
        <f>HeartDiseasePrediction[[#This Row],[MaxHR]]/(220-HeartDiseasePrediction[[#This Row],[Age]])</f>
        <v>0.55952380952380953</v>
      </c>
      <c r="M142" t="str" cm="1">
        <f t="array" ref="M142">_xlfn.IFS(HeartDiseasePrediction[[#This Row],[MaxHR % Value]]&lt;=59%,"Low-(Abnormal)",HeartDiseasePrediction[[#This Row],[MaxHR % Value]]&lt;86%,"Normal",HeartDiseasePrediction[[#This Row],[MaxHR % Value]]&gt;=86%,"High-(Abnormal)")</f>
        <v>Low-(Abnormal)</v>
      </c>
      <c r="N142" t="s">
        <v>23</v>
      </c>
      <c r="O142">
        <v>2.5</v>
      </c>
      <c r="P142" t="str" cm="1">
        <f t="array" ref="P142">_xlfn.IFS(HeartDiseasePrediction[[#This Row],[Oldpeak]]&lt;1,"Low Risk",HeartDiseasePrediction[[#This Row],[Oldpeak]]&lt;1.5,"Medium Risk",HeartDiseasePrediction[[#This Row],[Oldpeak]]&gt;=1.5,"High Risk")</f>
        <v>High Risk</v>
      </c>
      <c r="Q142" t="s">
        <v>15</v>
      </c>
      <c r="R142" t="s">
        <v>23</v>
      </c>
    </row>
    <row r="143" spans="1:18" x14ac:dyDescent="0.25">
      <c r="A143">
        <v>50</v>
      </c>
      <c r="B143" t="str" cm="1">
        <f t="array" ref="B143">_xlfn.IFS(HeartDiseasePrediction[[#This Row],[Age]]&lt;40,"Below 40",HeartDiseasePrediction[[#This Row],[Age]]&lt;50,"Btw 40 - 49",HeartDiseasePrediction[[#This Row],[Age]]&lt;60,"Btw 50 -59",HeartDiseasePrediction[[#This Row],[Age]]&lt;70,"Btw 60 - 69",HeartDiseasePrediction[[#This Row],[Age]]&lt;=80,"Btw 70 -79")</f>
        <v>Btw 50 -59</v>
      </c>
      <c r="C143" t="s">
        <v>11</v>
      </c>
      <c r="D143" t="s">
        <v>61</v>
      </c>
      <c r="E143">
        <v>140</v>
      </c>
      <c r="F143" t="str" cm="1">
        <f t="array" ref="F143">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43">
        <v>341</v>
      </c>
      <c r="H143" t="str" cm="1">
        <f t="array" ref="H143">_xlfn.IFS(HeartDiseasePrediction[[#This Row],[Cholesterol]]=0,"No Reading",HeartDiseasePrediction[[#This Row],[Cholesterol]]&lt;200,"Normal",HeartDiseasePrediction[[#This Row],[Cholesterol]]&lt;240,"Medium Risk",HeartDiseasePrediction[[#This Row],[Cholesterol]]&gt;=240,"High Risk")</f>
        <v>High Risk</v>
      </c>
      <c r="I143" t="s">
        <v>52</v>
      </c>
      <c r="J143" t="s">
        <v>16</v>
      </c>
      <c r="K143">
        <v>125</v>
      </c>
      <c r="L143" s="1">
        <f>HeartDiseasePrediction[[#This Row],[MaxHR]]/(220-HeartDiseasePrediction[[#This Row],[Age]])</f>
        <v>0.73529411764705888</v>
      </c>
      <c r="M143" t="str" cm="1">
        <f t="array" ref="M143">_xlfn.IFS(HeartDiseasePrediction[[#This Row],[MaxHR % Value]]&lt;=59%,"Low-(Abnormal)",HeartDiseasePrediction[[#This Row],[MaxHR % Value]]&lt;86%,"Normal",HeartDiseasePrediction[[#This Row],[MaxHR % Value]]&gt;=86%,"High-(Abnormal)")</f>
        <v>Normal</v>
      </c>
      <c r="N143" t="s">
        <v>23</v>
      </c>
      <c r="O143">
        <v>2.5</v>
      </c>
      <c r="P143" t="str" cm="1">
        <f t="array" ref="P143">_xlfn.IFS(HeartDiseasePrediction[[#This Row],[Oldpeak]]&lt;1,"Low Risk",HeartDiseasePrediction[[#This Row],[Oldpeak]]&lt;1.5,"Medium Risk",HeartDiseasePrediction[[#This Row],[Oldpeak]]&gt;=1.5,"High Risk")</f>
        <v>High Risk</v>
      </c>
      <c r="Q143" t="s">
        <v>15</v>
      </c>
      <c r="R143" t="s">
        <v>23</v>
      </c>
    </row>
    <row r="144" spans="1:18" x14ac:dyDescent="0.25">
      <c r="A144">
        <v>47</v>
      </c>
      <c r="B144" t="str" cm="1">
        <f t="array" ref="B144">_xlfn.IFS(HeartDiseasePrediction[[#This Row],[Age]]&lt;40,"Below 40",HeartDiseasePrediction[[#This Row],[Age]]&lt;50,"Btw 40 - 49",HeartDiseasePrediction[[#This Row],[Age]]&lt;60,"Btw 50 -59",HeartDiseasePrediction[[#This Row],[Age]]&lt;70,"Btw 60 - 69",HeartDiseasePrediction[[#This Row],[Age]]&lt;=80,"Btw 70 -79")</f>
        <v>Btw 40 - 49</v>
      </c>
      <c r="C144" t="s">
        <v>11</v>
      </c>
      <c r="D144" t="s">
        <v>61</v>
      </c>
      <c r="E144">
        <v>160</v>
      </c>
      <c r="F144" t="str" cm="1">
        <f t="array" ref="F14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44">
        <v>291</v>
      </c>
      <c r="H144" t="str" cm="1">
        <f t="array" ref="H144">_xlfn.IFS(HeartDiseasePrediction[[#This Row],[Cholesterol]]=0,"No Reading",HeartDiseasePrediction[[#This Row],[Cholesterol]]&lt;200,"Normal",HeartDiseasePrediction[[#This Row],[Cholesterol]]&lt;240,"Medium Risk",HeartDiseasePrediction[[#This Row],[Cholesterol]]&gt;=240,"High Risk")</f>
        <v>High Risk</v>
      </c>
      <c r="I144" t="s">
        <v>52</v>
      </c>
      <c r="J144" t="s">
        <v>16</v>
      </c>
      <c r="K144">
        <v>158</v>
      </c>
      <c r="L144" s="1">
        <f>HeartDiseasePrediction[[#This Row],[MaxHR]]/(220-HeartDiseasePrediction[[#This Row],[Age]])</f>
        <v>0.91329479768786126</v>
      </c>
      <c r="M144" t="str" cm="1">
        <f t="array" ref="M144">_xlfn.IFS(HeartDiseasePrediction[[#This Row],[MaxHR % Value]]&lt;=59%,"Low-(Abnormal)",HeartDiseasePrediction[[#This Row],[MaxHR % Value]]&lt;86%,"Normal",HeartDiseasePrediction[[#This Row],[MaxHR % Value]]&gt;=86%,"High-(Abnormal)")</f>
        <v>High-(Abnormal)</v>
      </c>
      <c r="N144" t="s">
        <v>23</v>
      </c>
      <c r="O144">
        <v>3</v>
      </c>
      <c r="P144" t="str" cm="1">
        <f t="array" ref="P144">_xlfn.IFS(HeartDiseasePrediction[[#This Row],[Oldpeak]]&lt;1,"Low Risk",HeartDiseasePrediction[[#This Row],[Oldpeak]]&lt;1.5,"Medium Risk",HeartDiseasePrediction[[#This Row],[Oldpeak]]&gt;=1.5,"High Risk")</f>
        <v>High Risk</v>
      </c>
      <c r="Q144" t="s">
        <v>15</v>
      </c>
      <c r="R144" t="s">
        <v>23</v>
      </c>
    </row>
    <row r="145" spans="1:18" x14ac:dyDescent="0.25">
      <c r="A145">
        <v>53</v>
      </c>
      <c r="B145" t="str" cm="1">
        <f t="array" ref="B145">_xlfn.IFS(HeartDiseasePrediction[[#This Row],[Age]]&lt;40,"Below 40",HeartDiseasePrediction[[#This Row],[Age]]&lt;50,"Btw 40 - 49",HeartDiseasePrediction[[#This Row],[Age]]&lt;60,"Btw 50 -59",HeartDiseasePrediction[[#This Row],[Age]]&lt;70,"Btw 60 - 69",HeartDiseasePrediction[[#This Row],[Age]]&lt;=80,"Btw 70 -79")</f>
        <v>Btw 50 -59</v>
      </c>
      <c r="C145" t="s">
        <v>11</v>
      </c>
      <c r="D145" t="s">
        <v>61</v>
      </c>
      <c r="E145">
        <v>140</v>
      </c>
      <c r="F145" t="str" cm="1">
        <f t="array" ref="F145">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45">
        <v>243</v>
      </c>
      <c r="H145" t="str" cm="1">
        <f t="array" ref="H145">_xlfn.IFS(HeartDiseasePrediction[[#This Row],[Cholesterol]]=0,"No Reading",HeartDiseasePrediction[[#This Row],[Cholesterol]]&lt;200,"Normal",HeartDiseasePrediction[[#This Row],[Cholesterol]]&lt;240,"Medium Risk",HeartDiseasePrediction[[#This Row],[Cholesterol]]&gt;=240,"High Risk")</f>
        <v>High Risk</v>
      </c>
      <c r="I145" t="s">
        <v>52</v>
      </c>
      <c r="J145" t="s">
        <v>12</v>
      </c>
      <c r="K145">
        <v>155</v>
      </c>
      <c r="L145" s="1">
        <f>HeartDiseasePrediction[[#This Row],[MaxHR]]/(220-HeartDiseasePrediction[[#This Row],[Age]])</f>
        <v>0.92814371257485029</v>
      </c>
      <c r="M145" t="str" cm="1">
        <f t="array" ref="M145">_xlfn.IFS(HeartDiseasePrediction[[#This Row],[MaxHR % Value]]&lt;=59%,"Low-(Abnormal)",HeartDiseasePrediction[[#This Row],[MaxHR % Value]]&lt;86%,"Normal",HeartDiseasePrediction[[#This Row],[MaxHR % Value]]&gt;=86%,"High-(Abnormal)")</f>
        <v>High-(Abnormal)</v>
      </c>
      <c r="N145" t="s">
        <v>22</v>
      </c>
      <c r="O145">
        <v>0</v>
      </c>
      <c r="P145" t="str" cm="1">
        <f t="array" ref="P145">_xlfn.IFS(HeartDiseasePrediction[[#This Row],[Oldpeak]]&lt;1,"Low Risk",HeartDiseasePrediction[[#This Row],[Oldpeak]]&lt;1.5,"Medium Risk",HeartDiseasePrediction[[#This Row],[Oldpeak]]&gt;=1.5,"High Risk")</f>
        <v>Low Risk</v>
      </c>
      <c r="Q145" t="s">
        <v>13</v>
      </c>
      <c r="R145" t="s">
        <v>22</v>
      </c>
    </row>
    <row r="146" spans="1:18" x14ac:dyDescent="0.25">
      <c r="A146">
        <v>56</v>
      </c>
      <c r="B146" t="str" cm="1">
        <f t="array" ref="B146">_xlfn.IFS(HeartDiseasePrediction[[#This Row],[Age]]&lt;40,"Below 40",HeartDiseasePrediction[[#This Row],[Age]]&lt;50,"Btw 40 - 49",HeartDiseasePrediction[[#This Row],[Age]]&lt;60,"Btw 50 -59",HeartDiseasePrediction[[#This Row],[Age]]&lt;70,"Btw 60 - 69",HeartDiseasePrediction[[#This Row],[Age]]&lt;=80,"Btw 70 -79")</f>
        <v>Btw 50 -59</v>
      </c>
      <c r="C146" t="s">
        <v>14</v>
      </c>
      <c r="D146" t="s">
        <v>62</v>
      </c>
      <c r="E146">
        <v>120</v>
      </c>
      <c r="F146" t="str" cm="1">
        <f t="array" ref="F14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46">
        <v>279</v>
      </c>
      <c r="H146" t="str" cm="1">
        <f t="array" ref="H146">_xlfn.IFS(HeartDiseasePrediction[[#This Row],[Cholesterol]]=0,"No Reading",HeartDiseasePrediction[[#This Row],[Cholesterol]]&lt;200,"Normal",HeartDiseasePrediction[[#This Row],[Cholesterol]]&lt;240,"Medium Risk",HeartDiseasePrediction[[#This Row],[Cholesterol]]&gt;=240,"High Risk")</f>
        <v>High Risk</v>
      </c>
      <c r="I146" t="s">
        <v>52</v>
      </c>
      <c r="J146" t="s">
        <v>12</v>
      </c>
      <c r="K146">
        <v>150</v>
      </c>
      <c r="L146" s="1">
        <f>HeartDiseasePrediction[[#This Row],[MaxHR]]/(220-HeartDiseasePrediction[[#This Row],[Age]])</f>
        <v>0.91463414634146345</v>
      </c>
      <c r="M146" t="str" cm="1">
        <f t="array" ref="M146">_xlfn.IFS(HeartDiseasePrediction[[#This Row],[MaxHR % Value]]&lt;=59%,"Low-(Abnormal)",HeartDiseasePrediction[[#This Row],[MaxHR % Value]]&lt;86%,"Normal",HeartDiseasePrediction[[#This Row],[MaxHR % Value]]&gt;=86%,"High-(Abnormal)")</f>
        <v>High-(Abnormal)</v>
      </c>
      <c r="N146" t="s">
        <v>22</v>
      </c>
      <c r="O146">
        <v>1</v>
      </c>
      <c r="P146" t="str" cm="1">
        <f t="array" ref="P146">_xlfn.IFS(HeartDiseasePrediction[[#This Row],[Oldpeak]]&lt;1,"Low Risk",HeartDiseasePrediction[[#This Row],[Oldpeak]]&lt;1.5,"Medium Risk",HeartDiseasePrediction[[#This Row],[Oldpeak]]&gt;=1.5,"High Risk")</f>
        <v>Medium Risk</v>
      </c>
      <c r="Q146" t="s">
        <v>15</v>
      </c>
      <c r="R146" t="s">
        <v>23</v>
      </c>
    </row>
    <row r="147" spans="1:18" x14ac:dyDescent="0.25">
      <c r="A147">
        <v>39</v>
      </c>
      <c r="B147" t="str" cm="1">
        <f t="array" ref="B147">_xlfn.IFS(HeartDiseasePrediction[[#This Row],[Age]]&lt;40,"Below 40",HeartDiseasePrediction[[#This Row],[Age]]&lt;50,"Btw 40 - 49",HeartDiseasePrediction[[#This Row],[Age]]&lt;60,"Btw 50 -59",HeartDiseasePrediction[[#This Row],[Age]]&lt;70,"Btw 60 - 69",HeartDiseasePrediction[[#This Row],[Age]]&lt;=80,"Btw 70 -79")</f>
        <v>Below 40</v>
      </c>
      <c r="C147" t="s">
        <v>11</v>
      </c>
      <c r="D147" t="s">
        <v>61</v>
      </c>
      <c r="E147">
        <v>110</v>
      </c>
      <c r="F147" t="str" cm="1">
        <f t="array" ref="F147">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147">
        <v>273</v>
      </c>
      <c r="H147" t="str" cm="1">
        <f t="array" ref="H147">_xlfn.IFS(HeartDiseasePrediction[[#This Row],[Cholesterol]]=0,"No Reading",HeartDiseasePrediction[[#This Row],[Cholesterol]]&lt;200,"Normal",HeartDiseasePrediction[[#This Row],[Cholesterol]]&lt;240,"Medium Risk",HeartDiseasePrediction[[#This Row],[Cholesterol]]&gt;=240,"High Risk")</f>
        <v>High Risk</v>
      </c>
      <c r="I147" t="s">
        <v>52</v>
      </c>
      <c r="J147" t="s">
        <v>12</v>
      </c>
      <c r="K147">
        <v>132</v>
      </c>
      <c r="L147" s="1">
        <f>HeartDiseasePrediction[[#This Row],[MaxHR]]/(220-HeartDiseasePrediction[[#This Row],[Age]])</f>
        <v>0.72928176795580113</v>
      </c>
      <c r="M147" t="str" cm="1">
        <f t="array" ref="M147">_xlfn.IFS(HeartDiseasePrediction[[#This Row],[MaxHR % Value]]&lt;=59%,"Low-(Abnormal)",HeartDiseasePrediction[[#This Row],[MaxHR % Value]]&lt;86%,"Normal",HeartDiseasePrediction[[#This Row],[MaxHR % Value]]&gt;=86%,"High-(Abnormal)")</f>
        <v>Normal</v>
      </c>
      <c r="N147" t="s">
        <v>22</v>
      </c>
      <c r="O147">
        <v>0</v>
      </c>
      <c r="P147" t="str" cm="1">
        <f t="array" ref="P147">_xlfn.IFS(HeartDiseasePrediction[[#This Row],[Oldpeak]]&lt;1,"Low Risk",HeartDiseasePrediction[[#This Row],[Oldpeak]]&lt;1.5,"Medium Risk",HeartDiseasePrediction[[#This Row],[Oldpeak]]&gt;=1.5,"High Risk")</f>
        <v>Low Risk</v>
      </c>
      <c r="Q147" t="s">
        <v>13</v>
      </c>
      <c r="R147" t="s">
        <v>22</v>
      </c>
    </row>
    <row r="148" spans="1:18" x14ac:dyDescent="0.25">
      <c r="A148">
        <v>42</v>
      </c>
      <c r="B148" t="str" cm="1">
        <f t="array" ref="B148">_xlfn.IFS(HeartDiseasePrediction[[#This Row],[Age]]&lt;40,"Below 40",HeartDiseasePrediction[[#This Row],[Age]]&lt;50,"Btw 40 - 49",HeartDiseasePrediction[[#This Row],[Age]]&lt;60,"Btw 50 -59",HeartDiseasePrediction[[#This Row],[Age]]&lt;70,"Btw 60 - 69",HeartDiseasePrediction[[#This Row],[Age]]&lt;=80,"Btw 70 -79")</f>
        <v>Btw 40 - 49</v>
      </c>
      <c r="C148" t="s">
        <v>11</v>
      </c>
      <c r="D148" t="s">
        <v>62</v>
      </c>
      <c r="E148">
        <v>120</v>
      </c>
      <c r="F148" t="str" cm="1">
        <f t="array" ref="F14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48">
        <v>198</v>
      </c>
      <c r="H148" t="str" cm="1">
        <f t="array" ref="H148">_xlfn.IFS(HeartDiseasePrediction[[#This Row],[Cholesterol]]=0,"No Reading",HeartDiseasePrediction[[#This Row],[Cholesterol]]&lt;200,"Normal",HeartDiseasePrediction[[#This Row],[Cholesterol]]&lt;240,"Medium Risk",HeartDiseasePrediction[[#This Row],[Cholesterol]]&gt;=240,"High Risk")</f>
        <v>Normal</v>
      </c>
      <c r="I148" t="s">
        <v>52</v>
      </c>
      <c r="J148" t="s">
        <v>12</v>
      </c>
      <c r="K148">
        <v>155</v>
      </c>
      <c r="L148" s="1">
        <f>HeartDiseasePrediction[[#This Row],[MaxHR]]/(220-HeartDiseasePrediction[[#This Row],[Age]])</f>
        <v>0.8707865168539326</v>
      </c>
      <c r="M148" t="str" cm="1">
        <f t="array" ref="M148">_xlfn.IFS(HeartDiseasePrediction[[#This Row],[MaxHR % Value]]&lt;=59%,"Low-(Abnormal)",HeartDiseasePrediction[[#This Row],[MaxHR % Value]]&lt;86%,"Normal",HeartDiseasePrediction[[#This Row],[MaxHR % Value]]&gt;=86%,"High-(Abnormal)")</f>
        <v>High-(Abnormal)</v>
      </c>
      <c r="N148" t="s">
        <v>22</v>
      </c>
      <c r="O148">
        <v>0</v>
      </c>
      <c r="P148" t="str" cm="1">
        <f t="array" ref="P148">_xlfn.IFS(HeartDiseasePrediction[[#This Row],[Oldpeak]]&lt;1,"Low Risk",HeartDiseasePrediction[[#This Row],[Oldpeak]]&lt;1.5,"Medium Risk",HeartDiseasePrediction[[#This Row],[Oldpeak]]&gt;=1.5,"High Risk")</f>
        <v>Low Risk</v>
      </c>
      <c r="Q148" t="s">
        <v>13</v>
      </c>
      <c r="R148" t="s">
        <v>22</v>
      </c>
    </row>
    <row r="149" spans="1:18" x14ac:dyDescent="0.25">
      <c r="A149">
        <v>43</v>
      </c>
      <c r="B149" t="str" cm="1">
        <f t="array" ref="B149">_xlfn.IFS(HeartDiseasePrediction[[#This Row],[Age]]&lt;40,"Below 40",HeartDiseasePrediction[[#This Row],[Age]]&lt;50,"Btw 40 - 49",HeartDiseasePrediction[[#This Row],[Age]]&lt;60,"Btw 50 -59",HeartDiseasePrediction[[#This Row],[Age]]&lt;70,"Btw 60 - 69",HeartDiseasePrediction[[#This Row],[Age]]&lt;=80,"Btw 70 -79")</f>
        <v>Btw 40 - 49</v>
      </c>
      <c r="C149" t="s">
        <v>14</v>
      </c>
      <c r="D149" t="s">
        <v>62</v>
      </c>
      <c r="E149">
        <v>120</v>
      </c>
      <c r="F149" t="str" cm="1">
        <f t="array" ref="F14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49">
        <v>249</v>
      </c>
      <c r="H149" t="str" cm="1">
        <f t="array" ref="H149">_xlfn.IFS(HeartDiseasePrediction[[#This Row],[Cholesterol]]=0,"No Reading",HeartDiseasePrediction[[#This Row],[Cholesterol]]&lt;200,"Normal",HeartDiseasePrediction[[#This Row],[Cholesterol]]&lt;240,"Medium Risk",HeartDiseasePrediction[[#This Row],[Cholesterol]]&gt;=240,"High Risk")</f>
        <v>High Risk</v>
      </c>
      <c r="I149" t="s">
        <v>52</v>
      </c>
      <c r="J149" t="s">
        <v>16</v>
      </c>
      <c r="K149">
        <v>176</v>
      </c>
      <c r="L149" s="1">
        <f>HeartDiseasePrediction[[#This Row],[MaxHR]]/(220-HeartDiseasePrediction[[#This Row],[Age]])</f>
        <v>0.99435028248587576</v>
      </c>
      <c r="M149" t="str" cm="1">
        <f t="array" ref="M149">_xlfn.IFS(HeartDiseasePrediction[[#This Row],[MaxHR % Value]]&lt;=59%,"Low-(Abnormal)",HeartDiseasePrediction[[#This Row],[MaxHR % Value]]&lt;86%,"Normal",HeartDiseasePrediction[[#This Row],[MaxHR % Value]]&gt;=86%,"High-(Abnormal)")</f>
        <v>High-(Abnormal)</v>
      </c>
      <c r="N149" t="s">
        <v>22</v>
      </c>
      <c r="O149">
        <v>0</v>
      </c>
      <c r="P149" t="str" cm="1">
        <f t="array" ref="P149">_xlfn.IFS(HeartDiseasePrediction[[#This Row],[Oldpeak]]&lt;1,"Low Risk",HeartDiseasePrediction[[#This Row],[Oldpeak]]&lt;1.5,"Medium Risk",HeartDiseasePrediction[[#This Row],[Oldpeak]]&gt;=1.5,"High Risk")</f>
        <v>Low Risk</v>
      </c>
      <c r="Q149" t="s">
        <v>13</v>
      </c>
      <c r="R149" t="s">
        <v>22</v>
      </c>
    </row>
    <row r="150" spans="1:18" x14ac:dyDescent="0.25">
      <c r="A150">
        <v>50</v>
      </c>
      <c r="B150" t="str" cm="1">
        <f t="array" ref="B150">_xlfn.IFS(HeartDiseasePrediction[[#This Row],[Age]]&lt;40,"Below 40",HeartDiseasePrediction[[#This Row],[Age]]&lt;50,"Btw 40 - 49",HeartDiseasePrediction[[#This Row],[Age]]&lt;60,"Btw 50 -59",HeartDiseasePrediction[[#This Row],[Age]]&lt;70,"Btw 60 - 69",HeartDiseasePrediction[[#This Row],[Age]]&lt;=80,"Btw 70 -79")</f>
        <v>Btw 50 -59</v>
      </c>
      <c r="C150" t="s">
        <v>11</v>
      </c>
      <c r="D150" t="s">
        <v>62</v>
      </c>
      <c r="E150">
        <v>120</v>
      </c>
      <c r="F150" t="str" cm="1">
        <f t="array" ref="F15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50">
        <v>168</v>
      </c>
      <c r="H150" t="str" cm="1">
        <f t="array" ref="H150">_xlfn.IFS(HeartDiseasePrediction[[#This Row],[Cholesterol]]=0,"No Reading",HeartDiseasePrediction[[#This Row],[Cholesterol]]&lt;200,"Normal",HeartDiseasePrediction[[#This Row],[Cholesterol]]&lt;240,"Medium Risk",HeartDiseasePrediction[[#This Row],[Cholesterol]]&gt;=240,"High Risk")</f>
        <v>Normal</v>
      </c>
      <c r="I150" t="s">
        <v>52</v>
      </c>
      <c r="J150" t="s">
        <v>12</v>
      </c>
      <c r="K150">
        <v>160</v>
      </c>
      <c r="L150" s="1">
        <f>HeartDiseasePrediction[[#This Row],[MaxHR]]/(220-HeartDiseasePrediction[[#This Row],[Age]])</f>
        <v>0.94117647058823528</v>
      </c>
      <c r="M150" t="str" cm="1">
        <f t="array" ref="M150">_xlfn.IFS(HeartDiseasePrediction[[#This Row],[MaxHR % Value]]&lt;=59%,"Low-(Abnormal)",HeartDiseasePrediction[[#This Row],[MaxHR % Value]]&lt;86%,"Normal",HeartDiseasePrediction[[#This Row],[MaxHR % Value]]&gt;=86%,"High-(Abnormal)")</f>
        <v>High-(Abnormal)</v>
      </c>
      <c r="N150" t="s">
        <v>22</v>
      </c>
      <c r="O150">
        <v>0</v>
      </c>
      <c r="P150" t="str" cm="1">
        <f t="array" ref="P150">_xlfn.IFS(HeartDiseasePrediction[[#This Row],[Oldpeak]]&lt;1,"Low Risk",HeartDiseasePrediction[[#This Row],[Oldpeak]]&lt;1.5,"Medium Risk",HeartDiseasePrediction[[#This Row],[Oldpeak]]&gt;=1.5,"High Risk")</f>
        <v>Low Risk</v>
      </c>
      <c r="Q150" t="s">
        <v>13</v>
      </c>
      <c r="R150" t="s">
        <v>22</v>
      </c>
    </row>
    <row r="151" spans="1:18" x14ac:dyDescent="0.25">
      <c r="A151">
        <v>54</v>
      </c>
      <c r="B151" t="str" cm="1">
        <f t="array" ref="B151">_xlfn.IFS(HeartDiseasePrediction[[#This Row],[Age]]&lt;40,"Below 40",HeartDiseasePrediction[[#This Row],[Age]]&lt;50,"Btw 40 - 49",HeartDiseasePrediction[[#This Row],[Age]]&lt;60,"Btw 50 -59",HeartDiseasePrediction[[#This Row],[Age]]&lt;70,"Btw 60 - 69",HeartDiseasePrediction[[#This Row],[Age]]&lt;=80,"Btw 70 -79")</f>
        <v>Btw 50 -59</v>
      </c>
      <c r="C151" t="s">
        <v>11</v>
      </c>
      <c r="D151" t="s">
        <v>61</v>
      </c>
      <c r="E151">
        <v>130</v>
      </c>
      <c r="F151" t="str" cm="1">
        <f t="array" ref="F15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51">
        <v>603</v>
      </c>
      <c r="H151" t="str" cm="1">
        <f t="array" ref="H151">_xlfn.IFS(HeartDiseasePrediction[[#This Row],[Cholesterol]]=0,"No Reading",HeartDiseasePrediction[[#This Row],[Cholesterol]]&lt;200,"Normal",HeartDiseasePrediction[[#This Row],[Cholesterol]]&lt;240,"Medium Risk",HeartDiseasePrediction[[#This Row],[Cholesterol]]&gt;=240,"High Risk")</f>
        <v>High Risk</v>
      </c>
      <c r="I151" t="s">
        <v>53</v>
      </c>
      <c r="J151" t="s">
        <v>12</v>
      </c>
      <c r="K151">
        <v>125</v>
      </c>
      <c r="L151" s="1">
        <f>HeartDiseasePrediction[[#This Row],[MaxHR]]/(220-HeartDiseasePrediction[[#This Row],[Age]])</f>
        <v>0.75301204819277112</v>
      </c>
      <c r="M151" t="str" cm="1">
        <f t="array" ref="M151">_xlfn.IFS(HeartDiseasePrediction[[#This Row],[MaxHR % Value]]&lt;=59%,"Low-(Abnormal)",HeartDiseasePrediction[[#This Row],[MaxHR % Value]]&lt;86%,"Normal",HeartDiseasePrediction[[#This Row],[MaxHR % Value]]&gt;=86%,"High-(Abnormal)")</f>
        <v>Normal</v>
      </c>
      <c r="N151" t="s">
        <v>23</v>
      </c>
      <c r="O151">
        <v>1</v>
      </c>
      <c r="P151" t="str" cm="1">
        <f t="array" ref="P151">_xlfn.IFS(HeartDiseasePrediction[[#This Row],[Oldpeak]]&lt;1,"Low Risk",HeartDiseasePrediction[[#This Row],[Oldpeak]]&lt;1.5,"Medium Risk",HeartDiseasePrediction[[#This Row],[Oldpeak]]&gt;=1.5,"High Risk")</f>
        <v>Medium Risk</v>
      </c>
      <c r="Q151" t="s">
        <v>15</v>
      </c>
      <c r="R151" t="s">
        <v>23</v>
      </c>
    </row>
    <row r="152" spans="1:18" x14ac:dyDescent="0.25">
      <c r="A152">
        <v>39</v>
      </c>
      <c r="B152" t="str" cm="1">
        <f t="array" ref="B152">_xlfn.IFS(HeartDiseasePrediction[[#This Row],[Age]]&lt;40,"Below 40",HeartDiseasePrediction[[#This Row],[Age]]&lt;50,"Btw 40 - 49",HeartDiseasePrediction[[#This Row],[Age]]&lt;60,"Btw 50 -59",HeartDiseasePrediction[[#This Row],[Age]]&lt;70,"Btw 60 - 69",HeartDiseasePrediction[[#This Row],[Age]]&lt;=80,"Btw 70 -79")</f>
        <v>Below 40</v>
      </c>
      <c r="C152" t="s">
        <v>11</v>
      </c>
      <c r="D152" t="s">
        <v>62</v>
      </c>
      <c r="E152">
        <v>130</v>
      </c>
      <c r="F152" t="str" cm="1">
        <f t="array" ref="F15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52">
        <v>215</v>
      </c>
      <c r="H152" t="str" cm="1">
        <f t="array" ref="H152">_xlfn.IFS(HeartDiseasePrediction[[#This Row],[Cholesterol]]=0,"No Reading",HeartDiseasePrediction[[#This Row],[Cholesterol]]&lt;200,"Normal",HeartDiseasePrediction[[#This Row],[Cholesterol]]&lt;240,"Medium Risk",HeartDiseasePrediction[[#This Row],[Cholesterol]]&gt;=240,"High Risk")</f>
        <v>Medium Risk</v>
      </c>
      <c r="I152" t="s">
        <v>52</v>
      </c>
      <c r="J152" t="s">
        <v>12</v>
      </c>
      <c r="K152">
        <v>120</v>
      </c>
      <c r="L152" s="1">
        <f>HeartDiseasePrediction[[#This Row],[MaxHR]]/(220-HeartDiseasePrediction[[#This Row],[Age]])</f>
        <v>0.66298342541436461</v>
      </c>
      <c r="M152" t="str" cm="1">
        <f t="array" ref="M152">_xlfn.IFS(HeartDiseasePrediction[[#This Row],[MaxHR % Value]]&lt;=59%,"Low-(Abnormal)",HeartDiseasePrediction[[#This Row],[MaxHR % Value]]&lt;86%,"Normal",HeartDiseasePrediction[[#This Row],[MaxHR % Value]]&gt;=86%,"High-(Abnormal)")</f>
        <v>Normal</v>
      </c>
      <c r="N152" t="s">
        <v>22</v>
      </c>
      <c r="O152">
        <v>0</v>
      </c>
      <c r="P152" t="str" cm="1">
        <f t="array" ref="P152">_xlfn.IFS(HeartDiseasePrediction[[#This Row],[Oldpeak]]&lt;1,"Low Risk",HeartDiseasePrediction[[#This Row],[Oldpeak]]&lt;1.5,"Medium Risk",HeartDiseasePrediction[[#This Row],[Oldpeak]]&gt;=1.5,"High Risk")</f>
        <v>Low Risk</v>
      </c>
      <c r="Q152" t="s">
        <v>13</v>
      </c>
      <c r="R152" t="s">
        <v>22</v>
      </c>
    </row>
    <row r="153" spans="1:18" x14ac:dyDescent="0.25">
      <c r="A153">
        <v>48</v>
      </c>
      <c r="B153" t="str" cm="1">
        <f t="array" ref="B153">_xlfn.IFS(HeartDiseasePrediction[[#This Row],[Age]]&lt;40,"Below 40",HeartDiseasePrediction[[#This Row],[Age]]&lt;50,"Btw 40 - 49",HeartDiseasePrediction[[#This Row],[Age]]&lt;60,"Btw 50 -59",HeartDiseasePrediction[[#This Row],[Age]]&lt;70,"Btw 60 - 69",HeartDiseasePrediction[[#This Row],[Age]]&lt;=80,"Btw 70 -79")</f>
        <v>Btw 40 - 49</v>
      </c>
      <c r="C153" t="s">
        <v>11</v>
      </c>
      <c r="D153" t="s">
        <v>62</v>
      </c>
      <c r="E153">
        <v>100</v>
      </c>
      <c r="F153" t="str" cm="1">
        <f t="array" ref="F153">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153">
        <v>159</v>
      </c>
      <c r="H153" t="str" cm="1">
        <f t="array" ref="H153">_xlfn.IFS(HeartDiseasePrediction[[#This Row],[Cholesterol]]=0,"No Reading",HeartDiseasePrediction[[#This Row],[Cholesterol]]&lt;200,"Normal",HeartDiseasePrediction[[#This Row],[Cholesterol]]&lt;240,"Medium Risk",HeartDiseasePrediction[[#This Row],[Cholesterol]]&gt;=240,"High Risk")</f>
        <v>Normal</v>
      </c>
      <c r="I153" t="s">
        <v>52</v>
      </c>
      <c r="J153" t="s">
        <v>12</v>
      </c>
      <c r="K153">
        <v>100</v>
      </c>
      <c r="L153" s="1">
        <f>HeartDiseasePrediction[[#This Row],[MaxHR]]/(220-HeartDiseasePrediction[[#This Row],[Age]])</f>
        <v>0.58139534883720934</v>
      </c>
      <c r="M153" t="str" cm="1">
        <f t="array" ref="M153">_xlfn.IFS(HeartDiseasePrediction[[#This Row],[MaxHR % Value]]&lt;=59%,"Low-(Abnormal)",HeartDiseasePrediction[[#This Row],[MaxHR % Value]]&lt;86%,"Normal",HeartDiseasePrediction[[#This Row],[MaxHR % Value]]&gt;=86%,"High-(Abnormal)")</f>
        <v>Low-(Abnormal)</v>
      </c>
      <c r="N153" t="s">
        <v>22</v>
      </c>
      <c r="O153">
        <v>0</v>
      </c>
      <c r="P153" t="str" cm="1">
        <f t="array" ref="P153">_xlfn.IFS(HeartDiseasePrediction[[#This Row],[Oldpeak]]&lt;1,"Low Risk",HeartDiseasePrediction[[#This Row],[Oldpeak]]&lt;1.5,"Medium Risk",HeartDiseasePrediction[[#This Row],[Oldpeak]]&gt;=1.5,"High Risk")</f>
        <v>Low Risk</v>
      </c>
      <c r="Q153" t="s">
        <v>13</v>
      </c>
      <c r="R153" t="s">
        <v>22</v>
      </c>
    </row>
    <row r="154" spans="1:18" x14ac:dyDescent="0.25">
      <c r="A154">
        <v>40</v>
      </c>
      <c r="B154" t="str" cm="1">
        <f t="array" ref="B154">_xlfn.IFS(HeartDiseasePrediction[[#This Row],[Age]]&lt;40,"Below 40",HeartDiseasePrediction[[#This Row],[Age]]&lt;50,"Btw 40 - 49",HeartDiseasePrediction[[#This Row],[Age]]&lt;60,"Btw 50 -59",HeartDiseasePrediction[[#This Row],[Age]]&lt;70,"Btw 60 - 69",HeartDiseasePrediction[[#This Row],[Age]]&lt;=80,"Btw 70 -79")</f>
        <v>Btw 40 - 49</v>
      </c>
      <c r="C154" t="s">
        <v>11</v>
      </c>
      <c r="D154" t="s">
        <v>62</v>
      </c>
      <c r="E154">
        <v>130</v>
      </c>
      <c r="F154" t="str" cm="1">
        <f t="array" ref="F15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54">
        <v>275</v>
      </c>
      <c r="H154" t="str" cm="1">
        <f t="array" ref="H154">_xlfn.IFS(HeartDiseasePrediction[[#This Row],[Cholesterol]]=0,"No Reading",HeartDiseasePrediction[[#This Row],[Cholesterol]]&lt;200,"Normal",HeartDiseasePrediction[[#This Row],[Cholesterol]]&lt;240,"Medium Risk",HeartDiseasePrediction[[#This Row],[Cholesterol]]&gt;=240,"High Risk")</f>
        <v>High Risk</v>
      </c>
      <c r="I154" t="s">
        <v>52</v>
      </c>
      <c r="J154" t="s">
        <v>12</v>
      </c>
      <c r="K154">
        <v>150</v>
      </c>
      <c r="L154" s="1">
        <f>HeartDiseasePrediction[[#This Row],[MaxHR]]/(220-HeartDiseasePrediction[[#This Row],[Age]])</f>
        <v>0.83333333333333337</v>
      </c>
      <c r="M154" t="str" cm="1">
        <f t="array" ref="M154">_xlfn.IFS(HeartDiseasePrediction[[#This Row],[MaxHR % Value]]&lt;=59%,"Low-(Abnormal)",HeartDiseasePrediction[[#This Row],[MaxHR % Value]]&lt;86%,"Normal",HeartDiseasePrediction[[#This Row],[MaxHR % Value]]&gt;=86%,"High-(Abnormal)")</f>
        <v>Normal</v>
      </c>
      <c r="N154" t="s">
        <v>22</v>
      </c>
      <c r="O154">
        <v>0</v>
      </c>
      <c r="P154" t="str" cm="1">
        <f t="array" ref="P154">_xlfn.IFS(HeartDiseasePrediction[[#This Row],[Oldpeak]]&lt;1,"Low Risk",HeartDiseasePrediction[[#This Row],[Oldpeak]]&lt;1.5,"Medium Risk",HeartDiseasePrediction[[#This Row],[Oldpeak]]&gt;=1.5,"High Risk")</f>
        <v>Low Risk</v>
      </c>
      <c r="Q154" t="s">
        <v>13</v>
      </c>
      <c r="R154" t="s">
        <v>22</v>
      </c>
    </row>
    <row r="155" spans="1:18" x14ac:dyDescent="0.25">
      <c r="A155">
        <v>55</v>
      </c>
      <c r="B155" t="str" cm="1">
        <f t="array" ref="B155">_xlfn.IFS(HeartDiseasePrediction[[#This Row],[Age]]&lt;40,"Below 40",HeartDiseasePrediction[[#This Row],[Age]]&lt;50,"Btw 40 - 49",HeartDiseasePrediction[[#This Row],[Age]]&lt;60,"Btw 50 -59",HeartDiseasePrediction[[#This Row],[Age]]&lt;70,"Btw 60 - 69",HeartDiseasePrediction[[#This Row],[Age]]&lt;=80,"Btw 70 -79")</f>
        <v>Btw 50 -59</v>
      </c>
      <c r="C155" t="s">
        <v>11</v>
      </c>
      <c r="D155" t="s">
        <v>61</v>
      </c>
      <c r="E155">
        <v>120</v>
      </c>
      <c r="F155" t="str" cm="1">
        <f t="array" ref="F15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55">
        <v>270</v>
      </c>
      <c r="H155" t="str" cm="1">
        <f t="array" ref="H155">_xlfn.IFS(HeartDiseasePrediction[[#This Row],[Cholesterol]]=0,"No Reading",HeartDiseasePrediction[[#This Row],[Cholesterol]]&lt;200,"Normal",HeartDiseasePrediction[[#This Row],[Cholesterol]]&lt;240,"Medium Risk",HeartDiseasePrediction[[#This Row],[Cholesterol]]&gt;=240,"High Risk")</f>
        <v>High Risk</v>
      </c>
      <c r="I155" t="s">
        <v>52</v>
      </c>
      <c r="J155" t="s">
        <v>12</v>
      </c>
      <c r="K155">
        <v>140</v>
      </c>
      <c r="L155" s="1">
        <f>HeartDiseasePrediction[[#This Row],[MaxHR]]/(220-HeartDiseasePrediction[[#This Row],[Age]])</f>
        <v>0.84848484848484851</v>
      </c>
      <c r="M155" t="str" cm="1">
        <f t="array" ref="M155">_xlfn.IFS(HeartDiseasePrediction[[#This Row],[MaxHR % Value]]&lt;=59%,"Low-(Abnormal)",HeartDiseasePrediction[[#This Row],[MaxHR % Value]]&lt;86%,"Normal",HeartDiseasePrediction[[#This Row],[MaxHR % Value]]&gt;=86%,"High-(Abnormal)")</f>
        <v>Normal</v>
      </c>
      <c r="N155" t="s">
        <v>22</v>
      </c>
      <c r="O155">
        <v>0</v>
      </c>
      <c r="P155" t="str" cm="1">
        <f t="array" ref="P155">_xlfn.IFS(HeartDiseasePrediction[[#This Row],[Oldpeak]]&lt;1,"Low Risk",HeartDiseasePrediction[[#This Row],[Oldpeak]]&lt;1.5,"Medium Risk",HeartDiseasePrediction[[#This Row],[Oldpeak]]&gt;=1.5,"High Risk")</f>
        <v>Low Risk</v>
      </c>
      <c r="Q155" t="s">
        <v>13</v>
      </c>
      <c r="R155" t="s">
        <v>22</v>
      </c>
    </row>
    <row r="156" spans="1:18" x14ac:dyDescent="0.25">
      <c r="A156">
        <v>41</v>
      </c>
      <c r="B156" t="str" cm="1">
        <f t="array" ref="B156">_xlfn.IFS(HeartDiseasePrediction[[#This Row],[Age]]&lt;40,"Below 40",HeartDiseasePrediction[[#This Row],[Age]]&lt;50,"Btw 40 - 49",HeartDiseasePrediction[[#This Row],[Age]]&lt;60,"Btw 50 -59",HeartDiseasePrediction[[#This Row],[Age]]&lt;70,"Btw 60 - 69",HeartDiseasePrediction[[#This Row],[Age]]&lt;=80,"Btw 70 -79")</f>
        <v>Btw 40 - 49</v>
      </c>
      <c r="C156" t="s">
        <v>11</v>
      </c>
      <c r="D156" t="s">
        <v>62</v>
      </c>
      <c r="E156">
        <v>120</v>
      </c>
      <c r="F156" t="str" cm="1">
        <f t="array" ref="F15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56">
        <v>291</v>
      </c>
      <c r="H156" t="str" cm="1">
        <f t="array" ref="H156">_xlfn.IFS(HeartDiseasePrediction[[#This Row],[Cholesterol]]=0,"No Reading",HeartDiseasePrediction[[#This Row],[Cholesterol]]&lt;200,"Normal",HeartDiseasePrediction[[#This Row],[Cholesterol]]&lt;240,"Medium Risk",HeartDiseasePrediction[[#This Row],[Cholesterol]]&gt;=240,"High Risk")</f>
        <v>High Risk</v>
      </c>
      <c r="I156" t="s">
        <v>52</v>
      </c>
      <c r="J156" t="s">
        <v>16</v>
      </c>
      <c r="K156">
        <v>160</v>
      </c>
      <c r="L156" s="1">
        <f>HeartDiseasePrediction[[#This Row],[MaxHR]]/(220-HeartDiseasePrediction[[#This Row],[Age]])</f>
        <v>0.8938547486033519</v>
      </c>
      <c r="M156" t="str" cm="1">
        <f t="array" ref="M156">_xlfn.IFS(HeartDiseasePrediction[[#This Row],[MaxHR % Value]]&lt;=59%,"Low-(Abnormal)",HeartDiseasePrediction[[#This Row],[MaxHR % Value]]&lt;86%,"Normal",HeartDiseasePrediction[[#This Row],[MaxHR % Value]]&gt;=86%,"High-(Abnormal)")</f>
        <v>High-(Abnormal)</v>
      </c>
      <c r="N156" t="s">
        <v>22</v>
      </c>
      <c r="O156">
        <v>0</v>
      </c>
      <c r="P156" t="str" cm="1">
        <f t="array" ref="P156">_xlfn.IFS(HeartDiseasePrediction[[#This Row],[Oldpeak]]&lt;1,"Low Risk",HeartDiseasePrediction[[#This Row],[Oldpeak]]&lt;1.5,"Medium Risk",HeartDiseasePrediction[[#This Row],[Oldpeak]]&gt;=1.5,"High Risk")</f>
        <v>Low Risk</v>
      </c>
      <c r="Q156" t="s">
        <v>13</v>
      </c>
      <c r="R156" t="s">
        <v>22</v>
      </c>
    </row>
    <row r="157" spans="1:18" x14ac:dyDescent="0.25">
      <c r="A157">
        <v>56</v>
      </c>
      <c r="B157" t="str" cm="1">
        <f t="array" ref="B157">_xlfn.IFS(HeartDiseasePrediction[[#This Row],[Age]]&lt;40,"Below 40",HeartDiseasePrediction[[#This Row],[Age]]&lt;50,"Btw 40 - 49",HeartDiseasePrediction[[#This Row],[Age]]&lt;60,"Btw 50 -59",HeartDiseasePrediction[[#This Row],[Age]]&lt;70,"Btw 60 - 69",HeartDiseasePrediction[[#This Row],[Age]]&lt;=80,"Btw 70 -79")</f>
        <v>Btw 50 -59</v>
      </c>
      <c r="C157" t="s">
        <v>11</v>
      </c>
      <c r="D157" t="s">
        <v>61</v>
      </c>
      <c r="E157">
        <v>155</v>
      </c>
      <c r="F157" t="str" cm="1">
        <f t="array" ref="F15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57">
        <v>342</v>
      </c>
      <c r="H157" t="str" cm="1">
        <f t="array" ref="H157">_xlfn.IFS(HeartDiseasePrediction[[#This Row],[Cholesterol]]=0,"No Reading",HeartDiseasePrediction[[#This Row],[Cholesterol]]&lt;200,"Normal",HeartDiseasePrediction[[#This Row],[Cholesterol]]&lt;240,"Medium Risk",HeartDiseasePrediction[[#This Row],[Cholesterol]]&gt;=240,"High Risk")</f>
        <v>High Risk</v>
      </c>
      <c r="I157" t="s">
        <v>53</v>
      </c>
      <c r="J157" t="s">
        <v>12</v>
      </c>
      <c r="K157">
        <v>150</v>
      </c>
      <c r="L157" s="1">
        <f>HeartDiseasePrediction[[#This Row],[MaxHR]]/(220-HeartDiseasePrediction[[#This Row],[Age]])</f>
        <v>0.91463414634146345</v>
      </c>
      <c r="M157" t="str" cm="1">
        <f t="array" ref="M157">_xlfn.IFS(HeartDiseasePrediction[[#This Row],[MaxHR % Value]]&lt;=59%,"Low-(Abnormal)",HeartDiseasePrediction[[#This Row],[MaxHR % Value]]&lt;86%,"Normal",HeartDiseasePrediction[[#This Row],[MaxHR % Value]]&gt;=86%,"High-(Abnormal)")</f>
        <v>High-(Abnormal)</v>
      </c>
      <c r="N157" t="s">
        <v>23</v>
      </c>
      <c r="O157">
        <v>3</v>
      </c>
      <c r="P157" t="str" cm="1">
        <f t="array" ref="P157">_xlfn.IFS(HeartDiseasePrediction[[#This Row],[Oldpeak]]&lt;1,"Low Risk",HeartDiseasePrediction[[#This Row],[Oldpeak]]&lt;1.5,"Medium Risk",HeartDiseasePrediction[[#This Row],[Oldpeak]]&gt;=1.5,"High Risk")</f>
        <v>High Risk</v>
      </c>
      <c r="Q157" t="s">
        <v>15</v>
      </c>
      <c r="R157" t="s">
        <v>23</v>
      </c>
    </row>
    <row r="158" spans="1:18" x14ac:dyDescent="0.25">
      <c r="A158">
        <v>38</v>
      </c>
      <c r="B158" t="str" cm="1">
        <f t="array" ref="B158">_xlfn.IFS(HeartDiseasePrediction[[#This Row],[Age]]&lt;40,"Below 40",HeartDiseasePrediction[[#This Row],[Age]]&lt;50,"Btw 40 - 49",HeartDiseasePrediction[[#This Row],[Age]]&lt;60,"Btw 50 -59",HeartDiseasePrediction[[#This Row],[Age]]&lt;70,"Btw 60 - 69",HeartDiseasePrediction[[#This Row],[Age]]&lt;=80,"Btw 70 -79")</f>
        <v>Below 40</v>
      </c>
      <c r="C158" t="s">
        <v>11</v>
      </c>
      <c r="D158" t="s">
        <v>61</v>
      </c>
      <c r="E158">
        <v>110</v>
      </c>
      <c r="F158" t="str" cm="1">
        <f t="array" ref="F158">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158">
        <v>190</v>
      </c>
      <c r="H158" t="str" cm="1">
        <f t="array" ref="H158">_xlfn.IFS(HeartDiseasePrediction[[#This Row],[Cholesterol]]=0,"No Reading",HeartDiseasePrediction[[#This Row],[Cholesterol]]&lt;200,"Normal",HeartDiseasePrediction[[#This Row],[Cholesterol]]&lt;240,"Medium Risk",HeartDiseasePrediction[[#This Row],[Cholesterol]]&gt;=240,"High Risk")</f>
        <v>Normal</v>
      </c>
      <c r="I158" t="s">
        <v>52</v>
      </c>
      <c r="J158" t="s">
        <v>12</v>
      </c>
      <c r="K158">
        <v>150</v>
      </c>
      <c r="L158" s="1">
        <f>HeartDiseasePrediction[[#This Row],[MaxHR]]/(220-HeartDiseasePrediction[[#This Row],[Age]])</f>
        <v>0.82417582417582413</v>
      </c>
      <c r="M158" t="str" cm="1">
        <f t="array" ref="M158">_xlfn.IFS(HeartDiseasePrediction[[#This Row],[MaxHR % Value]]&lt;=59%,"Low-(Abnormal)",HeartDiseasePrediction[[#This Row],[MaxHR % Value]]&lt;86%,"Normal",HeartDiseasePrediction[[#This Row],[MaxHR % Value]]&gt;=86%,"High-(Abnormal)")</f>
        <v>Normal</v>
      </c>
      <c r="N158" t="s">
        <v>23</v>
      </c>
      <c r="O158">
        <v>1</v>
      </c>
      <c r="P158" t="str" cm="1">
        <f t="array" ref="P158">_xlfn.IFS(HeartDiseasePrediction[[#This Row],[Oldpeak]]&lt;1,"Low Risk",HeartDiseasePrediction[[#This Row],[Oldpeak]]&lt;1.5,"Medium Risk",HeartDiseasePrediction[[#This Row],[Oldpeak]]&gt;=1.5,"High Risk")</f>
        <v>Medium Risk</v>
      </c>
      <c r="Q158" t="s">
        <v>15</v>
      </c>
      <c r="R158" t="s">
        <v>23</v>
      </c>
    </row>
    <row r="159" spans="1:18" x14ac:dyDescent="0.25">
      <c r="A159">
        <v>49</v>
      </c>
      <c r="B159" t="str" cm="1">
        <f t="array" ref="B159">_xlfn.IFS(HeartDiseasePrediction[[#This Row],[Age]]&lt;40,"Below 40",HeartDiseasePrediction[[#This Row],[Age]]&lt;50,"Btw 40 - 49",HeartDiseasePrediction[[#This Row],[Age]]&lt;60,"Btw 50 -59",HeartDiseasePrediction[[#This Row],[Age]]&lt;70,"Btw 60 - 69",HeartDiseasePrediction[[#This Row],[Age]]&lt;=80,"Btw 70 -79")</f>
        <v>Btw 40 - 49</v>
      </c>
      <c r="C159" t="s">
        <v>11</v>
      </c>
      <c r="D159" t="s">
        <v>61</v>
      </c>
      <c r="E159">
        <v>140</v>
      </c>
      <c r="F159" t="str" cm="1">
        <f t="array" ref="F159">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59">
        <v>185</v>
      </c>
      <c r="H159" t="str" cm="1">
        <f t="array" ref="H159">_xlfn.IFS(HeartDiseasePrediction[[#This Row],[Cholesterol]]=0,"No Reading",HeartDiseasePrediction[[#This Row],[Cholesterol]]&lt;200,"Normal",HeartDiseasePrediction[[#This Row],[Cholesterol]]&lt;240,"Medium Risk",HeartDiseasePrediction[[#This Row],[Cholesterol]]&gt;=240,"High Risk")</f>
        <v>Normal</v>
      </c>
      <c r="I159" t="s">
        <v>52</v>
      </c>
      <c r="J159" t="s">
        <v>12</v>
      </c>
      <c r="K159">
        <v>130</v>
      </c>
      <c r="L159" s="1">
        <f>HeartDiseasePrediction[[#This Row],[MaxHR]]/(220-HeartDiseasePrediction[[#This Row],[Age]])</f>
        <v>0.76023391812865493</v>
      </c>
      <c r="M159" t="str" cm="1">
        <f t="array" ref="M159">_xlfn.IFS(HeartDiseasePrediction[[#This Row],[MaxHR % Value]]&lt;=59%,"Low-(Abnormal)",HeartDiseasePrediction[[#This Row],[MaxHR % Value]]&lt;86%,"Normal",HeartDiseasePrediction[[#This Row],[MaxHR % Value]]&gt;=86%,"High-(Abnormal)")</f>
        <v>Normal</v>
      </c>
      <c r="N159" t="s">
        <v>22</v>
      </c>
      <c r="O159">
        <v>0</v>
      </c>
      <c r="P159" t="str" cm="1">
        <f t="array" ref="P159">_xlfn.IFS(HeartDiseasePrediction[[#This Row],[Oldpeak]]&lt;1,"Low Risk",HeartDiseasePrediction[[#This Row],[Oldpeak]]&lt;1.5,"Medium Risk",HeartDiseasePrediction[[#This Row],[Oldpeak]]&gt;=1.5,"High Risk")</f>
        <v>Low Risk</v>
      </c>
      <c r="Q159" t="s">
        <v>13</v>
      </c>
      <c r="R159" t="s">
        <v>22</v>
      </c>
    </row>
    <row r="160" spans="1:18" x14ac:dyDescent="0.25">
      <c r="A160">
        <v>44</v>
      </c>
      <c r="B160" t="str" cm="1">
        <f t="array" ref="B160">_xlfn.IFS(HeartDiseasePrediction[[#This Row],[Age]]&lt;40,"Below 40",HeartDiseasePrediction[[#This Row],[Age]]&lt;50,"Btw 40 - 49",HeartDiseasePrediction[[#This Row],[Age]]&lt;60,"Btw 50 -59",HeartDiseasePrediction[[#This Row],[Age]]&lt;70,"Btw 60 - 69",HeartDiseasePrediction[[#This Row],[Age]]&lt;=80,"Btw 70 -79")</f>
        <v>Btw 40 - 49</v>
      </c>
      <c r="C160" t="s">
        <v>11</v>
      </c>
      <c r="D160" t="s">
        <v>61</v>
      </c>
      <c r="E160">
        <v>130</v>
      </c>
      <c r="F160" t="str" cm="1">
        <f t="array" ref="F16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60">
        <v>290</v>
      </c>
      <c r="H160" t="str" cm="1">
        <f t="array" ref="H160">_xlfn.IFS(HeartDiseasePrediction[[#This Row],[Cholesterol]]=0,"No Reading",HeartDiseasePrediction[[#This Row],[Cholesterol]]&lt;200,"Normal",HeartDiseasePrediction[[#This Row],[Cholesterol]]&lt;240,"Medium Risk",HeartDiseasePrediction[[#This Row],[Cholesterol]]&gt;=240,"High Risk")</f>
        <v>High Risk</v>
      </c>
      <c r="I160" t="s">
        <v>52</v>
      </c>
      <c r="J160" t="s">
        <v>12</v>
      </c>
      <c r="K160">
        <v>100</v>
      </c>
      <c r="L160" s="1">
        <f>HeartDiseasePrediction[[#This Row],[MaxHR]]/(220-HeartDiseasePrediction[[#This Row],[Age]])</f>
        <v>0.56818181818181823</v>
      </c>
      <c r="M160" t="str" cm="1">
        <f t="array" ref="M160">_xlfn.IFS(HeartDiseasePrediction[[#This Row],[MaxHR % Value]]&lt;=59%,"Low-(Abnormal)",HeartDiseasePrediction[[#This Row],[MaxHR % Value]]&lt;86%,"Normal",HeartDiseasePrediction[[#This Row],[MaxHR % Value]]&gt;=86%,"High-(Abnormal)")</f>
        <v>Low-(Abnormal)</v>
      </c>
      <c r="N160" t="s">
        <v>23</v>
      </c>
      <c r="O160">
        <v>2</v>
      </c>
      <c r="P160" t="str" cm="1">
        <f t="array" ref="P160">_xlfn.IFS(HeartDiseasePrediction[[#This Row],[Oldpeak]]&lt;1,"Low Risk",HeartDiseasePrediction[[#This Row],[Oldpeak]]&lt;1.5,"Medium Risk",HeartDiseasePrediction[[#This Row],[Oldpeak]]&gt;=1.5,"High Risk")</f>
        <v>High Risk</v>
      </c>
      <c r="Q160" t="s">
        <v>15</v>
      </c>
      <c r="R160" t="s">
        <v>23</v>
      </c>
    </row>
    <row r="161" spans="1:18" x14ac:dyDescent="0.25">
      <c r="A161">
        <v>54</v>
      </c>
      <c r="B161" t="str" cm="1">
        <f t="array" ref="B161">_xlfn.IFS(HeartDiseasePrediction[[#This Row],[Age]]&lt;40,"Below 40",HeartDiseasePrediction[[#This Row],[Age]]&lt;50,"Btw 40 - 49",HeartDiseasePrediction[[#This Row],[Age]]&lt;60,"Btw 50 -59",HeartDiseasePrediction[[#This Row],[Age]]&lt;70,"Btw 60 - 69",HeartDiseasePrediction[[#This Row],[Age]]&lt;=80,"Btw 70 -79")</f>
        <v>Btw 50 -59</v>
      </c>
      <c r="C161" t="s">
        <v>11</v>
      </c>
      <c r="D161" t="s">
        <v>62</v>
      </c>
      <c r="E161">
        <v>160</v>
      </c>
      <c r="F161" t="str" cm="1">
        <f t="array" ref="F161">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61">
        <v>195</v>
      </c>
      <c r="H161" t="str" cm="1">
        <f t="array" ref="H161">_xlfn.IFS(HeartDiseasePrediction[[#This Row],[Cholesterol]]=0,"No Reading",HeartDiseasePrediction[[#This Row],[Cholesterol]]&lt;200,"Normal",HeartDiseasePrediction[[#This Row],[Cholesterol]]&lt;240,"Medium Risk",HeartDiseasePrediction[[#This Row],[Cholesterol]]&gt;=240,"High Risk")</f>
        <v>Normal</v>
      </c>
      <c r="I161" t="s">
        <v>52</v>
      </c>
      <c r="J161" t="s">
        <v>16</v>
      </c>
      <c r="K161">
        <v>130</v>
      </c>
      <c r="L161" s="1">
        <f>HeartDiseasePrediction[[#This Row],[MaxHR]]/(220-HeartDiseasePrediction[[#This Row],[Age]])</f>
        <v>0.7831325301204819</v>
      </c>
      <c r="M161" t="str" cm="1">
        <f t="array" ref="M161">_xlfn.IFS(HeartDiseasePrediction[[#This Row],[MaxHR % Value]]&lt;=59%,"Low-(Abnormal)",HeartDiseasePrediction[[#This Row],[MaxHR % Value]]&lt;86%,"Normal",HeartDiseasePrediction[[#This Row],[MaxHR % Value]]&gt;=86%,"High-(Abnormal)")</f>
        <v>Normal</v>
      </c>
      <c r="N161" t="s">
        <v>22</v>
      </c>
      <c r="O161">
        <v>1</v>
      </c>
      <c r="P161" t="str" cm="1">
        <f t="array" ref="P161">_xlfn.IFS(HeartDiseasePrediction[[#This Row],[Oldpeak]]&lt;1,"Low Risk",HeartDiseasePrediction[[#This Row],[Oldpeak]]&lt;1.5,"Medium Risk",HeartDiseasePrediction[[#This Row],[Oldpeak]]&gt;=1.5,"High Risk")</f>
        <v>Medium Risk</v>
      </c>
      <c r="Q161" t="s">
        <v>13</v>
      </c>
      <c r="R161" t="s">
        <v>22</v>
      </c>
    </row>
    <row r="162" spans="1:18" x14ac:dyDescent="0.25">
      <c r="A162">
        <v>59</v>
      </c>
      <c r="B162" t="str" cm="1">
        <f t="array" ref="B162">_xlfn.IFS(HeartDiseasePrediction[[#This Row],[Age]]&lt;40,"Below 40",HeartDiseasePrediction[[#This Row],[Age]]&lt;50,"Btw 40 - 49",HeartDiseasePrediction[[#This Row],[Age]]&lt;60,"Btw 50 -59",HeartDiseasePrediction[[#This Row],[Age]]&lt;70,"Btw 60 - 69",HeartDiseasePrediction[[#This Row],[Age]]&lt;=80,"Btw 70 -79")</f>
        <v>Btw 50 -59</v>
      </c>
      <c r="C162" t="s">
        <v>11</v>
      </c>
      <c r="D162" t="s">
        <v>61</v>
      </c>
      <c r="E162">
        <v>140</v>
      </c>
      <c r="F162" t="str" cm="1">
        <f t="array" ref="F162">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62">
        <v>264</v>
      </c>
      <c r="H162" t="str" cm="1">
        <f t="array" ref="H162">_xlfn.IFS(HeartDiseasePrediction[[#This Row],[Cholesterol]]=0,"No Reading",HeartDiseasePrediction[[#This Row],[Cholesterol]]&lt;200,"Normal",HeartDiseasePrediction[[#This Row],[Cholesterol]]&lt;240,"Medium Risk",HeartDiseasePrediction[[#This Row],[Cholesterol]]&gt;=240,"High Risk")</f>
        <v>High Risk</v>
      </c>
      <c r="I162" t="s">
        <v>53</v>
      </c>
      <c r="J162" t="s">
        <v>17</v>
      </c>
      <c r="K162">
        <v>119</v>
      </c>
      <c r="L162" s="1">
        <f>HeartDiseasePrediction[[#This Row],[MaxHR]]/(220-HeartDiseasePrediction[[#This Row],[Age]])</f>
        <v>0.73913043478260865</v>
      </c>
      <c r="M162" t="str" cm="1">
        <f t="array" ref="M162">_xlfn.IFS(HeartDiseasePrediction[[#This Row],[MaxHR % Value]]&lt;=59%,"Low-(Abnormal)",HeartDiseasePrediction[[#This Row],[MaxHR % Value]]&lt;86%,"Normal",HeartDiseasePrediction[[#This Row],[MaxHR % Value]]&gt;=86%,"High-(Abnormal)")</f>
        <v>Normal</v>
      </c>
      <c r="N162" t="s">
        <v>23</v>
      </c>
      <c r="O162">
        <v>0</v>
      </c>
      <c r="P162" t="str" cm="1">
        <f t="array" ref="P162">_xlfn.IFS(HeartDiseasePrediction[[#This Row],[Oldpeak]]&lt;1,"Low Risk",HeartDiseasePrediction[[#This Row],[Oldpeak]]&lt;1.5,"Medium Risk",HeartDiseasePrediction[[#This Row],[Oldpeak]]&gt;=1.5,"High Risk")</f>
        <v>Low Risk</v>
      </c>
      <c r="Q162" t="s">
        <v>15</v>
      </c>
      <c r="R162" t="s">
        <v>23</v>
      </c>
    </row>
    <row r="163" spans="1:18" x14ac:dyDescent="0.25">
      <c r="A163">
        <v>49</v>
      </c>
      <c r="B163" t="str" cm="1">
        <f t="array" ref="B163">_xlfn.IFS(HeartDiseasePrediction[[#This Row],[Age]]&lt;40,"Below 40",HeartDiseasePrediction[[#This Row],[Age]]&lt;50,"Btw 40 - 49",HeartDiseasePrediction[[#This Row],[Age]]&lt;60,"Btw 50 -59",HeartDiseasePrediction[[#This Row],[Age]]&lt;70,"Btw 60 - 69",HeartDiseasePrediction[[#This Row],[Age]]&lt;=80,"Btw 70 -79")</f>
        <v>Btw 40 - 49</v>
      </c>
      <c r="C163" t="s">
        <v>11</v>
      </c>
      <c r="D163" t="s">
        <v>61</v>
      </c>
      <c r="E163">
        <v>128</v>
      </c>
      <c r="F163" t="str" cm="1">
        <f t="array" ref="F16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63">
        <v>212</v>
      </c>
      <c r="H163" t="str" cm="1">
        <f t="array" ref="H163">_xlfn.IFS(HeartDiseasePrediction[[#This Row],[Cholesterol]]=0,"No Reading",HeartDiseasePrediction[[#This Row],[Cholesterol]]&lt;200,"Normal",HeartDiseasePrediction[[#This Row],[Cholesterol]]&lt;240,"Medium Risk",HeartDiseasePrediction[[#This Row],[Cholesterol]]&gt;=240,"High Risk")</f>
        <v>Medium Risk</v>
      </c>
      <c r="I163" t="s">
        <v>52</v>
      </c>
      <c r="J163" t="s">
        <v>12</v>
      </c>
      <c r="K163">
        <v>96</v>
      </c>
      <c r="L163" s="1">
        <f>HeartDiseasePrediction[[#This Row],[MaxHR]]/(220-HeartDiseasePrediction[[#This Row],[Age]])</f>
        <v>0.56140350877192979</v>
      </c>
      <c r="M163" t="str" cm="1">
        <f t="array" ref="M163">_xlfn.IFS(HeartDiseasePrediction[[#This Row],[MaxHR % Value]]&lt;=59%,"Low-(Abnormal)",HeartDiseasePrediction[[#This Row],[MaxHR % Value]]&lt;86%,"Normal",HeartDiseasePrediction[[#This Row],[MaxHR % Value]]&gt;=86%,"High-(Abnormal)")</f>
        <v>Low-(Abnormal)</v>
      </c>
      <c r="N163" t="s">
        <v>23</v>
      </c>
      <c r="O163">
        <v>0</v>
      </c>
      <c r="P163" t="str" cm="1">
        <f t="array" ref="P163">_xlfn.IFS(HeartDiseasePrediction[[#This Row],[Oldpeak]]&lt;1,"Low Risk",HeartDiseasePrediction[[#This Row],[Oldpeak]]&lt;1.5,"Medium Risk",HeartDiseasePrediction[[#This Row],[Oldpeak]]&gt;=1.5,"High Risk")</f>
        <v>Low Risk</v>
      </c>
      <c r="Q163" t="s">
        <v>15</v>
      </c>
      <c r="R163" t="s">
        <v>23</v>
      </c>
    </row>
    <row r="164" spans="1:18" x14ac:dyDescent="0.25">
      <c r="A164">
        <v>47</v>
      </c>
      <c r="B164" t="str" cm="1">
        <f t="array" ref="B164">_xlfn.IFS(HeartDiseasePrediction[[#This Row],[Age]]&lt;40,"Below 40",HeartDiseasePrediction[[#This Row],[Age]]&lt;50,"Btw 40 - 49",HeartDiseasePrediction[[#This Row],[Age]]&lt;60,"Btw 50 -59",HeartDiseasePrediction[[#This Row],[Age]]&lt;70,"Btw 60 - 69",HeartDiseasePrediction[[#This Row],[Age]]&lt;=80,"Btw 70 -79")</f>
        <v>Btw 40 - 49</v>
      </c>
      <c r="C164" t="s">
        <v>11</v>
      </c>
      <c r="D164" t="s">
        <v>62</v>
      </c>
      <c r="E164">
        <v>160</v>
      </c>
      <c r="F164" t="str" cm="1">
        <f t="array" ref="F16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64">
        <v>263</v>
      </c>
      <c r="H164" t="str" cm="1">
        <f t="array" ref="H164">_xlfn.IFS(HeartDiseasePrediction[[#This Row],[Cholesterol]]=0,"No Reading",HeartDiseasePrediction[[#This Row],[Cholesterol]]&lt;200,"Normal",HeartDiseasePrediction[[#This Row],[Cholesterol]]&lt;240,"Medium Risk",HeartDiseasePrediction[[#This Row],[Cholesterol]]&gt;=240,"High Risk")</f>
        <v>High Risk</v>
      </c>
      <c r="I164" t="s">
        <v>52</v>
      </c>
      <c r="J164" t="s">
        <v>12</v>
      </c>
      <c r="K164">
        <v>174</v>
      </c>
      <c r="L164" s="1">
        <f>HeartDiseasePrediction[[#This Row],[MaxHR]]/(220-HeartDiseasePrediction[[#This Row],[Age]])</f>
        <v>1.0057803468208093</v>
      </c>
      <c r="M164" t="str" cm="1">
        <f t="array" ref="M164">_xlfn.IFS(HeartDiseasePrediction[[#This Row],[MaxHR % Value]]&lt;=59%,"Low-(Abnormal)",HeartDiseasePrediction[[#This Row],[MaxHR % Value]]&lt;86%,"Normal",HeartDiseasePrediction[[#This Row],[MaxHR % Value]]&gt;=86%,"High-(Abnormal)")</f>
        <v>High-(Abnormal)</v>
      </c>
      <c r="N164" t="s">
        <v>22</v>
      </c>
      <c r="O164">
        <v>0</v>
      </c>
      <c r="P164" t="str" cm="1">
        <f t="array" ref="P164">_xlfn.IFS(HeartDiseasePrediction[[#This Row],[Oldpeak]]&lt;1,"Low Risk",HeartDiseasePrediction[[#This Row],[Oldpeak]]&lt;1.5,"Medium Risk",HeartDiseasePrediction[[#This Row],[Oldpeak]]&gt;=1.5,"High Risk")</f>
        <v>Low Risk</v>
      </c>
      <c r="Q164" t="s">
        <v>13</v>
      </c>
      <c r="R164" t="s">
        <v>22</v>
      </c>
    </row>
    <row r="165" spans="1:18" x14ac:dyDescent="0.25">
      <c r="A165">
        <v>42</v>
      </c>
      <c r="B165" t="str" cm="1">
        <f t="array" ref="B165">_xlfn.IFS(HeartDiseasePrediction[[#This Row],[Age]]&lt;40,"Below 40",HeartDiseasePrediction[[#This Row],[Age]]&lt;50,"Btw 40 - 49",HeartDiseasePrediction[[#This Row],[Age]]&lt;60,"Btw 50 -59",HeartDiseasePrediction[[#This Row],[Age]]&lt;70,"Btw 60 - 69",HeartDiseasePrediction[[#This Row],[Age]]&lt;=80,"Btw 70 -79")</f>
        <v>Btw 40 - 49</v>
      </c>
      <c r="C165" t="s">
        <v>11</v>
      </c>
      <c r="D165" t="s">
        <v>62</v>
      </c>
      <c r="E165">
        <v>120</v>
      </c>
      <c r="F165" t="str" cm="1">
        <f t="array" ref="F16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65">
        <v>196</v>
      </c>
      <c r="H165" t="str" cm="1">
        <f t="array" ref="H165">_xlfn.IFS(HeartDiseasePrediction[[#This Row],[Cholesterol]]=0,"No Reading",HeartDiseasePrediction[[#This Row],[Cholesterol]]&lt;200,"Normal",HeartDiseasePrediction[[#This Row],[Cholesterol]]&lt;240,"Medium Risk",HeartDiseasePrediction[[#This Row],[Cholesterol]]&gt;=240,"High Risk")</f>
        <v>Normal</v>
      </c>
      <c r="I165" t="s">
        <v>52</v>
      </c>
      <c r="J165" t="s">
        <v>12</v>
      </c>
      <c r="K165">
        <v>150</v>
      </c>
      <c r="L165" s="1">
        <f>HeartDiseasePrediction[[#This Row],[MaxHR]]/(220-HeartDiseasePrediction[[#This Row],[Age]])</f>
        <v>0.84269662921348309</v>
      </c>
      <c r="M165" t="str" cm="1">
        <f t="array" ref="M165">_xlfn.IFS(HeartDiseasePrediction[[#This Row],[MaxHR % Value]]&lt;=59%,"Low-(Abnormal)",HeartDiseasePrediction[[#This Row],[MaxHR % Value]]&lt;86%,"Normal",HeartDiseasePrediction[[#This Row],[MaxHR % Value]]&gt;=86%,"High-(Abnormal)")</f>
        <v>Normal</v>
      </c>
      <c r="N165" t="s">
        <v>22</v>
      </c>
      <c r="O165">
        <v>0</v>
      </c>
      <c r="P165" t="str" cm="1">
        <f t="array" ref="P165">_xlfn.IFS(HeartDiseasePrediction[[#This Row],[Oldpeak]]&lt;1,"Low Risk",HeartDiseasePrediction[[#This Row],[Oldpeak]]&lt;1.5,"Medium Risk",HeartDiseasePrediction[[#This Row],[Oldpeak]]&gt;=1.5,"High Risk")</f>
        <v>Low Risk</v>
      </c>
      <c r="Q165" t="s">
        <v>13</v>
      </c>
      <c r="R165" t="s">
        <v>22</v>
      </c>
    </row>
    <row r="166" spans="1:18" x14ac:dyDescent="0.25">
      <c r="A166">
        <v>52</v>
      </c>
      <c r="B166" t="str" cm="1">
        <f t="array" ref="B166">_xlfn.IFS(HeartDiseasePrediction[[#This Row],[Age]]&lt;40,"Below 40",HeartDiseasePrediction[[#This Row],[Age]]&lt;50,"Btw 40 - 49",HeartDiseasePrediction[[#This Row],[Age]]&lt;60,"Btw 50 -59",HeartDiseasePrediction[[#This Row],[Age]]&lt;70,"Btw 60 - 69",HeartDiseasePrediction[[#This Row],[Age]]&lt;=80,"Btw 70 -79")</f>
        <v>Btw 50 -59</v>
      </c>
      <c r="C166" t="s">
        <v>14</v>
      </c>
      <c r="D166" t="s">
        <v>62</v>
      </c>
      <c r="E166">
        <v>140</v>
      </c>
      <c r="F166" t="str" cm="1">
        <f t="array" ref="F166">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66">
        <v>225</v>
      </c>
      <c r="H166" t="str" cm="1">
        <f t="array" ref="H166">_xlfn.IFS(HeartDiseasePrediction[[#This Row],[Cholesterol]]=0,"No Reading",HeartDiseasePrediction[[#This Row],[Cholesterol]]&lt;200,"Normal",HeartDiseasePrediction[[#This Row],[Cholesterol]]&lt;240,"Medium Risk",HeartDiseasePrediction[[#This Row],[Cholesterol]]&gt;=240,"High Risk")</f>
        <v>Medium Risk</v>
      </c>
      <c r="I166" t="s">
        <v>52</v>
      </c>
      <c r="J166" t="s">
        <v>12</v>
      </c>
      <c r="K166">
        <v>140</v>
      </c>
      <c r="L166" s="1">
        <f>HeartDiseasePrediction[[#This Row],[MaxHR]]/(220-HeartDiseasePrediction[[#This Row],[Age]])</f>
        <v>0.83333333333333337</v>
      </c>
      <c r="M166" t="str" cm="1">
        <f t="array" ref="M166">_xlfn.IFS(HeartDiseasePrediction[[#This Row],[MaxHR % Value]]&lt;=59%,"Low-(Abnormal)",HeartDiseasePrediction[[#This Row],[MaxHR % Value]]&lt;86%,"Normal",HeartDiseasePrediction[[#This Row],[MaxHR % Value]]&gt;=86%,"High-(Abnormal)")</f>
        <v>Normal</v>
      </c>
      <c r="N166" t="s">
        <v>22</v>
      </c>
      <c r="O166">
        <v>0</v>
      </c>
      <c r="P166" t="str" cm="1">
        <f t="array" ref="P166">_xlfn.IFS(HeartDiseasePrediction[[#This Row],[Oldpeak]]&lt;1,"Low Risk",HeartDiseasePrediction[[#This Row],[Oldpeak]]&lt;1.5,"Medium Risk",HeartDiseasePrediction[[#This Row],[Oldpeak]]&gt;=1.5,"High Risk")</f>
        <v>Low Risk</v>
      </c>
      <c r="Q166" t="s">
        <v>13</v>
      </c>
      <c r="R166" t="s">
        <v>22</v>
      </c>
    </row>
    <row r="167" spans="1:18" x14ac:dyDescent="0.25">
      <c r="A167">
        <v>46</v>
      </c>
      <c r="B167" t="str" cm="1">
        <f t="array" ref="B167">_xlfn.IFS(HeartDiseasePrediction[[#This Row],[Age]]&lt;40,"Below 40",HeartDiseasePrediction[[#This Row],[Age]]&lt;50,"Btw 40 - 49",HeartDiseasePrediction[[#This Row],[Age]]&lt;60,"Btw 50 -59",HeartDiseasePrediction[[#This Row],[Age]]&lt;70,"Btw 60 - 69",HeartDiseasePrediction[[#This Row],[Age]]&lt;=80,"Btw 70 -79")</f>
        <v>Btw 40 - 49</v>
      </c>
      <c r="C167" t="s">
        <v>11</v>
      </c>
      <c r="D167" t="s">
        <v>63</v>
      </c>
      <c r="E167">
        <v>140</v>
      </c>
      <c r="F167" t="str" cm="1">
        <f t="array" ref="F16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67">
        <v>272</v>
      </c>
      <c r="H167" t="str" cm="1">
        <f t="array" ref="H167">_xlfn.IFS(HeartDiseasePrediction[[#This Row],[Cholesterol]]=0,"No Reading",HeartDiseasePrediction[[#This Row],[Cholesterol]]&lt;200,"Normal",HeartDiseasePrediction[[#This Row],[Cholesterol]]&lt;240,"Medium Risk",HeartDiseasePrediction[[#This Row],[Cholesterol]]&gt;=240,"High Risk")</f>
        <v>High Risk</v>
      </c>
      <c r="I167" t="s">
        <v>53</v>
      </c>
      <c r="J167" t="s">
        <v>12</v>
      </c>
      <c r="K167">
        <v>175</v>
      </c>
      <c r="L167" s="1">
        <f>HeartDiseasePrediction[[#This Row],[MaxHR]]/(220-HeartDiseasePrediction[[#This Row],[Age]])</f>
        <v>1.0057471264367817</v>
      </c>
      <c r="M167" t="str" cm="1">
        <f t="array" ref="M167">_xlfn.IFS(HeartDiseasePrediction[[#This Row],[MaxHR % Value]]&lt;=59%,"Low-(Abnormal)",HeartDiseasePrediction[[#This Row],[MaxHR % Value]]&lt;86%,"Normal",HeartDiseasePrediction[[#This Row],[MaxHR % Value]]&gt;=86%,"High-(Abnormal)")</f>
        <v>High-(Abnormal)</v>
      </c>
      <c r="N167" t="s">
        <v>22</v>
      </c>
      <c r="O167">
        <v>2</v>
      </c>
      <c r="P167" t="str" cm="1">
        <f t="array" ref="P167">_xlfn.IFS(HeartDiseasePrediction[[#This Row],[Oldpeak]]&lt;1,"Low Risk",HeartDiseasePrediction[[#This Row],[Oldpeak]]&lt;1.5,"Medium Risk",HeartDiseasePrediction[[#This Row],[Oldpeak]]&gt;=1.5,"High Risk")</f>
        <v>High Risk</v>
      </c>
      <c r="Q167" t="s">
        <v>15</v>
      </c>
      <c r="R167" t="s">
        <v>23</v>
      </c>
    </row>
    <row r="168" spans="1:18" x14ac:dyDescent="0.25">
      <c r="A168">
        <v>50</v>
      </c>
      <c r="B168" t="str" cm="1">
        <f t="array" ref="B168">_xlfn.IFS(HeartDiseasePrediction[[#This Row],[Age]]&lt;40,"Below 40",HeartDiseasePrediction[[#This Row],[Age]]&lt;50,"Btw 40 - 49",HeartDiseasePrediction[[#This Row],[Age]]&lt;60,"Btw 50 -59",HeartDiseasePrediction[[#This Row],[Age]]&lt;70,"Btw 60 - 69",HeartDiseasePrediction[[#This Row],[Age]]&lt;=80,"Btw 70 -79")</f>
        <v>Btw 50 -59</v>
      </c>
      <c r="C168" t="s">
        <v>11</v>
      </c>
      <c r="D168" t="s">
        <v>61</v>
      </c>
      <c r="E168">
        <v>140</v>
      </c>
      <c r="F168" t="str" cm="1">
        <f t="array" ref="F168">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68">
        <v>231</v>
      </c>
      <c r="H168" t="str" cm="1">
        <f t="array" ref="H168">_xlfn.IFS(HeartDiseasePrediction[[#This Row],[Cholesterol]]=0,"No Reading",HeartDiseasePrediction[[#This Row],[Cholesterol]]&lt;200,"Normal",HeartDiseasePrediction[[#This Row],[Cholesterol]]&lt;240,"Medium Risk",HeartDiseasePrediction[[#This Row],[Cholesterol]]&gt;=240,"High Risk")</f>
        <v>Medium Risk</v>
      </c>
      <c r="I168" t="s">
        <v>52</v>
      </c>
      <c r="J168" t="s">
        <v>16</v>
      </c>
      <c r="K168">
        <v>140</v>
      </c>
      <c r="L168" s="1">
        <f>HeartDiseasePrediction[[#This Row],[MaxHR]]/(220-HeartDiseasePrediction[[#This Row],[Age]])</f>
        <v>0.82352941176470584</v>
      </c>
      <c r="M168" t="str" cm="1">
        <f t="array" ref="M168">_xlfn.IFS(HeartDiseasePrediction[[#This Row],[MaxHR % Value]]&lt;=59%,"Low-(Abnormal)",HeartDiseasePrediction[[#This Row],[MaxHR % Value]]&lt;86%,"Normal",HeartDiseasePrediction[[#This Row],[MaxHR % Value]]&gt;=86%,"High-(Abnormal)")</f>
        <v>Normal</v>
      </c>
      <c r="N168" t="s">
        <v>23</v>
      </c>
      <c r="O168">
        <v>5</v>
      </c>
      <c r="P168" t="str" cm="1">
        <f t="array" ref="P168">_xlfn.IFS(HeartDiseasePrediction[[#This Row],[Oldpeak]]&lt;1,"Low Risk",HeartDiseasePrediction[[#This Row],[Oldpeak]]&lt;1.5,"Medium Risk",HeartDiseasePrediction[[#This Row],[Oldpeak]]&gt;=1.5,"High Risk")</f>
        <v>High Risk</v>
      </c>
      <c r="Q168" t="s">
        <v>15</v>
      </c>
      <c r="R168" t="s">
        <v>23</v>
      </c>
    </row>
    <row r="169" spans="1:18" x14ac:dyDescent="0.25">
      <c r="A169">
        <v>48</v>
      </c>
      <c r="B169" t="str" cm="1">
        <f t="array" ref="B169">_xlfn.IFS(HeartDiseasePrediction[[#This Row],[Age]]&lt;40,"Below 40",HeartDiseasePrediction[[#This Row],[Age]]&lt;50,"Btw 40 - 49",HeartDiseasePrediction[[#This Row],[Age]]&lt;60,"Btw 50 -59",HeartDiseasePrediction[[#This Row],[Age]]&lt;70,"Btw 60 - 69",HeartDiseasePrediction[[#This Row],[Age]]&lt;=80,"Btw 70 -79")</f>
        <v>Btw 40 - 49</v>
      </c>
      <c r="C169" t="s">
        <v>11</v>
      </c>
      <c r="D169" t="s">
        <v>62</v>
      </c>
      <c r="E169">
        <v>140</v>
      </c>
      <c r="F169" t="str" cm="1">
        <f t="array" ref="F169">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69">
        <v>238</v>
      </c>
      <c r="H169" t="str" cm="1">
        <f t="array" ref="H169">_xlfn.IFS(HeartDiseasePrediction[[#This Row],[Cholesterol]]=0,"No Reading",HeartDiseasePrediction[[#This Row],[Cholesterol]]&lt;200,"Normal",HeartDiseasePrediction[[#This Row],[Cholesterol]]&lt;240,"Medium Risk",HeartDiseasePrediction[[#This Row],[Cholesterol]]&gt;=240,"High Risk")</f>
        <v>Medium Risk</v>
      </c>
      <c r="I169" t="s">
        <v>52</v>
      </c>
      <c r="J169" t="s">
        <v>12</v>
      </c>
      <c r="K169">
        <v>118</v>
      </c>
      <c r="L169" s="1">
        <f>HeartDiseasePrediction[[#This Row],[MaxHR]]/(220-HeartDiseasePrediction[[#This Row],[Age]])</f>
        <v>0.68604651162790697</v>
      </c>
      <c r="M169" t="str" cm="1">
        <f t="array" ref="M169">_xlfn.IFS(HeartDiseasePrediction[[#This Row],[MaxHR % Value]]&lt;=59%,"Low-(Abnormal)",HeartDiseasePrediction[[#This Row],[MaxHR % Value]]&lt;86%,"Normal",HeartDiseasePrediction[[#This Row],[MaxHR % Value]]&gt;=86%,"High-(Abnormal)")</f>
        <v>Normal</v>
      </c>
      <c r="N169" t="s">
        <v>22</v>
      </c>
      <c r="O169">
        <v>0</v>
      </c>
      <c r="P169" t="str" cm="1">
        <f t="array" ref="P169">_xlfn.IFS(HeartDiseasePrediction[[#This Row],[Oldpeak]]&lt;1,"Low Risk",HeartDiseasePrediction[[#This Row],[Oldpeak]]&lt;1.5,"Medium Risk",HeartDiseasePrediction[[#This Row],[Oldpeak]]&gt;=1.5,"High Risk")</f>
        <v>Low Risk</v>
      </c>
      <c r="Q169" t="s">
        <v>13</v>
      </c>
      <c r="R169" t="s">
        <v>22</v>
      </c>
    </row>
    <row r="170" spans="1:18" x14ac:dyDescent="0.25">
      <c r="A170">
        <v>58</v>
      </c>
      <c r="B170" t="str" cm="1">
        <f t="array" ref="B170">_xlfn.IFS(HeartDiseasePrediction[[#This Row],[Age]]&lt;40,"Below 40",HeartDiseasePrediction[[#This Row],[Age]]&lt;50,"Btw 40 - 49",HeartDiseasePrediction[[#This Row],[Age]]&lt;60,"Btw 50 -59",HeartDiseasePrediction[[#This Row],[Age]]&lt;70,"Btw 60 - 69",HeartDiseasePrediction[[#This Row],[Age]]&lt;=80,"Btw 70 -79")</f>
        <v>Btw 50 -59</v>
      </c>
      <c r="C170" t="s">
        <v>11</v>
      </c>
      <c r="D170" t="s">
        <v>61</v>
      </c>
      <c r="E170">
        <v>135</v>
      </c>
      <c r="F170" t="str" cm="1">
        <f t="array" ref="F17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70">
        <v>222</v>
      </c>
      <c r="H170" t="str" cm="1">
        <f t="array" ref="H170">_xlfn.IFS(HeartDiseasePrediction[[#This Row],[Cholesterol]]=0,"No Reading",HeartDiseasePrediction[[#This Row],[Cholesterol]]&lt;200,"Normal",HeartDiseasePrediction[[#This Row],[Cholesterol]]&lt;240,"Medium Risk",HeartDiseasePrediction[[#This Row],[Cholesterol]]&gt;=240,"High Risk")</f>
        <v>Medium Risk</v>
      </c>
      <c r="I170" t="s">
        <v>52</v>
      </c>
      <c r="J170" t="s">
        <v>12</v>
      </c>
      <c r="K170">
        <v>100</v>
      </c>
      <c r="L170" s="1">
        <f>HeartDiseasePrediction[[#This Row],[MaxHR]]/(220-HeartDiseasePrediction[[#This Row],[Age]])</f>
        <v>0.61728395061728392</v>
      </c>
      <c r="M170" t="str" cm="1">
        <f t="array" ref="M170">_xlfn.IFS(HeartDiseasePrediction[[#This Row],[MaxHR % Value]]&lt;=59%,"Low-(Abnormal)",HeartDiseasePrediction[[#This Row],[MaxHR % Value]]&lt;86%,"Normal",HeartDiseasePrediction[[#This Row],[MaxHR % Value]]&gt;=86%,"High-(Abnormal)")</f>
        <v>Normal</v>
      </c>
      <c r="N170" t="s">
        <v>22</v>
      </c>
      <c r="O170">
        <v>0</v>
      </c>
      <c r="P170" t="str" cm="1">
        <f t="array" ref="P170">_xlfn.IFS(HeartDiseasePrediction[[#This Row],[Oldpeak]]&lt;1,"Low Risk",HeartDiseasePrediction[[#This Row],[Oldpeak]]&lt;1.5,"Medium Risk",HeartDiseasePrediction[[#This Row],[Oldpeak]]&gt;=1.5,"High Risk")</f>
        <v>Low Risk</v>
      </c>
      <c r="Q170" t="s">
        <v>13</v>
      </c>
      <c r="R170" t="s">
        <v>22</v>
      </c>
    </row>
    <row r="171" spans="1:18" x14ac:dyDescent="0.25">
      <c r="A171">
        <v>58</v>
      </c>
      <c r="B171" t="str" cm="1">
        <f t="array" ref="B171">_xlfn.IFS(HeartDiseasePrediction[[#This Row],[Age]]&lt;40,"Below 40",HeartDiseasePrediction[[#This Row],[Age]]&lt;50,"Btw 40 - 49",HeartDiseasePrediction[[#This Row],[Age]]&lt;60,"Btw 50 -59",HeartDiseasePrediction[[#This Row],[Age]]&lt;70,"Btw 60 - 69",HeartDiseasePrediction[[#This Row],[Age]]&lt;=80,"Btw 70 -79")</f>
        <v>Btw 50 -59</v>
      </c>
      <c r="C171" t="s">
        <v>11</v>
      </c>
      <c r="D171" t="s">
        <v>64</v>
      </c>
      <c r="E171">
        <v>140</v>
      </c>
      <c r="F171" t="str" cm="1">
        <f t="array" ref="F171">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71">
        <v>179</v>
      </c>
      <c r="H171" t="str" cm="1">
        <f t="array" ref="H171">_xlfn.IFS(HeartDiseasePrediction[[#This Row],[Cholesterol]]=0,"No Reading",HeartDiseasePrediction[[#This Row],[Cholesterol]]&lt;200,"Normal",HeartDiseasePrediction[[#This Row],[Cholesterol]]&lt;240,"Medium Risk",HeartDiseasePrediction[[#This Row],[Cholesterol]]&gt;=240,"High Risk")</f>
        <v>Normal</v>
      </c>
      <c r="I171" t="s">
        <v>52</v>
      </c>
      <c r="J171" t="s">
        <v>12</v>
      </c>
      <c r="K171">
        <v>160</v>
      </c>
      <c r="L171" s="1">
        <f>HeartDiseasePrediction[[#This Row],[MaxHR]]/(220-HeartDiseasePrediction[[#This Row],[Age]])</f>
        <v>0.98765432098765427</v>
      </c>
      <c r="M171" t="str" cm="1">
        <f t="array" ref="M171">_xlfn.IFS(HeartDiseasePrediction[[#This Row],[MaxHR % Value]]&lt;=59%,"Low-(Abnormal)",HeartDiseasePrediction[[#This Row],[MaxHR % Value]]&lt;86%,"Normal",HeartDiseasePrediction[[#This Row],[MaxHR % Value]]&gt;=86%,"High-(Abnormal)")</f>
        <v>High-(Abnormal)</v>
      </c>
      <c r="N171" t="s">
        <v>22</v>
      </c>
      <c r="O171">
        <v>0</v>
      </c>
      <c r="P171" t="str" cm="1">
        <f t="array" ref="P171">_xlfn.IFS(HeartDiseasePrediction[[#This Row],[Oldpeak]]&lt;1,"Low Risk",HeartDiseasePrediction[[#This Row],[Oldpeak]]&lt;1.5,"Medium Risk",HeartDiseasePrediction[[#This Row],[Oldpeak]]&gt;=1.5,"High Risk")</f>
        <v>Low Risk</v>
      </c>
      <c r="Q171" t="s">
        <v>13</v>
      </c>
      <c r="R171" t="s">
        <v>22</v>
      </c>
    </row>
    <row r="172" spans="1:18" x14ac:dyDescent="0.25">
      <c r="A172">
        <v>29</v>
      </c>
      <c r="B172" t="str" cm="1">
        <f t="array" ref="B172">_xlfn.IFS(HeartDiseasePrediction[[#This Row],[Age]]&lt;40,"Below 40",HeartDiseasePrediction[[#This Row],[Age]]&lt;50,"Btw 40 - 49",HeartDiseasePrediction[[#This Row],[Age]]&lt;60,"Btw 50 -59",HeartDiseasePrediction[[#This Row],[Age]]&lt;70,"Btw 60 - 69",HeartDiseasePrediction[[#This Row],[Age]]&lt;=80,"Btw 70 -79")</f>
        <v>Below 40</v>
      </c>
      <c r="C172" t="s">
        <v>11</v>
      </c>
      <c r="D172" t="s">
        <v>62</v>
      </c>
      <c r="E172">
        <v>120</v>
      </c>
      <c r="F172" t="str" cm="1">
        <f t="array" ref="F17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72">
        <v>243</v>
      </c>
      <c r="H172" t="str" cm="1">
        <f t="array" ref="H172">_xlfn.IFS(HeartDiseasePrediction[[#This Row],[Cholesterol]]=0,"No Reading",HeartDiseasePrediction[[#This Row],[Cholesterol]]&lt;200,"Normal",HeartDiseasePrediction[[#This Row],[Cholesterol]]&lt;240,"Medium Risk",HeartDiseasePrediction[[#This Row],[Cholesterol]]&gt;=240,"High Risk")</f>
        <v>High Risk</v>
      </c>
      <c r="I172" t="s">
        <v>52</v>
      </c>
      <c r="J172" t="s">
        <v>12</v>
      </c>
      <c r="K172">
        <v>160</v>
      </c>
      <c r="L172" s="1">
        <f>HeartDiseasePrediction[[#This Row],[MaxHR]]/(220-HeartDiseasePrediction[[#This Row],[Age]])</f>
        <v>0.83769633507853403</v>
      </c>
      <c r="M172" t="str" cm="1">
        <f t="array" ref="M172">_xlfn.IFS(HeartDiseasePrediction[[#This Row],[MaxHR % Value]]&lt;=59%,"Low-(Abnormal)",HeartDiseasePrediction[[#This Row],[MaxHR % Value]]&lt;86%,"Normal",HeartDiseasePrediction[[#This Row],[MaxHR % Value]]&gt;=86%,"High-(Abnormal)")</f>
        <v>Normal</v>
      </c>
      <c r="N172" t="s">
        <v>22</v>
      </c>
      <c r="O172">
        <v>0</v>
      </c>
      <c r="P172" t="str" cm="1">
        <f t="array" ref="P172">_xlfn.IFS(HeartDiseasePrediction[[#This Row],[Oldpeak]]&lt;1,"Low Risk",HeartDiseasePrediction[[#This Row],[Oldpeak]]&lt;1.5,"Medium Risk",HeartDiseasePrediction[[#This Row],[Oldpeak]]&gt;=1.5,"High Risk")</f>
        <v>Low Risk</v>
      </c>
      <c r="Q172" t="s">
        <v>13</v>
      </c>
      <c r="R172" t="s">
        <v>22</v>
      </c>
    </row>
    <row r="173" spans="1:18" x14ac:dyDescent="0.25">
      <c r="A173">
        <v>40</v>
      </c>
      <c r="B173" t="str" cm="1">
        <f t="array" ref="B173">_xlfn.IFS(HeartDiseasePrediction[[#This Row],[Age]]&lt;40,"Below 40",HeartDiseasePrediction[[#This Row],[Age]]&lt;50,"Btw 40 - 49",HeartDiseasePrediction[[#This Row],[Age]]&lt;60,"Btw 50 -59",HeartDiseasePrediction[[#This Row],[Age]]&lt;70,"Btw 60 - 69",HeartDiseasePrediction[[#This Row],[Age]]&lt;=80,"Btw 70 -79")</f>
        <v>Btw 40 - 49</v>
      </c>
      <c r="C173" t="s">
        <v>11</v>
      </c>
      <c r="D173" t="s">
        <v>64</v>
      </c>
      <c r="E173">
        <v>140</v>
      </c>
      <c r="F173" t="str" cm="1">
        <f t="array" ref="F173">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73">
        <v>235</v>
      </c>
      <c r="H173" t="str" cm="1">
        <f t="array" ref="H173">_xlfn.IFS(HeartDiseasePrediction[[#This Row],[Cholesterol]]=0,"No Reading",HeartDiseasePrediction[[#This Row],[Cholesterol]]&lt;200,"Normal",HeartDiseasePrediction[[#This Row],[Cholesterol]]&lt;240,"Medium Risk",HeartDiseasePrediction[[#This Row],[Cholesterol]]&gt;=240,"High Risk")</f>
        <v>Medium Risk</v>
      </c>
      <c r="I173" t="s">
        <v>52</v>
      </c>
      <c r="J173" t="s">
        <v>12</v>
      </c>
      <c r="K173">
        <v>188</v>
      </c>
      <c r="L173" s="1">
        <f>HeartDiseasePrediction[[#This Row],[MaxHR]]/(220-HeartDiseasePrediction[[#This Row],[Age]])</f>
        <v>1.0444444444444445</v>
      </c>
      <c r="M173" t="str" cm="1">
        <f t="array" ref="M173">_xlfn.IFS(HeartDiseasePrediction[[#This Row],[MaxHR % Value]]&lt;=59%,"Low-(Abnormal)",HeartDiseasePrediction[[#This Row],[MaxHR % Value]]&lt;86%,"Normal",HeartDiseasePrediction[[#This Row],[MaxHR % Value]]&gt;=86%,"High-(Abnormal)")</f>
        <v>High-(Abnormal)</v>
      </c>
      <c r="N173" t="s">
        <v>22</v>
      </c>
      <c r="O173">
        <v>0</v>
      </c>
      <c r="P173" t="str" cm="1">
        <f t="array" ref="P173">_xlfn.IFS(HeartDiseasePrediction[[#This Row],[Oldpeak]]&lt;1,"Low Risk",HeartDiseasePrediction[[#This Row],[Oldpeak]]&lt;1.5,"Medium Risk",HeartDiseasePrediction[[#This Row],[Oldpeak]]&gt;=1.5,"High Risk")</f>
        <v>Low Risk</v>
      </c>
      <c r="Q173" t="s">
        <v>13</v>
      </c>
      <c r="R173" t="s">
        <v>22</v>
      </c>
    </row>
    <row r="174" spans="1:18" x14ac:dyDescent="0.25">
      <c r="A174">
        <v>53</v>
      </c>
      <c r="B174" t="str" cm="1">
        <f t="array" ref="B174">_xlfn.IFS(HeartDiseasePrediction[[#This Row],[Age]]&lt;40,"Below 40",HeartDiseasePrediction[[#This Row],[Age]]&lt;50,"Btw 40 - 49",HeartDiseasePrediction[[#This Row],[Age]]&lt;60,"Btw 50 -59",HeartDiseasePrediction[[#This Row],[Age]]&lt;70,"Btw 60 - 69",HeartDiseasePrediction[[#This Row],[Age]]&lt;=80,"Btw 70 -79")</f>
        <v>Btw 50 -59</v>
      </c>
      <c r="C174" t="s">
        <v>11</v>
      </c>
      <c r="D174" t="s">
        <v>62</v>
      </c>
      <c r="E174">
        <v>140</v>
      </c>
      <c r="F174" t="str" cm="1">
        <f t="array" ref="F17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74">
        <v>320</v>
      </c>
      <c r="H174" t="str" cm="1">
        <f t="array" ref="H174">_xlfn.IFS(HeartDiseasePrediction[[#This Row],[Cholesterol]]=0,"No Reading",HeartDiseasePrediction[[#This Row],[Cholesterol]]&lt;200,"Normal",HeartDiseasePrediction[[#This Row],[Cholesterol]]&lt;240,"Medium Risk",HeartDiseasePrediction[[#This Row],[Cholesterol]]&gt;=240,"High Risk")</f>
        <v>High Risk</v>
      </c>
      <c r="I174" t="s">
        <v>52</v>
      </c>
      <c r="J174" t="s">
        <v>12</v>
      </c>
      <c r="K174">
        <v>162</v>
      </c>
      <c r="L174" s="1">
        <f>HeartDiseasePrediction[[#This Row],[MaxHR]]/(220-HeartDiseasePrediction[[#This Row],[Age]])</f>
        <v>0.97005988023952094</v>
      </c>
      <c r="M174" t="str" cm="1">
        <f t="array" ref="M174">_xlfn.IFS(HeartDiseasePrediction[[#This Row],[MaxHR % Value]]&lt;=59%,"Low-(Abnormal)",HeartDiseasePrediction[[#This Row],[MaxHR % Value]]&lt;86%,"Normal",HeartDiseasePrediction[[#This Row],[MaxHR % Value]]&gt;=86%,"High-(Abnormal)")</f>
        <v>High-(Abnormal)</v>
      </c>
      <c r="N174" t="s">
        <v>22</v>
      </c>
      <c r="O174">
        <v>0</v>
      </c>
      <c r="P174" t="str" cm="1">
        <f t="array" ref="P174">_xlfn.IFS(HeartDiseasePrediction[[#This Row],[Oldpeak]]&lt;1,"Low Risk",HeartDiseasePrediction[[#This Row],[Oldpeak]]&lt;1.5,"Medium Risk",HeartDiseasePrediction[[#This Row],[Oldpeak]]&gt;=1.5,"High Risk")</f>
        <v>Low Risk</v>
      </c>
      <c r="Q174" t="s">
        <v>13</v>
      </c>
      <c r="R174" t="s">
        <v>22</v>
      </c>
    </row>
    <row r="175" spans="1:18" x14ac:dyDescent="0.25">
      <c r="A175">
        <v>49</v>
      </c>
      <c r="B175" t="str" cm="1">
        <f t="array" ref="B175">_xlfn.IFS(HeartDiseasePrediction[[#This Row],[Age]]&lt;40,"Below 40",HeartDiseasePrediction[[#This Row],[Age]]&lt;50,"Btw 40 - 49",HeartDiseasePrediction[[#This Row],[Age]]&lt;60,"Btw 50 -59",HeartDiseasePrediction[[#This Row],[Age]]&lt;70,"Btw 60 - 69",HeartDiseasePrediction[[#This Row],[Age]]&lt;=80,"Btw 70 -79")</f>
        <v>Btw 40 - 49</v>
      </c>
      <c r="C175" t="s">
        <v>11</v>
      </c>
      <c r="D175" t="s">
        <v>64</v>
      </c>
      <c r="E175">
        <v>140</v>
      </c>
      <c r="F175" t="str" cm="1">
        <f t="array" ref="F175">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75">
        <v>187</v>
      </c>
      <c r="H175" t="str" cm="1">
        <f t="array" ref="H175">_xlfn.IFS(HeartDiseasePrediction[[#This Row],[Cholesterol]]=0,"No Reading",HeartDiseasePrediction[[#This Row],[Cholesterol]]&lt;200,"Normal",HeartDiseasePrediction[[#This Row],[Cholesterol]]&lt;240,"Medium Risk",HeartDiseasePrediction[[#This Row],[Cholesterol]]&gt;=240,"High Risk")</f>
        <v>Normal</v>
      </c>
      <c r="I175" t="s">
        <v>52</v>
      </c>
      <c r="J175" t="s">
        <v>12</v>
      </c>
      <c r="K175">
        <v>172</v>
      </c>
      <c r="L175" s="1">
        <f>HeartDiseasePrediction[[#This Row],[MaxHR]]/(220-HeartDiseasePrediction[[#This Row],[Age]])</f>
        <v>1.0058479532163742</v>
      </c>
      <c r="M175" t="str" cm="1">
        <f t="array" ref="M175">_xlfn.IFS(HeartDiseasePrediction[[#This Row],[MaxHR % Value]]&lt;=59%,"Low-(Abnormal)",HeartDiseasePrediction[[#This Row],[MaxHR % Value]]&lt;86%,"Normal",HeartDiseasePrediction[[#This Row],[MaxHR % Value]]&gt;=86%,"High-(Abnormal)")</f>
        <v>High-(Abnormal)</v>
      </c>
      <c r="N175" t="s">
        <v>22</v>
      </c>
      <c r="O175">
        <v>0</v>
      </c>
      <c r="P175" t="str" cm="1">
        <f t="array" ref="P175">_xlfn.IFS(HeartDiseasePrediction[[#This Row],[Oldpeak]]&lt;1,"Low Risk",HeartDiseasePrediction[[#This Row],[Oldpeak]]&lt;1.5,"Medium Risk",HeartDiseasePrediction[[#This Row],[Oldpeak]]&gt;=1.5,"High Risk")</f>
        <v>Low Risk</v>
      </c>
      <c r="Q175" t="s">
        <v>13</v>
      </c>
      <c r="R175" t="s">
        <v>22</v>
      </c>
    </row>
    <row r="176" spans="1:18" x14ac:dyDescent="0.25">
      <c r="A176">
        <v>52</v>
      </c>
      <c r="B176" t="str" cm="1">
        <f t="array" ref="B176">_xlfn.IFS(HeartDiseasePrediction[[#This Row],[Age]]&lt;40,"Below 40",HeartDiseasePrediction[[#This Row],[Age]]&lt;50,"Btw 40 - 49",HeartDiseasePrediction[[#This Row],[Age]]&lt;60,"Btw 50 -59",HeartDiseasePrediction[[#This Row],[Age]]&lt;70,"Btw 60 - 69",HeartDiseasePrediction[[#This Row],[Age]]&lt;=80,"Btw 70 -79")</f>
        <v>Btw 50 -59</v>
      </c>
      <c r="C176" t="s">
        <v>11</v>
      </c>
      <c r="D176" t="s">
        <v>61</v>
      </c>
      <c r="E176">
        <v>140</v>
      </c>
      <c r="F176" t="str" cm="1">
        <f t="array" ref="F176">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76">
        <v>266</v>
      </c>
      <c r="H176" t="str" cm="1">
        <f t="array" ref="H176">_xlfn.IFS(HeartDiseasePrediction[[#This Row],[Cholesterol]]=0,"No Reading",HeartDiseasePrediction[[#This Row],[Cholesterol]]&lt;200,"Normal",HeartDiseasePrediction[[#This Row],[Cholesterol]]&lt;240,"Medium Risk",HeartDiseasePrediction[[#This Row],[Cholesterol]]&gt;=240,"High Risk")</f>
        <v>High Risk</v>
      </c>
      <c r="I176" t="s">
        <v>52</v>
      </c>
      <c r="J176" t="s">
        <v>12</v>
      </c>
      <c r="K176">
        <v>134</v>
      </c>
      <c r="L176" s="1">
        <f>HeartDiseasePrediction[[#This Row],[MaxHR]]/(220-HeartDiseasePrediction[[#This Row],[Age]])</f>
        <v>0.79761904761904767</v>
      </c>
      <c r="M176" t="str" cm="1">
        <f t="array" ref="M176">_xlfn.IFS(HeartDiseasePrediction[[#This Row],[MaxHR % Value]]&lt;=59%,"Low-(Abnormal)",HeartDiseasePrediction[[#This Row],[MaxHR % Value]]&lt;86%,"Normal",HeartDiseasePrediction[[#This Row],[MaxHR % Value]]&gt;=86%,"High-(Abnormal)")</f>
        <v>Normal</v>
      </c>
      <c r="N176" t="s">
        <v>23</v>
      </c>
      <c r="O176">
        <v>2</v>
      </c>
      <c r="P176" t="str" cm="1">
        <f t="array" ref="P176">_xlfn.IFS(HeartDiseasePrediction[[#This Row],[Oldpeak]]&lt;1,"Low Risk",HeartDiseasePrediction[[#This Row],[Oldpeak]]&lt;1.5,"Medium Risk",HeartDiseasePrediction[[#This Row],[Oldpeak]]&gt;=1.5,"High Risk")</f>
        <v>High Risk</v>
      </c>
      <c r="Q176" t="s">
        <v>15</v>
      </c>
      <c r="R176" t="s">
        <v>23</v>
      </c>
    </row>
    <row r="177" spans="1:18" x14ac:dyDescent="0.25">
      <c r="A177">
        <v>43</v>
      </c>
      <c r="B177" t="str" cm="1">
        <f t="array" ref="B177">_xlfn.IFS(HeartDiseasePrediction[[#This Row],[Age]]&lt;40,"Below 40",HeartDiseasePrediction[[#This Row],[Age]]&lt;50,"Btw 40 - 49",HeartDiseasePrediction[[#This Row],[Age]]&lt;60,"Btw 50 -59",HeartDiseasePrediction[[#This Row],[Age]]&lt;70,"Btw 60 - 69",HeartDiseasePrediction[[#This Row],[Age]]&lt;=80,"Btw 70 -79")</f>
        <v>Btw 40 - 49</v>
      </c>
      <c r="C177" t="s">
        <v>11</v>
      </c>
      <c r="D177" t="s">
        <v>61</v>
      </c>
      <c r="E177">
        <v>140</v>
      </c>
      <c r="F177" t="str" cm="1">
        <f t="array" ref="F17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77">
        <v>288</v>
      </c>
      <c r="H177" t="str" cm="1">
        <f t="array" ref="H177">_xlfn.IFS(HeartDiseasePrediction[[#This Row],[Cholesterol]]=0,"No Reading",HeartDiseasePrediction[[#This Row],[Cholesterol]]&lt;200,"Normal",HeartDiseasePrediction[[#This Row],[Cholesterol]]&lt;240,"Medium Risk",HeartDiseasePrediction[[#This Row],[Cholesterol]]&gt;=240,"High Risk")</f>
        <v>High Risk</v>
      </c>
      <c r="I177" t="s">
        <v>52</v>
      </c>
      <c r="J177" t="s">
        <v>12</v>
      </c>
      <c r="K177">
        <v>135</v>
      </c>
      <c r="L177" s="1">
        <f>HeartDiseasePrediction[[#This Row],[MaxHR]]/(220-HeartDiseasePrediction[[#This Row],[Age]])</f>
        <v>0.76271186440677963</v>
      </c>
      <c r="M177" t="str" cm="1">
        <f t="array" ref="M177">_xlfn.IFS(HeartDiseasePrediction[[#This Row],[MaxHR % Value]]&lt;=59%,"Low-(Abnormal)",HeartDiseasePrediction[[#This Row],[MaxHR % Value]]&lt;86%,"Normal",HeartDiseasePrediction[[#This Row],[MaxHR % Value]]&gt;=86%,"High-(Abnormal)")</f>
        <v>Normal</v>
      </c>
      <c r="N177" t="s">
        <v>23</v>
      </c>
      <c r="O177">
        <v>2</v>
      </c>
      <c r="P177" t="str" cm="1">
        <f t="array" ref="P177">_xlfn.IFS(HeartDiseasePrediction[[#This Row],[Oldpeak]]&lt;1,"Low Risk",HeartDiseasePrediction[[#This Row],[Oldpeak]]&lt;1.5,"Medium Risk",HeartDiseasePrediction[[#This Row],[Oldpeak]]&gt;=1.5,"High Risk")</f>
        <v>High Risk</v>
      </c>
      <c r="Q177" t="s">
        <v>15</v>
      </c>
      <c r="R177" t="s">
        <v>23</v>
      </c>
    </row>
    <row r="178" spans="1:18" x14ac:dyDescent="0.25">
      <c r="A178">
        <v>54</v>
      </c>
      <c r="B178" t="str" cm="1">
        <f t="array" ref="B178">_xlfn.IFS(HeartDiseasePrediction[[#This Row],[Age]]&lt;40,"Below 40",HeartDiseasePrediction[[#This Row],[Age]]&lt;50,"Btw 40 - 49",HeartDiseasePrediction[[#This Row],[Age]]&lt;60,"Btw 50 -59",HeartDiseasePrediction[[#This Row],[Age]]&lt;70,"Btw 60 - 69",HeartDiseasePrediction[[#This Row],[Age]]&lt;=80,"Btw 70 -79")</f>
        <v>Btw 50 -59</v>
      </c>
      <c r="C178" t="s">
        <v>11</v>
      </c>
      <c r="D178" t="s">
        <v>61</v>
      </c>
      <c r="E178">
        <v>140</v>
      </c>
      <c r="F178" t="str" cm="1">
        <f t="array" ref="F178">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78">
        <v>216</v>
      </c>
      <c r="H178" t="str" cm="1">
        <f t="array" ref="H178">_xlfn.IFS(HeartDiseasePrediction[[#This Row],[Cholesterol]]=0,"No Reading",HeartDiseasePrediction[[#This Row],[Cholesterol]]&lt;200,"Normal",HeartDiseasePrediction[[#This Row],[Cholesterol]]&lt;240,"Medium Risk",HeartDiseasePrediction[[#This Row],[Cholesterol]]&gt;=240,"High Risk")</f>
        <v>Medium Risk</v>
      </c>
      <c r="I178" t="s">
        <v>52</v>
      </c>
      <c r="J178" t="s">
        <v>12</v>
      </c>
      <c r="K178">
        <v>105</v>
      </c>
      <c r="L178" s="1">
        <f>HeartDiseasePrediction[[#This Row],[MaxHR]]/(220-HeartDiseasePrediction[[#This Row],[Age]])</f>
        <v>0.63253012048192769</v>
      </c>
      <c r="M178" t="str" cm="1">
        <f t="array" ref="M178">_xlfn.IFS(HeartDiseasePrediction[[#This Row],[MaxHR % Value]]&lt;=59%,"Low-(Abnormal)",HeartDiseasePrediction[[#This Row],[MaxHR % Value]]&lt;86%,"Normal",HeartDiseasePrediction[[#This Row],[MaxHR % Value]]&gt;=86%,"High-(Abnormal)")</f>
        <v>Normal</v>
      </c>
      <c r="N178" t="s">
        <v>22</v>
      </c>
      <c r="O178">
        <v>1.5</v>
      </c>
      <c r="P178" t="str" cm="1">
        <f t="array" ref="P178">_xlfn.IFS(HeartDiseasePrediction[[#This Row],[Oldpeak]]&lt;1,"Low Risk",HeartDiseasePrediction[[#This Row],[Oldpeak]]&lt;1.5,"Medium Risk",HeartDiseasePrediction[[#This Row],[Oldpeak]]&gt;=1.5,"High Risk")</f>
        <v>High Risk</v>
      </c>
      <c r="Q178" t="s">
        <v>15</v>
      </c>
      <c r="R178" t="s">
        <v>23</v>
      </c>
    </row>
    <row r="179" spans="1:18" x14ac:dyDescent="0.25">
      <c r="A179">
        <v>59</v>
      </c>
      <c r="B179" t="str" cm="1">
        <f t="array" ref="B179">_xlfn.IFS(HeartDiseasePrediction[[#This Row],[Age]]&lt;40,"Below 40",HeartDiseasePrediction[[#This Row],[Age]]&lt;50,"Btw 40 - 49",HeartDiseasePrediction[[#This Row],[Age]]&lt;60,"Btw 50 -59",HeartDiseasePrediction[[#This Row],[Age]]&lt;70,"Btw 60 - 69",HeartDiseasePrediction[[#This Row],[Age]]&lt;=80,"Btw 70 -79")</f>
        <v>Btw 50 -59</v>
      </c>
      <c r="C179" t="s">
        <v>11</v>
      </c>
      <c r="D179" t="s">
        <v>62</v>
      </c>
      <c r="E179">
        <v>140</v>
      </c>
      <c r="F179" t="str" cm="1">
        <f t="array" ref="F179">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79">
        <v>287</v>
      </c>
      <c r="H179" t="str" cm="1">
        <f t="array" ref="H179">_xlfn.IFS(HeartDiseasePrediction[[#This Row],[Cholesterol]]=0,"No Reading",HeartDiseasePrediction[[#This Row],[Cholesterol]]&lt;200,"Normal",HeartDiseasePrediction[[#This Row],[Cholesterol]]&lt;240,"Medium Risk",HeartDiseasePrediction[[#This Row],[Cholesterol]]&gt;=240,"High Risk")</f>
        <v>High Risk</v>
      </c>
      <c r="I179" t="s">
        <v>52</v>
      </c>
      <c r="J179" t="s">
        <v>12</v>
      </c>
      <c r="K179">
        <v>150</v>
      </c>
      <c r="L179" s="1">
        <f>HeartDiseasePrediction[[#This Row],[MaxHR]]/(220-HeartDiseasePrediction[[#This Row],[Age]])</f>
        <v>0.93167701863354035</v>
      </c>
      <c r="M179" t="str" cm="1">
        <f t="array" ref="M179">_xlfn.IFS(HeartDiseasePrediction[[#This Row],[MaxHR % Value]]&lt;=59%,"Low-(Abnormal)",HeartDiseasePrediction[[#This Row],[MaxHR % Value]]&lt;86%,"Normal",HeartDiseasePrediction[[#This Row],[MaxHR % Value]]&gt;=86%,"High-(Abnormal)")</f>
        <v>High-(Abnormal)</v>
      </c>
      <c r="N179" t="s">
        <v>22</v>
      </c>
      <c r="O179">
        <v>0</v>
      </c>
      <c r="P179" t="str" cm="1">
        <f t="array" ref="P179">_xlfn.IFS(HeartDiseasePrediction[[#This Row],[Oldpeak]]&lt;1,"Low Risk",HeartDiseasePrediction[[#This Row],[Oldpeak]]&lt;1.5,"Medium Risk",HeartDiseasePrediction[[#This Row],[Oldpeak]]&gt;=1.5,"High Risk")</f>
        <v>Low Risk</v>
      </c>
      <c r="Q179" t="s">
        <v>13</v>
      </c>
      <c r="R179" t="s">
        <v>22</v>
      </c>
    </row>
    <row r="180" spans="1:18" x14ac:dyDescent="0.25">
      <c r="A180">
        <v>37</v>
      </c>
      <c r="B180" t="str" cm="1">
        <f t="array" ref="B180">_xlfn.IFS(HeartDiseasePrediction[[#This Row],[Age]]&lt;40,"Below 40",HeartDiseasePrediction[[#This Row],[Age]]&lt;50,"Btw 40 - 49",HeartDiseasePrediction[[#This Row],[Age]]&lt;60,"Btw 50 -59",HeartDiseasePrediction[[#This Row],[Age]]&lt;70,"Btw 60 - 69",HeartDiseasePrediction[[#This Row],[Age]]&lt;=80,"Btw 70 -79")</f>
        <v>Below 40</v>
      </c>
      <c r="C180" t="s">
        <v>11</v>
      </c>
      <c r="D180" t="s">
        <v>64</v>
      </c>
      <c r="E180">
        <v>130</v>
      </c>
      <c r="F180" t="str" cm="1">
        <f t="array" ref="F18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80">
        <v>194</v>
      </c>
      <c r="H180" t="str" cm="1">
        <f t="array" ref="H180">_xlfn.IFS(HeartDiseasePrediction[[#This Row],[Cholesterol]]=0,"No Reading",HeartDiseasePrediction[[#This Row],[Cholesterol]]&lt;200,"Normal",HeartDiseasePrediction[[#This Row],[Cholesterol]]&lt;240,"Medium Risk",HeartDiseasePrediction[[#This Row],[Cholesterol]]&gt;=240,"High Risk")</f>
        <v>Normal</v>
      </c>
      <c r="I180" t="s">
        <v>52</v>
      </c>
      <c r="J180" t="s">
        <v>12</v>
      </c>
      <c r="K180">
        <v>150</v>
      </c>
      <c r="L180" s="1">
        <f>HeartDiseasePrediction[[#This Row],[MaxHR]]/(220-HeartDiseasePrediction[[#This Row],[Age]])</f>
        <v>0.81967213114754101</v>
      </c>
      <c r="M180" t="str" cm="1">
        <f t="array" ref="M180">_xlfn.IFS(HeartDiseasePrediction[[#This Row],[MaxHR % Value]]&lt;=59%,"Low-(Abnormal)",HeartDiseasePrediction[[#This Row],[MaxHR % Value]]&lt;86%,"Normal",HeartDiseasePrediction[[#This Row],[MaxHR % Value]]&gt;=86%,"High-(Abnormal)")</f>
        <v>Normal</v>
      </c>
      <c r="N180" t="s">
        <v>22</v>
      </c>
      <c r="O180">
        <v>0</v>
      </c>
      <c r="P180" t="str" cm="1">
        <f t="array" ref="P180">_xlfn.IFS(HeartDiseasePrediction[[#This Row],[Oldpeak]]&lt;1,"Low Risk",HeartDiseasePrediction[[#This Row],[Oldpeak]]&lt;1.5,"Medium Risk",HeartDiseasePrediction[[#This Row],[Oldpeak]]&gt;=1.5,"High Risk")</f>
        <v>Low Risk</v>
      </c>
      <c r="Q180" t="s">
        <v>13</v>
      </c>
      <c r="R180" t="s">
        <v>22</v>
      </c>
    </row>
    <row r="181" spans="1:18" x14ac:dyDescent="0.25">
      <c r="A181">
        <v>46</v>
      </c>
      <c r="B181" t="str" cm="1">
        <f t="array" ref="B181">_xlfn.IFS(HeartDiseasePrediction[[#This Row],[Age]]&lt;40,"Below 40",HeartDiseasePrediction[[#This Row],[Age]]&lt;50,"Btw 40 - 49",HeartDiseasePrediction[[#This Row],[Age]]&lt;60,"Btw 50 -59",HeartDiseasePrediction[[#This Row],[Age]]&lt;70,"Btw 60 - 69",HeartDiseasePrediction[[#This Row],[Age]]&lt;=80,"Btw 70 -79")</f>
        <v>Btw 40 - 49</v>
      </c>
      <c r="C181" t="s">
        <v>14</v>
      </c>
      <c r="D181" t="s">
        <v>61</v>
      </c>
      <c r="E181">
        <v>130</v>
      </c>
      <c r="F181" t="str" cm="1">
        <f t="array" ref="F18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81">
        <v>238</v>
      </c>
      <c r="H181" t="str" cm="1">
        <f t="array" ref="H181">_xlfn.IFS(HeartDiseasePrediction[[#This Row],[Cholesterol]]=0,"No Reading",HeartDiseasePrediction[[#This Row],[Cholesterol]]&lt;200,"Normal",HeartDiseasePrediction[[#This Row],[Cholesterol]]&lt;240,"Medium Risk",HeartDiseasePrediction[[#This Row],[Cholesterol]]&gt;=240,"High Risk")</f>
        <v>Medium Risk</v>
      </c>
      <c r="I181" t="s">
        <v>52</v>
      </c>
      <c r="J181" t="s">
        <v>12</v>
      </c>
      <c r="K181">
        <v>90</v>
      </c>
      <c r="L181" s="1">
        <f>HeartDiseasePrediction[[#This Row],[MaxHR]]/(220-HeartDiseasePrediction[[#This Row],[Age]])</f>
        <v>0.51724137931034486</v>
      </c>
      <c r="M181" t="str" cm="1">
        <f t="array" ref="M181">_xlfn.IFS(HeartDiseasePrediction[[#This Row],[MaxHR % Value]]&lt;=59%,"Low-(Abnormal)",HeartDiseasePrediction[[#This Row],[MaxHR % Value]]&lt;86%,"Normal",HeartDiseasePrediction[[#This Row],[MaxHR % Value]]&gt;=86%,"High-(Abnormal)")</f>
        <v>Low-(Abnormal)</v>
      </c>
      <c r="N181" t="s">
        <v>22</v>
      </c>
      <c r="O181">
        <v>0</v>
      </c>
      <c r="P181" t="str" cm="1">
        <f t="array" ref="P181">_xlfn.IFS(HeartDiseasePrediction[[#This Row],[Oldpeak]]&lt;1,"Low Risk",HeartDiseasePrediction[[#This Row],[Oldpeak]]&lt;1.5,"Medium Risk",HeartDiseasePrediction[[#This Row],[Oldpeak]]&gt;=1.5,"High Risk")</f>
        <v>Low Risk</v>
      </c>
      <c r="Q181" t="s">
        <v>13</v>
      </c>
      <c r="R181" t="s">
        <v>22</v>
      </c>
    </row>
    <row r="182" spans="1:18" x14ac:dyDescent="0.25">
      <c r="A182">
        <v>52</v>
      </c>
      <c r="B182" t="str" cm="1">
        <f t="array" ref="B182">_xlfn.IFS(HeartDiseasePrediction[[#This Row],[Age]]&lt;40,"Below 40",HeartDiseasePrediction[[#This Row],[Age]]&lt;50,"Btw 40 - 49",HeartDiseasePrediction[[#This Row],[Age]]&lt;60,"Btw 50 -59",HeartDiseasePrediction[[#This Row],[Age]]&lt;70,"Btw 60 - 69",HeartDiseasePrediction[[#This Row],[Age]]&lt;=80,"Btw 70 -79")</f>
        <v>Btw 50 -59</v>
      </c>
      <c r="C182" t="s">
        <v>11</v>
      </c>
      <c r="D182" t="s">
        <v>61</v>
      </c>
      <c r="E182">
        <v>130</v>
      </c>
      <c r="F182" t="str" cm="1">
        <f t="array" ref="F18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82">
        <v>225</v>
      </c>
      <c r="H182" t="str" cm="1">
        <f t="array" ref="H182">_xlfn.IFS(HeartDiseasePrediction[[#This Row],[Cholesterol]]=0,"No Reading",HeartDiseasePrediction[[#This Row],[Cholesterol]]&lt;200,"Normal",HeartDiseasePrediction[[#This Row],[Cholesterol]]&lt;240,"Medium Risk",HeartDiseasePrediction[[#This Row],[Cholesterol]]&gt;=240,"High Risk")</f>
        <v>Medium Risk</v>
      </c>
      <c r="I182" t="s">
        <v>52</v>
      </c>
      <c r="J182" t="s">
        <v>12</v>
      </c>
      <c r="K182">
        <v>120</v>
      </c>
      <c r="L182" s="1">
        <f>HeartDiseasePrediction[[#This Row],[MaxHR]]/(220-HeartDiseasePrediction[[#This Row],[Age]])</f>
        <v>0.7142857142857143</v>
      </c>
      <c r="M182" t="str" cm="1">
        <f t="array" ref="M182">_xlfn.IFS(HeartDiseasePrediction[[#This Row],[MaxHR % Value]]&lt;=59%,"Low-(Abnormal)",HeartDiseasePrediction[[#This Row],[MaxHR % Value]]&lt;86%,"Normal",HeartDiseasePrediction[[#This Row],[MaxHR % Value]]&gt;=86%,"High-(Abnormal)")</f>
        <v>Normal</v>
      </c>
      <c r="N182" t="s">
        <v>23</v>
      </c>
      <c r="O182">
        <v>2</v>
      </c>
      <c r="P182" t="str" cm="1">
        <f t="array" ref="P182">_xlfn.IFS(HeartDiseasePrediction[[#This Row],[Oldpeak]]&lt;1,"Low Risk",HeartDiseasePrediction[[#This Row],[Oldpeak]]&lt;1.5,"Medium Risk",HeartDiseasePrediction[[#This Row],[Oldpeak]]&gt;=1.5,"High Risk")</f>
        <v>High Risk</v>
      </c>
      <c r="Q182" t="s">
        <v>15</v>
      </c>
      <c r="R182" t="s">
        <v>23</v>
      </c>
    </row>
    <row r="183" spans="1:18" x14ac:dyDescent="0.25">
      <c r="A183">
        <v>51</v>
      </c>
      <c r="B183" t="str" cm="1">
        <f t="array" ref="B183">_xlfn.IFS(HeartDiseasePrediction[[#This Row],[Age]]&lt;40,"Below 40",HeartDiseasePrediction[[#This Row],[Age]]&lt;50,"Btw 40 - 49",HeartDiseasePrediction[[#This Row],[Age]]&lt;60,"Btw 50 -59",HeartDiseasePrediction[[#This Row],[Age]]&lt;70,"Btw 60 - 69",HeartDiseasePrediction[[#This Row],[Age]]&lt;=80,"Btw 70 -79")</f>
        <v>Btw 50 -59</v>
      </c>
      <c r="C183" t="s">
        <v>11</v>
      </c>
      <c r="D183" t="s">
        <v>62</v>
      </c>
      <c r="E183">
        <v>130</v>
      </c>
      <c r="F183" t="str" cm="1">
        <f t="array" ref="F18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83">
        <v>224</v>
      </c>
      <c r="H183" t="str" cm="1">
        <f t="array" ref="H183">_xlfn.IFS(HeartDiseasePrediction[[#This Row],[Cholesterol]]=0,"No Reading",HeartDiseasePrediction[[#This Row],[Cholesterol]]&lt;200,"Normal",HeartDiseasePrediction[[#This Row],[Cholesterol]]&lt;240,"Medium Risk",HeartDiseasePrediction[[#This Row],[Cholesterol]]&gt;=240,"High Risk")</f>
        <v>Medium Risk</v>
      </c>
      <c r="I183" t="s">
        <v>52</v>
      </c>
      <c r="J183" t="s">
        <v>12</v>
      </c>
      <c r="K183">
        <v>150</v>
      </c>
      <c r="L183" s="1">
        <f>HeartDiseasePrediction[[#This Row],[MaxHR]]/(220-HeartDiseasePrediction[[#This Row],[Age]])</f>
        <v>0.8875739644970414</v>
      </c>
      <c r="M183" t="str" cm="1">
        <f t="array" ref="M183">_xlfn.IFS(HeartDiseasePrediction[[#This Row],[MaxHR % Value]]&lt;=59%,"Low-(Abnormal)",HeartDiseasePrediction[[#This Row],[MaxHR % Value]]&lt;86%,"Normal",HeartDiseasePrediction[[#This Row],[MaxHR % Value]]&gt;=86%,"High-(Abnormal)")</f>
        <v>High-(Abnormal)</v>
      </c>
      <c r="N183" t="s">
        <v>22</v>
      </c>
      <c r="O183">
        <v>0</v>
      </c>
      <c r="P183" t="str" cm="1">
        <f t="array" ref="P183">_xlfn.IFS(HeartDiseasePrediction[[#This Row],[Oldpeak]]&lt;1,"Low Risk",HeartDiseasePrediction[[#This Row],[Oldpeak]]&lt;1.5,"Medium Risk",HeartDiseasePrediction[[#This Row],[Oldpeak]]&gt;=1.5,"High Risk")</f>
        <v>Low Risk</v>
      </c>
      <c r="Q183" t="s">
        <v>13</v>
      </c>
      <c r="R183" t="s">
        <v>22</v>
      </c>
    </row>
    <row r="184" spans="1:18" x14ac:dyDescent="0.25">
      <c r="A184">
        <v>52</v>
      </c>
      <c r="B184" t="str" cm="1">
        <f t="array" ref="B184">_xlfn.IFS(HeartDiseasePrediction[[#This Row],[Age]]&lt;40,"Below 40",HeartDiseasePrediction[[#This Row],[Age]]&lt;50,"Btw 40 - 49",HeartDiseasePrediction[[#This Row],[Age]]&lt;60,"Btw 50 -59",HeartDiseasePrediction[[#This Row],[Age]]&lt;70,"Btw 60 - 69",HeartDiseasePrediction[[#This Row],[Age]]&lt;=80,"Btw 70 -79")</f>
        <v>Btw 50 -59</v>
      </c>
      <c r="C184" t="s">
        <v>11</v>
      </c>
      <c r="D184" t="s">
        <v>61</v>
      </c>
      <c r="E184">
        <v>140</v>
      </c>
      <c r="F184" t="str" cm="1">
        <f t="array" ref="F18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84">
        <v>404</v>
      </c>
      <c r="H184" t="str" cm="1">
        <f t="array" ref="H184">_xlfn.IFS(HeartDiseasePrediction[[#This Row],[Cholesterol]]=0,"No Reading",HeartDiseasePrediction[[#This Row],[Cholesterol]]&lt;200,"Normal",HeartDiseasePrediction[[#This Row],[Cholesterol]]&lt;240,"Medium Risk",HeartDiseasePrediction[[#This Row],[Cholesterol]]&gt;=240,"High Risk")</f>
        <v>High Risk</v>
      </c>
      <c r="I184" t="s">
        <v>52</v>
      </c>
      <c r="J184" t="s">
        <v>12</v>
      </c>
      <c r="K184">
        <v>124</v>
      </c>
      <c r="L184" s="1">
        <f>HeartDiseasePrediction[[#This Row],[MaxHR]]/(220-HeartDiseasePrediction[[#This Row],[Age]])</f>
        <v>0.73809523809523814</v>
      </c>
      <c r="M184" t="str" cm="1">
        <f t="array" ref="M184">_xlfn.IFS(HeartDiseasePrediction[[#This Row],[MaxHR % Value]]&lt;=59%,"Low-(Abnormal)",HeartDiseasePrediction[[#This Row],[MaxHR % Value]]&lt;86%,"Normal",HeartDiseasePrediction[[#This Row],[MaxHR % Value]]&gt;=86%,"High-(Abnormal)")</f>
        <v>Normal</v>
      </c>
      <c r="N184" t="s">
        <v>23</v>
      </c>
      <c r="O184">
        <v>2</v>
      </c>
      <c r="P184" t="str" cm="1">
        <f t="array" ref="P184">_xlfn.IFS(HeartDiseasePrediction[[#This Row],[Oldpeak]]&lt;1,"Low Risk",HeartDiseasePrediction[[#This Row],[Oldpeak]]&lt;1.5,"Medium Risk",HeartDiseasePrediction[[#This Row],[Oldpeak]]&gt;=1.5,"High Risk")</f>
        <v>High Risk</v>
      </c>
      <c r="Q184" t="s">
        <v>15</v>
      </c>
      <c r="R184" t="s">
        <v>23</v>
      </c>
    </row>
    <row r="185" spans="1:18" x14ac:dyDescent="0.25">
      <c r="A185">
        <v>46</v>
      </c>
      <c r="B185" t="str" cm="1">
        <f t="array" ref="B185">_xlfn.IFS(HeartDiseasePrediction[[#This Row],[Age]]&lt;40,"Below 40",HeartDiseasePrediction[[#This Row],[Age]]&lt;50,"Btw 40 - 49",HeartDiseasePrediction[[#This Row],[Age]]&lt;60,"Btw 50 -59",HeartDiseasePrediction[[#This Row],[Age]]&lt;70,"Btw 60 - 69",HeartDiseasePrediction[[#This Row],[Age]]&lt;=80,"Btw 70 -79")</f>
        <v>Btw 40 - 49</v>
      </c>
      <c r="C185" t="s">
        <v>11</v>
      </c>
      <c r="D185" t="s">
        <v>61</v>
      </c>
      <c r="E185">
        <v>110</v>
      </c>
      <c r="F185" t="str" cm="1">
        <f t="array" ref="F185">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185">
        <v>238</v>
      </c>
      <c r="H185" t="str" cm="1">
        <f t="array" ref="H185">_xlfn.IFS(HeartDiseasePrediction[[#This Row],[Cholesterol]]=0,"No Reading",HeartDiseasePrediction[[#This Row],[Cholesterol]]&lt;200,"Normal",HeartDiseasePrediction[[#This Row],[Cholesterol]]&lt;240,"Medium Risk",HeartDiseasePrediction[[#This Row],[Cholesterol]]&gt;=240,"High Risk")</f>
        <v>Medium Risk</v>
      </c>
      <c r="I185" t="s">
        <v>52</v>
      </c>
      <c r="J185" t="s">
        <v>16</v>
      </c>
      <c r="K185">
        <v>140</v>
      </c>
      <c r="L185" s="1">
        <f>HeartDiseasePrediction[[#This Row],[MaxHR]]/(220-HeartDiseasePrediction[[#This Row],[Age]])</f>
        <v>0.8045977011494253</v>
      </c>
      <c r="M185" t="str" cm="1">
        <f t="array" ref="M185">_xlfn.IFS(HeartDiseasePrediction[[#This Row],[MaxHR % Value]]&lt;=59%,"Low-(Abnormal)",HeartDiseasePrediction[[#This Row],[MaxHR % Value]]&lt;86%,"Normal",HeartDiseasePrediction[[#This Row],[MaxHR % Value]]&gt;=86%,"High-(Abnormal)")</f>
        <v>Normal</v>
      </c>
      <c r="N185" t="s">
        <v>23</v>
      </c>
      <c r="O185">
        <v>1</v>
      </c>
      <c r="P185" t="str" cm="1">
        <f t="array" ref="P185">_xlfn.IFS(HeartDiseasePrediction[[#This Row],[Oldpeak]]&lt;1,"Low Risk",HeartDiseasePrediction[[#This Row],[Oldpeak]]&lt;1.5,"Medium Risk",HeartDiseasePrediction[[#This Row],[Oldpeak]]&gt;=1.5,"High Risk")</f>
        <v>Medium Risk</v>
      </c>
      <c r="Q185" t="s">
        <v>15</v>
      </c>
      <c r="R185" t="s">
        <v>22</v>
      </c>
    </row>
    <row r="186" spans="1:18" x14ac:dyDescent="0.25">
      <c r="A186">
        <v>54</v>
      </c>
      <c r="B186" t="str" cm="1">
        <f t="array" ref="B186">_xlfn.IFS(HeartDiseasePrediction[[#This Row],[Age]]&lt;40,"Below 40",HeartDiseasePrediction[[#This Row],[Age]]&lt;50,"Btw 40 - 49",HeartDiseasePrediction[[#This Row],[Age]]&lt;60,"Btw 50 -59",HeartDiseasePrediction[[#This Row],[Age]]&lt;70,"Btw 60 - 69",HeartDiseasePrediction[[#This Row],[Age]]&lt;=80,"Btw 70 -79")</f>
        <v>Btw 50 -59</v>
      </c>
      <c r="C186" t="s">
        <v>14</v>
      </c>
      <c r="D186" t="s">
        <v>62</v>
      </c>
      <c r="E186">
        <v>160</v>
      </c>
      <c r="F186" t="str" cm="1">
        <f t="array" ref="F186">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86">
        <v>312</v>
      </c>
      <c r="H186" t="str" cm="1">
        <f t="array" ref="H186">_xlfn.IFS(HeartDiseasePrediction[[#This Row],[Cholesterol]]=0,"No Reading",HeartDiseasePrediction[[#This Row],[Cholesterol]]&lt;200,"Normal",HeartDiseasePrediction[[#This Row],[Cholesterol]]&lt;240,"Medium Risk",HeartDiseasePrediction[[#This Row],[Cholesterol]]&gt;=240,"High Risk")</f>
        <v>High Risk</v>
      </c>
      <c r="I186" t="s">
        <v>52</v>
      </c>
      <c r="J186" t="s">
        <v>12</v>
      </c>
      <c r="K186">
        <v>130</v>
      </c>
      <c r="L186" s="1">
        <f>HeartDiseasePrediction[[#This Row],[MaxHR]]/(220-HeartDiseasePrediction[[#This Row],[Age]])</f>
        <v>0.7831325301204819</v>
      </c>
      <c r="M186" t="str" cm="1">
        <f t="array" ref="M186">_xlfn.IFS(HeartDiseasePrediction[[#This Row],[MaxHR % Value]]&lt;=59%,"Low-(Abnormal)",HeartDiseasePrediction[[#This Row],[MaxHR % Value]]&lt;86%,"Normal",HeartDiseasePrediction[[#This Row],[MaxHR % Value]]&gt;=86%,"High-(Abnormal)")</f>
        <v>Normal</v>
      </c>
      <c r="N186" t="s">
        <v>22</v>
      </c>
      <c r="O186">
        <v>0</v>
      </c>
      <c r="P186" t="str" cm="1">
        <f t="array" ref="P186">_xlfn.IFS(HeartDiseasePrediction[[#This Row],[Oldpeak]]&lt;1,"Low Risk",HeartDiseasePrediction[[#This Row],[Oldpeak]]&lt;1.5,"Medium Risk",HeartDiseasePrediction[[#This Row],[Oldpeak]]&gt;=1.5,"High Risk")</f>
        <v>Low Risk</v>
      </c>
      <c r="Q186" t="s">
        <v>13</v>
      </c>
      <c r="R186" t="s">
        <v>22</v>
      </c>
    </row>
    <row r="187" spans="1:18" x14ac:dyDescent="0.25">
      <c r="A187">
        <v>58</v>
      </c>
      <c r="B187" t="str" cm="1">
        <f t="array" ref="B187">_xlfn.IFS(HeartDiseasePrediction[[#This Row],[Age]]&lt;40,"Below 40",HeartDiseasePrediction[[#This Row],[Age]]&lt;50,"Btw 40 - 49",HeartDiseasePrediction[[#This Row],[Age]]&lt;60,"Btw 50 -59",HeartDiseasePrediction[[#This Row],[Age]]&lt;70,"Btw 60 - 69",HeartDiseasePrediction[[#This Row],[Age]]&lt;=80,"Btw 70 -79")</f>
        <v>Btw 50 -59</v>
      </c>
      <c r="C187" t="s">
        <v>11</v>
      </c>
      <c r="D187" t="s">
        <v>64</v>
      </c>
      <c r="E187">
        <v>160</v>
      </c>
      <c r="F187" t="str" cm="1">
        <f t="array" ref="F18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87">
        <v>211</v>
      </c>
      <c r="H187" t="str" cm="1">
        <f t="array" ref="H187">_xlfn.IFS(HeartDiseasePrediction[[#This Row],[Cholesterol]]=0,"No Reading",HeartDiseasePrediction[[#This Row],[Cholesterol]]&lt;200,"Normal",HeartDiseasePrediction[[#This Row],[Cholesterol]]&lt;240,"Medium Risk",HeartDiseasePrediction[[#This Row],[Cholesterol]]&gt;=240,"High Risk")</f>
        <v>Medium Risk</v>
      </c>
      <c r="I187" t="s">
        <v>53</v>
      </c>
      <c r="J187" t="s">
        <v>16</v>
      </c>
      <c r="K187">
        <v>92</v>
      </c>
      <c r="L187" s="1">
        <f>HeartDiseasePrediction[[#This Row],[MaxHR]]/(220-HeartDiseasePrediction[[#This Row],[Age]])</f>
        <v>0.5679012345679012</v>
      </c>
      <c r="M187" t="str" cm="1">
        <f t="array" ref="M187">_xlfn.IFS(HeartDiseasePrediction[[#This Row],[MaxHR % Value]]&lt;=59%,"Low-(Abnormal)",HeartDiseasePrediction[[#This Row],[MaxHR % Value]]&lt;86%,"Normal",HeartDiseasePrediction[[#This Row],[MaxHR % Value]]&gt;=86%,"High-(Abnormal)")</f>
        <v>Low-(Abnormal)</v>
      </c>
      <c r="N187" t="s">
        <v>22</v>
      </c>
      <c r="O187">
        <v>0</v>
      </c>
      <c r="P187" t="str" cm="1">
        <f t="array" ref="P187">_xlfn.IFS(HeartDiseasePrediction[[#This Row],[Oldpeak]]&lt;1,"Low Risk",HeartDiseasePrediction[[#This Row],[Oldpeak]]&lt;1.5,"Medium Risk",HeartDiseasePrediction[[#This Row],[Oldpeak]]&gt;=1.5,"High Risk")</f>
        <v>Low Risk</v>
      </c>
      <c r="Q187" t="s">
        <v>15</v>
      </c>
      <c r="R187" t="s">
        <v>23</v>
      </c>
    </row>
    <row r="188" spans="1:18" x14ac:dyDescent="0.25">
      <c r="A188">
        <v>58</v>
      </c>
      <c r="B188" t="str" cm="1">
        <f t="array" ref="B188">_xlfn.IFS(HeartDiseasePrediction[[#This Row],[Age]]&lt;40,"Below 40",HeartDiseasePrediction[[#This Row],[Age]]&lt;50,"Btw 40 - 49",HeartDiseasePrediction[[#This Row],[Age]]&lt;60,"Btw 50 -59",HeartDiseasePrediction[[#This Row],[Age]]&lt;70,"Btw 60 - 69",HeartDiseasePrediction[[#This Row],[Age]]&lt;=80,"Btw 70 -79")</f>
        <v>Btw 50 -59</v>
      </c>
      <c r="C188" t="s">
        <v>11</v>
      </c>
      <c r="D188" t="s">
        <v>62</v>
      </c>
      <c r="E188">
        <v>130</v>
      </c>
      <c r="F188" t="str" cm="1">
        <f t="array" ref="F18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88">
        <v>251</v>
      </c>
      <c r="H188" t="str" cm="1">
        <f t="array" ref="H188">_xlfn.IFS(HeartDiseasePrediction[[#This Row],[Cholesterol]]=0,"No Reading",HeartDiseasePrediction[[#This Row],[Cholesterol]]&lt;200,"Normal",HeartDiseasePrediction[[#This Row],[Cholesterol]]&lt;240,"Medium Risk",HeartDiseasePrediction[[#This Row],[Cholesterol]]&gt;=240,"High Risk")</f>
        <v>High Risk</v>
      </c>
      <c r="I188" t="s">
        <v>52</v>
      </c>
      <c r="J188" t="s">
        <v>12</v>
      </c>
      <c r="K188">
        <v>110</v>
      </c>
      <c r="L188" s="1">
        <f>HeartDiseasePrediction[[#This Row],[MaxHR]]/(220-HeartDiseasePrediction[[#This Row],[Age]])</f>
        <v>0.67901234567901236</v>
      </c>
      <c r="M188" t="str" cm="1">
        <f t="array" ref="M188">_xlfn.IFS(HeartDiseasePrediction[[#This Row],[MaxHR % Value]]&lt;=59%,"Low-(Abnormal)",HeartDiseasePrediction[[#This Row],[MaxHR % Value]]&lt;86%,"Normal",HeartDiseasePrediction[[#This Row],[MaxHR % Value]]&gt;=86%,"High-(Abnormal)")</f>
        <v>Normal</v>
      </c>
      <c r="N188" t="s">
        <v>22</v>
      </c>
      <c r="O188">
        <v>0</v>
      </c>
      <c r="P188" t="str" cm="1">
        <f t="array" ref="P188">_xlfn.IFS(HeartDiseasePrediction[[#This Row],[Oldpeak]]&lt;1,"Low Risk",HeartDiseasePrediction[[#This Row],[Oldpeak]]&lt;1.5,"Medium Risk",HeartDiseasePrediction[[#This Row],[Oldpeak]]&gt;=1.5,"High Risk")</f>
        <v>Low Risk</v>
      </c>
      <c r="Q188" t="s">
        <v>13</v>
      </c>
      <c r="R188" t="s">
        <v>22</v>
      </c>
    </row>
    <row r="189" spans="1:18" x14ac:dyDescent="0.25">
      <c r="A189">
        <v>41</v>
      </c>
      <c r="B189" t="str" cm="1">
        <f t="array" ref="B189">_xlfn.IFS(HeartDiseasePrediction[[#This Row],[Age]]&lt;40,"Below 40",HeartDiseasePrediction[[#This Row],[Age]]&lt;50,"Btw 40 - 49",HeartDiseasePrediction[[#This Row],[Age]]&lt;60,"Btw 50 -59",HeartDiseasePrediction[[#This Row],[Age]]&lt;70,"Btw 60 - 69",HeartDiseasePrediction[[#This Row],[Age]]&lt;=80,"Btw 70 -79")</f>
        <v>Btw 40 - 49</v>
      </c>
      <c r="C189" t="s">
        <v>11</v>
      </c>
      <c r="D189" t="s">
        <v>61</v>
      </c>
      <c r="E189">
        <v>120</v>
      </c>
      <c r="F189" t="str" cm="1">
        <f t="array" ref="F18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89">
        <v>237</v>
      </c>
      <c r="H189" t="str" cm="1">
        <f t="array" ref="H189">_xlfn.IFS(HeartDiseasePrediction[[#This Row],[Cholesterol]]=0,"No Reading",HeartDiseasePrediction[[#This Row],[Cholesterol]]&lt;200,"Normal",HeartDiseasePrediction[[#This Row],[Cholesterol]]&lt;240,"Medium Risk",HeartDiseasePrediction[[#This Row],[Cholesterol]]&gt;=240,"High Risk")</f>
        <v>Medium Risk</v>
      </c>
      <c r="I189" t="s">
        <v>53</v>
      </c>
      <c r="J189" t="s">
        <v>12</v>
      </c>
      <c r="K189">
        <v>138</v>
      </c>
      <c r="L189" s="1">
        <f>HeartDiseasePrediction[[#This Row],[MaxHR]]/(220-HeartDiseasePrediction[[#This Row],[Age]])</f>
        <v>0.77094972067039103</v>
      </c>
      <c r="M189" t="str" cm="1">
        <f t="array" ref="M189">_xlfn.IFS(HeartDiseasePrediction[[#This Row],[MaxHR % Value]]&lt;=59%,"Low-(Abnormal)",HeartDiseasePrediction[[#This Row],[MaxHR % Value]]&lt;86%,"Normal",HeartDiseasePrediction[[#This Row],[MaxHR % Value]]&gt;=86%,"High-(Abnormal)")</f>
        <v>Normal</v>
      </c>
      <c r="N189" t="s">
        <v>23</v>
      </c>
      <c r="O189">
        <v>1</v>
      </c>
      <c r="P189" t="str" cm="1">
        <f t="array" ref="P189">_xlfn.IFS(HeartDiseasePrediction[[#This Row],[Oldpeak]]&lt;1,"Low Risk",HeartDiseasePrediction[[#This Row],[Oldpeak]]&lt;1.5,"Medium Risk",HeartDiseasePrediction[[#This Row],[Oldpeak]]&gt;=1.5,"High Risk")</f>
        <v>Medium Risk</v>
      </c>
      <c r="Q189" t="s">
        <v>15</v>
      </c>
      <c r="R189" t="s">
        <v>23</v>
      </c>
    </row>
    <row r="190" spans="1:18" x14ac:dyDescent="0.25">
      <c r="A190">
        <v>50</v>
      </c>
      <c r="B190" t="str" cm="1">
        <f t="array" ref="B190">_xlfn.IFS(HeartDiseasePrediction[[#This Row],[Age]]&lt;40,"Below 40",HeartDiseasePrediction[[#This Row],[Age]]&lt;50,"Btw 40 - 49",HeartDiseasePrediction[[#This Row],[Age]]&lt;60,"Btw 50 -59",HeartDiseasePrediction[[#This Row],[Age]]&lt;70,"Btw 60 - 69",HeartDiseasePrediction[[#This Row],[Age]]&lt;=80,"Btw 70 -79")</f>
        <v>Btw 50 -59</v>
      </c>
      <c r="C190" t="s">
        <v>14</v>
      </c>
      <c r="D190" t="s">
        <v>61</v>
      </c>
      <c r="E190">
        <v>120</v>
      </c>
      <c r="F190" t="str" cm="1">
        <f t="array" ref="F19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90">
        <v>328</v>
      </c>
      <c r="H190" t="str" cm="1">
        <f t="array" ref="H190">_xlfn.IFS(HeartDiseasePrediction[[#This Row],[Cholesterol]]=0,"No Reading",HeartDiseasePrediction[[#This Row],[Cholesterol]]&lt;200,"Normal",HeartDiseasePrediction[[#This Row],[Cholesterol]]&lt;240,"Medium Risk",HeartDiseasePrediction[[#This Row],[Cholesterol]]&gt;=240,"High Risk")</f>
        <v>High Risk</v>
      </c>
      <c r="I190" t="s">
        <v>52</v>
      </c>
      <c r="J190" t="s">
        <v>12</v>
      </c>
      <c r="K190">
        <v>110</v>
      </c>
      <c r="L190" s="1">
        <f>HeartDiseasePrediction[[#This Row],[MaxHR]]/(220-HeartDiseasePrediction[[#This Row],[Age]])</f>
        <v>0.6470588235294118</v>
      </c>
      <c r="M190" t="str" cm="1">
        <f t="array" ref="M190">_xlfn.IFS(HeartDiseasePrediction[[#This Row],[MaxHR % Value]]&lt;=59%,"Low-(Abnormal)",HeartDiseasePrediction[[#This Row],[MaxHR % Value]]&lt;86%,"Normal",HeartDiseasePrediction[[#This Row],[MaxHR % Value]]&gt;=86%,"High-(Abnormal)")</f>
        <v>Normal</v>
      </c>
      <c r="N190" t="s">
        <v>23</v>
      </c>
      <c r="O190">
        <v>1</v>
      </c>
      <c r="P190" t="str" cm="1">
        <f t="array" ref="P190">_xlfn.IFS(HeartDiseasePrediction[[#This Row],[Oldpeak]]&lt;1,"Low Risk",HeartDiseasePrediction[[#This Row],[Oldpeak]]&lt;1.5,"Medium Risk",HeartDiseasePrediction[[#This Row],[Oldpeak]]&gt;=1.5,"High Risk")</f>
        <v>Medium Risk</v>
      </c>
      <c r="Q190" t="s">
        <v>15</v>
      </c>
      <c r="R190" t="s">
        <v>22</v>
      </c>
    </row>
    <row r="191" spans="1:18" x14ac:dyDescent="0.25">
      <c r="A191">
        <v>53</v>
      </c>
      <c r="B191" t="str" cm="1">
        <f t="array" ref="B191">_xlfn.IFS(HeartDiseasePrediction[[#This Row],[Age]]&lt;40,"Below 40",HeartDiseasePrediction[[#This Row],[Age]]&lt;50,"Btw 40 - 49",HeartDiseasePrediction[[#This Row],[Age]]&lt;60,"Btw 50 -59",HeartDiseasePrediction[[#This Row],[Age]]&lt;70,"Btw 60 - 69",HeartDiseasePrediction[[#This Row],[Age]]&lt;=80,"Btw 70 -79")</f>
        <v>Btw 50 -59</v>
      </c>
      <c r="C191" t="s">
        <v>11</v>
      </c>
      <c r="D191" t="s">
        <v>61</v>
      </c>
      <c r="E191">
        <v>180</v>
      </c>
      <c r="F191" t="str" cm="1">
        <f t="array" ref="F191">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91">
        <v>285</v>
      </c>
      <c r="H191" t="str" cm="1">
        <f t="array" ref="H191">_xlfn.IFS(HeartDiseasePrediction[[#This Row],[Cholesterol]]=0,"No Reading",HeartDiseasePrediction[[#This Row],[Cholesterol]]&lt;200,"Normal",HeartDiseasePrediction[[#This Row],[Cholesterol]]&lt;240,"Medium Risk",HeartDiseasePrediction[[#This Row],[Cholesterol]]&gt;=240,"High Risk")</f>
        <v>High Risk</v>
      </c>
      <c r="I191" t="s">
        <v>52</v>
      </c>
      <c r="J191" t="s">
        <v>16</v>
      </c>
      <c r="K191">
        <v>120</v>
      </c>
      <c r="L191" s="1">
        <f>HeartDiseasePrediction[[#This Row],[MaxHR]]/(220-HeartDiseasePrediction[[#This Row],[Age]])</f>
        <v>0.71856287425149701</v>
      </c>
      <c r="M191" t="str" cm="1">
        <f t="array" ref="M191">_xlfn.IFS(HeartDiseasePrediction[[#This Row],[MaxHR % Value]]&lt;=59%,"Low-(Abnormal)",HeartDiseasePrediction[[#This Row],[MaxHR % Value]]&lt;86%,"Normal",HeartDiseasePrediction[[#This Row],[MaxHR % Value]]&gt;=86%,"High-(Abnormal)")</f>
        <v>Normal</v>
      </c>
      <c r="N191" t="s">
        <v>23</v>
      </c>
      <c r="O191">
        <v>1.5</v>
      </c>
      <c r="P191" t="str" cm="1">
        <f t="array" ref="P191">_xlfn.IFS(HeartDiseasePrediction[[#This Row],[Oldpeak]]&lt;1,"Low Risk",HeartDiseasePrediction[[#This Row],[Oldpeak]]&lt;1.5,"Medium Risk",HeartDiseasePrediction[[#This Row],[Oldpeak]]&gt;=1.5,"High Risk")</f>
        <v>High Risk</v>
      </c>
      <c r="Q191" t="s">
        <v>15</v>
      </c>
      <c r="R191" t="s">
        <v>23</v>
      </c>
    </row>
    <row r="192" spans="1:18" x14ac:dyDescent="0.25">
      <c r="A192">
        <v>46</v>
      </c>
      <c r="B192" t="str" cm="1">
        <f t="array" ref="B192">_xlfn.IFS(HeartDiseasePrediction[[#This Row],[Age]]&lt;40,"Below 40",HeartDiseasePrediction[[#This Row],[Age]]&lt;50,"Btw 40 - 49",HeartDiseasePrediction[[#This Row],[Age]]&lt;60,"Btw 50 -59",HeartDiseasePrediction[[#This Row],[Age]]&lt;70,"Btw 60 - 69",HeartDiseasePrediction[[#This Row],[Age]]&lt;=80,"Btw 70 -79")</f>
        <v>Btw 40 - 49</v>
      </c>
      <c r="C192" t="s">
        <v>11</v>
      </c>
      <c r="D192" t="s">
        <v>61</v>
      </c>
      <c r="E192">
        <v>180</v>
      </c>
      <c r="F192" t="str" cm="1">
        <f t="array" ref="F192">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92">
        <v>280</v>
      </c>
      <c r="H192" t="str" cm="1">
        <f t="array" ref="H192">_xlfn.IFS(HeartDiseasePrediction[[#This Row],[Cholesterol]]=0,"No Reading",HeartDiseasePrediction[[#This Row],[Cholesterol]]&lt;200,"Normal",HeartDiseasePrediction[[#This Row],[Cholesterol]]&lt;240,"Medium Risk",HeartDiseasePrediction[[#This Row],[Cholesterol]]&gt;=240,"High Risk")</f>
        <v>High Risk</v>
      </c>
      <c r="I192" t="s">
        <v>52</v>
      </c>
      <c r="J192" t="s">
        <v>16</v>
      </c>
      <c r="K192">
        <v>120</v>
      </c>
      <c r="L192" s="1">
        <f>HeartDiseasePrediction[[#This Row],[MaxHR]]/(220-HeartDiseasePrediction[[#This Row],[Age]])</f>
        <v>0.68965517241379315</v>
      </c>
      <c r="M192" t="str" cm="1">
        <f t="array" ref="M192">_xlfn.IFS(HeartDiseasePrediction[[#This Row],[MaxHR % Value]]&lt;=59%,"Low-(Abnormal)",HeartDiseasePrediction[[#This Row],[MaxHR % Value]]&lt;86%,"Normal",HeartDiseasePrediction[[#This Row],[MaxHR % Value]]&gt;=86%,"High-(Abnormal)")</f>
        <v>Normal</v>
      </c>
      <c r="N192" t="s">
        <v>22</v>
      </c>
      <c r="O192">
        <v>0</v>
      </c>
      <c r="P192" t="str" cm="1">
        <f t="array" ref="P192">_xlfn.IFS(HeartDiseasePrediction[[#This Row],[Oldpeak]]&lt;1,"Low Risk",HeartDiseasePrediction[[#This Row],[Oldpeak]]&lt;1.5,"Medium Risk",HeartDiseasePrediction[[#This Row],[Oldpeak]]&gt;=1.5,"High Risk")</f>
        <v>Low Risk</v>
      </c>
      <c r="Q192" t="s">
        <v>13</v>
      </c>
      <c r="R192" t="s">
        <v>22</v>
      </c>
    </row>
    <row r="193" spans="1:18" x14ac:dyDescent="0.25">
      <c r="A193">
        <v>50</v>
      </c>
      <c r="B193" t="str" cm="1">
        <f t="array" ref="B193">_xlfn.IFS(HeartDiseasePrediction[[#This Row],[Age]]&lt;40,"Below 40",HeartDiseasePrediction[[#This Row],[Age]]&lt;50,"Btw 40 - 49",HeartDiseasePrediction[[#This Row],[Age]]&lt;60,"Btw 50 -59",HeartDiseasePrediction[[#This Row],[Age]]&lt;70,"Btw 60 - 69",HeartDiseasePrediction[[#This Row],[Age]]&lt;=80,"Btw 70 -79")</f>
        <v>Btw 50 -59</v>
      </c>
      <c r="C193" t="s">
        <v>11</v>
      </c>
      <c r="D193" t="s">
        <v>62</v>
      </c>
      <c r="E193">
        <v>170</v>
      </c>
      <c r="F193" t="str" cm="1">
        <f t="array" ref="F193">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93">
        <v>209</v>
      </c>
      <c r="H193" t="str" cm="1">
        <f t="array" ref="H193">_xlfn.IFS(HeartDiseasePrediction[[#This Row],[Cholesterol]]=0,"No Reading",HeartDiseasePrediction[[#This Row],[Cholesterol]]&lt;200,"Normal",HeartDiseasePrediction[[#This Row],[Cholesterol]]&lt;240,"Medium Risk",HeartDiseasePrediction[[#This Row],[Cholesterol]]&gt;=240,"High Risk")</f>
        <v>Medium Risk</v>
      </c>
      <c r="I193" t="s">
        <v>52</v>
      </c>
      <c r="J193" t="s">
        <v>16</v>
      </c>
      <c r="K193">
        <v>116</v>
      </c>
      <c r="L193" s="1">
        <f>HeartDiseasePrediction[[#This Row],[MaxHR]]/(220-HeartDiseasePrediction[[#This Row],[Age]])</f>
        <v>0.68235294117647061</v>
      </c>
      <c r="M193" t="str" cm="1">
        <f t="array" ref="M193">_xlfn.IFS(HeartDiseasePrediction[[#This Row],[MaxHR % Value]]&lt;=59%,"Low-(Abnormal)",HeartDiseasePrediction[[#This Row],[MaxHR % Value]]&lt;86%,"Normal",HeartDiseasePrediction[[#This Row],[MaxHR % Value]]&gt;=86%,"High-(Abnormal)")</f>
        <v>Normal</v>
      </c>
      <c r="N193" t="s">
        <v>22</v>
      </c>
      <c r="O193">
        <v>0</v>
      </c>
      <c r="P193" t="str" cm="1">
        <f t="array" ref="P193">_xlfn.IFS(HeartDiseasePrediction[[#This Row],[Oldpeak]]&lt;1,"Low Risk",HeartDiseasePrediction[[#This Row],[Oldpeak]]&lt;1.5,"Medium Risk",HeartDiseasePrediction[[#This Row],[Oldpeak]]&gt;=1.5,"High Risk")</f>
        <v>Low Risk</v>
      </c>
      <c r="Q193" t="s">
        <v>13</v>
      </c>
      <c r="R193" t="s">
        <v>22</v>
      </c>
    </row>
    <row r="194" spans="1:18" x14ac:dyDescent="0.25">
      <c r="A194">
        <v>48</v>
      </c>
      <c r="B194" t="str" cm="1">
        <f t="array" ref="B194">_xlfn.IFS(HeartDiseasePrediction[[#This Row],[Age]]&lt;40,"Below 40",HeartDiseasePrediction[[#This Row],[Age]]&lt;50,"Btw 40 - 49",HeartDiseasePrediction[[#This Row],[Age]]&lt;60,"Btw 50 -59",HeartDiseasePrediction[[#This Row],[Age]]&lt;70,"Btw 60 - 69",HeartDiseasePrediction[[#This Row],[Age]]&lt;=80,"Btw 70 -79")</f>
        <v>Btw 40 - 49</v>
      </c>
      <c r="C194" t="s">
        <v>11</v>
      </c>
      <c r="D194" t="s">
        <v>62</v>
      </c>
      <c r="E194">
        <v>130</v>
      </c>
      <c r="F194" t="str" cm="1">
        <f t="array" ref="F19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94">
        <v>245</v>
      </c>
      <c r="H194" t="str" cm="1">
        <f t="array" ref="H194">_xlfn.IFS(HeartDiseasePrediction[[#This Row],[Cholesterol]]=0,"No Reading",HeartDiseasePrediction[[#This Row],[Cholesterol]]&lt;200,"Normal",HeartDiseasePrediction[[#This Row],[Cholesterol]]&lt;240,"Medium Risk",HeartDiseasePrediction[[#This Row],[Cholesterol]]&gt;=240,"High Risk")</f>
        <v>High Risk</v>
      </c>
      <c r="I194" t="s">
        <v>52</v>
      </c>
      <c r="J194" t="s">
        <v>12</v>
      </c>
      <c r="K194">
        <v>160</v>
      </c>
      <c r="L194" s="1">
        <f>HeartDiseasePrediction[[#This Row],[MaxHR]]/(220-HeartDiseasePrediction[[#This Row],[Age]])</f>
        <v>0.93023255813953487</v>
      </c>
      <c r="M194" t="str" cm="1">
        <f t="array" ref="M194">_xlfn.IFS(HeartDiseasePrediction[[#This Row],[MaxHR % Value]]&lt;=59%,"Low-(Abnormal)",HeartDiseasePrediction[[#This Row],[MaxHR % Value]]&lt;86%,"Normal",HeartDiseasePrediction[[#This Row],[MaxHR % Value]]&gt;=86%,"High-(Abnormal)")</f>
        <v>High-(Abnormal)</v>
      </c>
      <c r="N194" t="s">
        <v>22</v>
      </c>
      <c r="O194">
        <v>0</v>
      </c>
      <c r="P194" t="str" cm="1">
        <f t="array" ref="P194">_xlfn.IFS(HeartDiseasePrediction[[#This Row],[Oldpeak]]&lt;1,"Low Risk",HeartDiseasePrediction[[#This Row],[Oldpeak]]&lt;1.5,"Medium Risk",HeartDiseasePrediction[[#This Row],[Oldpeak]]&gt;=1.5,"High Risk")</f>
        <v>Low Risk</v>
      </c>
      <c r="Q194" t="s">
        <v>13</v>
      </c>
      <c r="R194" t="s">
        <v>22</v>
      </c>
    </row>
    <row r="195" spans="1:18" x14ac:dyDescent="0.25">
      <c r="A195">
        <v>45</v>
      </c>
      <c r="B195" t="str" cm="1">
        <f t="array" ref="B195">_xlfn.IFS(HeartDiseasePrediction[[#This Row],[Age]]&lt;40,"Below 40",HeartDiseasePrediction[[#This Row],[Age]]&lt;50,"Btw 40 - 49",HeartDiseasePrediction[[#This Row],[Age]]&lt;60,"Btw 50 -59",HeartDiseasePrediction[[#This Row],[Age]]&lt;70,"Btw 60 - 69",HeartDiseasePrediction[[#This Row],[Age]]&lt;=80,"Btw 70 -79")</f>
        <v>Btw 40 - 49</v>
      </c>
      <c r="C195" t="s">
        <v>11</v>
      </c>
      <c r="D195" t="s">
        <v>64</v>
      </c>
      <c r="E195">
        <v>135</v>
      </c>
      <c r="F195" t="str" cm="1">
        <f t="array" ref="F19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95">
        <v>192</v>
      </c>
      <c r="H195" t="str" cm="1">
        <f t="array" ref="H195">_xlfn.IFS(HeartDiseasePrediction[[#This Row],[Cholesterol]]=0,"No Reading",HeartDiseasePrediction[[#This Row],[Cholesterol]]&lt;200,"Normal",HeartDiseasePrediction[[#This Row],[Cholesterol]]&lt;240,"Medium Risk",HeartDiseasePrediction[[#This Row],[Cholesterol]]&gt;=240,"High Risk")</f>
        <v>Normal</v>
      </c>
      <c r="I195" t="s">
        <v>52</v>
      </c>
      <c r="J195" t="s">
        <v>12</v>
      </c>
      <c r="K195">
        <v>110</v>
      </c>
      <c r="L195" s="1">
        <f>HeartDiseasePrediction[[#This Row],[MaxHR]]/(220-HeartDiseasePrediction[[#This Row],[Age]])</f>
        <v>0.62857142857142856</v>
      </c>
      <c r="M195" t="str" cm="1">
        <f t="array" ref="M195">_xlfn.IFS(HeartDiseasePrediction[[#This Row],[MaxHR % Value]]&lt;=59%,"Low-(Abnormal)",HeartDiseasePrediction[[#This Row],[MaxHR % Value]]&lt;86%,"Normal",HeartDiseasePrediction[[#This Row],[MaxHR % Value]]&gt;=86%,"High-(Abnormal)")</f>
        <v>Normal</v>
      </c>
      <c r="N195" t="s">
        <v>22</v>
      </c>
      <c r="O195">
        <v>0</v>
      </c>
      <c r="P195" t="str" cm="1">
        <f t="array" ref="P195">_xlfn.IFS(HeartDiseasePrediction[[#This Row],[Oldpeak]]&lt;1,"Low Risk",HeartDiseasePrediction[[#This Row],[Oldpeak]]&lt;1.5,"Medium Risk",HeartDiseasePrediction[[#This Row],[Oldpeak]]&gt;=1.5,"High Risk")</f>
        <v>Low Risk</v>
      </c>
      <c r="Q195" t="s">
        <v>13</v>
      </c>
      <c r="R195" t="s">
        <v>22</v>
      </c>
    </row>
    <row r="196" spans="1:18" x14ac:dyDescent="0.25">
      <c r="A196">
        <v>41</v>
      </c>
      <c r="B196" t="str" cm="1">
        <f t="array" ref="B196">_xlfn.IFS(HeartDiseasePrediction[[#This Row],[Age]]&lt;40,"Below 40",HeartDiseasePrediction[[#This Row],[Age]]&lt;50,"Btw 40 - 49",HeartDiseasePrediction[[#This Row],[Age]]&lt;60,"Btw 50 -59",HeartDiseasePrediction[[#This Row],[Age]]&lt;70,"Btw 60 - 69",HeartDiseasePrediction[[#This Row],[Age]]&lt;=80,"Btw 70 -79")</f>
        <v>Btw 40 - 49</v>
      </c>
      <c r="C196" t="s">
        <v>14</v>
      </c>
      <c r="D196" t="s">
        <v>62</v>
      </c>
      <c r="E196">
        <v>125</v>
      </c>
      <c r="F196" t="str" cm="1">
        <f t="array" ref="F19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96">
        <v>184</v>
      </c>
      <c r="H196" t="str" cm="1">
        <f t="array" ref="H196">_xlfn.IFS(HeartDiseasePrediction[[#This Row],[Cholesterol]]=0,"No Reading",HeartDiseasePrediction[[#This Row],[Cholesterol]]&lt;200,"Normal",HeartDiseasePrediction[[#This Row],[Cholesterol]]&lt;240,"Medium Risk",HeartDiseasePrediction[[#This Row],[Cholesterol]]&gt;=240,"High Risk")</f>
        <v>Normal</v>
      </c>
      <c r="I196" t="s">
        <v>52</v>
      </c>
      <c r="J196" t="s">
        <v>12</v>
      </c>
      <c r="K196">
        <v>180</v>
      </c>
      <c r="L196" s="1">
        <f>HeartDiseasePrediction[[#This Row],[MaxHR]]/(220-HeartDiseasePrediction[[#This Row],[Age]])</f>
        <v>1.005586592178771</v>
      </c>
      <c r="M196" t="str" cm="1">
        <f t="array" ref="M196">_xlfn.IFS(HeartDiseasePrediction[[#This Row],[MaxHR % Value]]&lt;=59%,"Low-(Abnormal)",HeartDiseasePrediction[[#This Row],[MaxHR % Value]]&lt;86%,"Normal",HeartDiseasePrediction[[#This Row],[MaxHR % Value]]&gt;=86%,"High-(Abnormal)")</f>
        <v>High-(Abnormal)</v>
      </c>
      <c r="N196" t="s">
        <v>22</v>
      </c>
      <c r="O196">
        <v>0</v>
      </c>
      <c r="P196" t="str" cm="1">
        <f t="array" ref="P196">_xlfn.IFS(HeartDiseasePrediction[[#This Row],[Oldpeak]]&lt;1,"Low Risk",HeartDiseasePrediction[[#This Row],[Oldpeak]]&lt;1.5,"Medium Risk",HeartDiseasePrediction[[#This Row],[Oldpeak]]&gt;=1.5,"High Risk")</f>
        <v>Low Risk</v>
      </c>
      <c r="Q196" t="s">
        <v>13</v>
      </c>
      <c r="R196" t="s">
        <v>22</v>
      </c>
    </row>
    <row r="197" spans="1:18" x14ac:dyDescent="0.25">
      <c r="A197">
        <v>62</v>
      </c>
      <c r="B197" t="str" cm="1">
        <f t="array" ref="B197">_xlfn.IFS(HeartDiseasePrediction[[#This Row],[Age]]&lt;40,"Below 40",HeartDiseasePrediction[[#This Row],[Age]]&lt;50,"Btw 40 - 49",HeartDiseasePrediction[[#This Row],[Age]]&lt;60,"Btw 50 -59",HeartDiseasePrediction[[#This Row],[Age]]&lt;70,"Btw 60 - 69",HeartDiseasePrediction[[#This Row],[Age]]&lt;=80,"Btw 70 -79")</f>
        <v>Btw 60 - 69</v>
      </c>
      <c r="C197" t="s">
        <v>14</v>
      </c>
      <c r="D197" t="s">
        <v>63</v>
      </c>
      <c r="E197">
        <v>160</v>
      </c>
      <c r="F197" t="str" cm="1">
        <f t="array" ref="F19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97">
        <v>193</v>
      </c>
      <c r="H197" t="str" cm="1">
        <f t="array" ref="H197">_xlfn.IFS(HeartDiseasePrediction[[#This Row],[Cholesterol]]=0,"No Reading",HeartDiseasePrediction[[#This Row],[Cholesterol]]&lt;200,"Normal",HeartDiseasePrediction[[#This Row],[Cholesterol]]&lt;240,"Medium Risk",HeartDiseasePrediction[[#This Row],[Cholesterol]]&gt;=240,"High Risk")</f>
        <v>Normal</v>
      </c>
      <c r="I197" t="s">
        <v>52</v>
      </c>
      <c r="J197" t="s">
        <v>12</v>
      </c>
      <c r="K197">
        <v>116</v>
      </c>
      <c r="L197" s="1">
        <f>HeartDiseasePrediction[[#This Row],[MaxHR]]/(220-HeartDiseasePrediction[[#This Row],[Age]])</f>
        <v>0.73417721518987344</v>
      </c>
      <c r="M197" t="str" cm="1">
        <f t="array" ref="M197">_xlfn.IFS(HeartDiseasePrediction[[#This Row],[MaxHR % Value]]&lt;=59%,"Low-(Abnormal)",HeartDiseasePrediction[[#This Row],[MaxHR % Value]]&lt;86%,"Normal",HeartDiseasePrediction[[#This Row],[MaxHR % Value]]&gt;=86%,"High-(Abnormal)")</f>
        <v>Normal</v>
      </c>
      <c r="N197" t="s">
        <v>22</v>
      </c>
      <c r="O197">
        <v>0</v>
      </c>
      <c r="P197" t="str" cm="1">
        <f t="array" ref="P197">_xlfn.IFS(HeartDiseasePrediction[[#This Row],[Oldpeak]]&lt;1,"Low Risk",HeartDiseasePrediction[[#This Row],[Oldpeak]]&lt;1.5,"Medium Risk",HeartDiseasePrediction[[#This Row],[Oldpeak]]&gt;=1.5,"High Risk")</f>
        <v>Low Risk</v>
      </c>
      <c r="Q197" t="s">
        <v>13</v>
      </c>
      <c r="R197" t="s">
        <v>22</v>
      </c>
    </row>
    <row r="198" spans="1:18" x14ac:dyDescent="0.25">
      <c r="A198">
        <v>49</v>
      </c>
      <c r="B198" t="str" cm="1">
        <f t="array" ref="B198">_xlfn.IFS(HeartDiseasePrediction[[#This Row],[Age]]&lt;40,"Below 40",HeartDiseasePrediction[[#This Row],[Age]]&lt;50,"Btw 40 - 49",HeartDiseasePrediction[[#This Row],[Age]]&lt;60,"Btw 50 -59",HeartDiseasePrediction[[#This Row],[Age]]&lt;70,"Btw 60 - 69",HeartDiseasePrediction[[#This Row],[Age]]&lt;=80,"Btw 70 -79")</f>
        <v>Btw 40 - 49</v>
      </c>
      <c r="C198" t="s">
        <v>11</v>
      </c>
      <c r="D198" t="s">
        <v>61</v>
      </c>
      <c r="E198">
        <v>120</v>
      </c>
      <c r="F198" t="str" cm="1">
        <f t="array" ref="F19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198">
        <v>297</v>
      </c>
      <c r="H198" t="str" cm="1">
        <f t="array" ref="H198">_xlfn.IFS(HeartDiseasePrediction[[#This Row],[Cholesterol]]=0,"No Reading",HeartDiseasePrediction[[#This Row],[Cholesterol]]&lt;200,"Normal",HeartDiseasePrediction[[#This Row],[Cholesterol]]&lt;240,"Medium Risk",HeartDiseasePrediction[[#This Row],[Cholesterol]]&gt;=240,"High Risk")</f>
        <v>High Risk</v>
      </c>
      <c r="I198" t="s">
        <v>52</v>
      </c>
      <c r="J198" t="s">
        <v>12</v>
      </c>
      <c r="K198">
        <v>132</v>
      </c>
      <c r="L198" s="1">
        <f>HeartDiseasePrediction[[#This Row],[MaxHR]]/(220-HeartDiseasePrediction[[#This Row],[Age]])</f>
        <v>0.77192982456140347</v>
      </c>
      <c r="M198" t="str" cm="1">
        <f t="array" ref="M198">_xlfn.IFS(HeartDiseasePrediction[[#This Row],[MaxHR % Value]]&lt;=59%,"Low-(Abnormal)",HeartDiseasePrediction[[#This Row],[MaxHR % Value]]&lt;86%,"Normal",HeartDiseasePrediction[[#This Row],[MaxHR % Value]]&gt;=86%,"High-(Abnormal)")</f>
        <v>Normal</v>
      </c>
      <c r="N198" t="s">
        <v>22</v>
      </c>
      <c r="O198">
        <v>1</v>
      </c>
      <c r="P198" t="str" cm="1">
        <f t="array" ref="P198">_xlfn.IFS(HeartDiseasePrediction[[#This Row],[Oldpeak]]&lt;1,"Low Risk",HeartDiseasePrediction[[#This Row],[Oldpeak]]&lt;1.5,"Medium Risk",HeartDiseasePrediction[[#This Row],[Oldpeak]]&gt;=1.5,"High Risk")</f>
        <v>Medium Risk</v>
      </c>
      <c r="Q198" t="s">
        <v>15</v>
      </c>
      <c r="R198" t="s">
        <v>22</v>
      </c>
    </row>
    <row r="199" spans="1:18" x14ac:dyDescent="0.25">
      <c r="A199">
        <v>42</v>
      </c>
      <c r="B199" t="str" cm="1">
        <f t="array" ref="B199">_xlfn.IFS(HeartDiseasePrediction[[#This Row],[Age]]&lt;40,"Below 40",HeartDiseasePrediction[[#This Row],[Age]]&lt;50,"Btw 40 - 49",HeartDiseasePrediction[[#This Row],[Age]]&lt;60,"Btw 50 -59",HeartDiseasePrediction[[#This Row],[Age]]&lt;70,"Btw 60 - 69",HeartDiseasePrediction[[#This Row],[Age]]&lt;=80,"Btw 70 -79")</f>
        <v>Btw 40 - 49</v>
      </c>
      <c r="C199" t="s">
        <v>11</v>
      </c>
      <c r="D199" t="s">
        <v>62</v>
      </c>
      <c r="E199">
        <v>150</v>
      </c>
      <c r="F199" t="str" cm="1">
        <f t="array" ref="F199">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199">
        <v>268</v>
      </c>
      <c r="H199" t="str" cm="1">
        <f t="array" ref="H199">_xlfn.IFS(HeartDiseasePrediction[[#This Row],[Cholesterol]]=0,"No Reading",HeartDiseasePrediction[[#This Row],[Cholesterol]]&lt;200,"Normal",HeartDiseasePrediction[[#This Row],[Cholesterol]]&lt;240,"Medium Risk",HeartDiseasePrediction[[#This Row],[Cholesterol]]&gt;=240,"High Risk")</f>
        <v>High Risk</v>
      </c>
      <c r="I199" t="s">
        <v>52</v>
      </c>
      <c r="J199" t="s">
        <v>12</v>
      </c>
      <c r="K199">
        <v>136</v>
      </c>
      <c r="L199" s="1">
        <f>HeartDiseasePrediction[[#This Row],[MaxHR]]/(220-HeartDiseasePrediction[[#This Row],[Age]])</f>
        <v>0.7640449438202247</v>
      </c>
      <c r="M199" t="str" cm="1">
        <f t="array" ref="M199">_xlfn.IFS(HeartDiseasePrediction[[#This Row],[MaxHR % Value]]&lt;=59%,"Low-(Abnormal)",HeartDiseasePrediction[[#This Row],[MaxHR % Value]]&lt;86%,"Normal",HeartDiseasePrediction[[#This Row],[MaxHR % Value]]&gt;=86%,"High-(Abnormal)")</f>
        <v>Normal</v>
      </c>
      <c r="N199" t="s">
        <v>22</v>
      </c>
      <c r="O199">
        <v>0</v>
      </c>
      <c r="P199" t="str" cm="1">
        <f t="array" ref="P199">_xlfn.IFS(HeartDiseasePrediction[[#This Row],[Oldpeak]]&lt;1,"Low Risk",HeartDiseasePrediction[[#This Row],[Oldpeak]]&lt;1.5,"Medium Risk",HeartDiseasePrediction[[#This Row],[Oldpeak]]&gt;=1.5,"High Risk")</f>
        <v>Low Risk</v>
      </c>
      <c r="Q199" t="s">
        <v>13</v>
      </c>
      <c r="R199" t="s">
        <v>22</v>
      </c>
    </row>
    <row r="200" spans="1:18" x14ac:dyDescent="0.25">
      <c r="A200">
        <v>53</v>
      </c>
      <c r="B200" t="str" cm="1">
        <f t="array" ref="B200">_xlfn.IFS(HeartDiseasePrediction[[#This Row],[Age]]&lt;40,"Below 40",HeartDiseasePrediction[[#This Row],[Age]]&lt;50,"Btw 40 - 49",HeartDiseasePrediction[[#This Row],[Age]]&lt;60,"Btw 50 -59",HeartDiseasePrediction[[#This Row],[Age]]&lt;70,"Btw 60 - 69",HeartDiseasePrediction[[#This Row],[Age]]&lt;=80,"Btw 70 -79")</f>
        <v>Btw 50 -59</v>
      </c>
      <c r="C200" t="s">
        <v>11</v>
      </c>
      <c r="D200" t="s">
        <v>61</v>
      </c>
      <c r="E200">
        <v>120</v>
      </c>
      <c r="F200" t="str" cm="1">
        <f t="array" ref="F20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00">
        <v>246</v>
      </c>
      <c r="H200" t="str" cm="1">
        <f t="array" ref="H200">_xlfn.IFS(HeartDiseasePrediction[[#This Row],[Cholesterol]]=0,"No Reading",HeartDiseasePrediction[[#This Row],[Cholesterol]]&lt;200,"Normal",HeartDiseasePrediction[[#This Row],[Cholesterol]]&lt;240,"Medium Risk",HeartDiseasePrediction[[#This Row],[Cholesterol]]&gt;=240,"High Risk")</f>
        <v>High Risk</v>
      </c>
      <c r="I200" t="s">
        <v>52</v>
      </c>
      <c r="J200" t="s">
        <v>12</v>
      </c>
      <c r="K200">
        <v>116</v>
      </c>
      <c r="L200" s="1">
        <f>HeartDiseasePrediction[[#This Row],[MaxHR]]/(220-HeartDiseasePrediction[[#This Row],[Age]])</f>
        <v>0.69461077844311381</v>
      </c>
      <c r="M200" t="str" cm="1">
        <f t="array" ref="M200">_xlfn.IFS(HeartDiseasePrediction[[#This Row],[MaxHR % Value]]&lt;=59%,"Low-(Abnormal)",HeartDiseasePrediction[[#This Row],[MaxHR % Value]]&lt;86%,"Normal",HeartDiseasePrediction[[#This Row],[MaxHR % Value]]&gt;=86%,"High-(Abnormal)")</f>
        <v>Normal</v>
      </c>
      <c r="N200" t="s">
        <v>23</v>
      </c>
      <c r="O200">
        <v>0</v>
      </c>
      <c r="P200" t="str" cm="1">
        <f t="array" ref="P200">_xlfn.IFS(HeartDiseasePrediction[[#This Row],[Oldpeak]]&lt;1,"Low Risk",HeartDiseasePrediction[[#This Row],[Oldpeak]]&lt;1.5,"Medium Risk",HeartDiseasePrediction[[#This Row],[Oldpeak]]&gt;=1.5,"High Risk")</f>
        <v>Low Risk</v>
      </c>
      <c r="Q200" t="s">
        <v>15</v>
      </c>
      <c r="R200" t="s">
        <v>23</v>
      </c>
    </row>
    <row r="201" spans="1:18" x14ac:dyDescent="0.25">
      <c r="A201">
        <v>57</v>
      </c>
      <c r="B201" t="str" cm="1">
        <f t="array" ref="B201">_xlfn.IFS(HeartDiseasePrediction[[#This Row],[Age]]&lt;40,"Below 40",HeartDiseasePrediction[[#This Row],[Age]]&lt;50,"Btw 40 - 49",HeartDiseasePrediction[[#This Row],[Age]]&lt;60,"Btw 50 -59",HeartDiseasePrediction[[#This Row],[Age]]&lt;70,"Btw 60 - 69",HeartDiseasePrediction[[#This Row],[Age]]&lt;=80,"Btw 70 -79")</f>
        <v>Btw 50 -59</v>
      </c>
      <c r="C201" t="s">
        <v>14</v>
      </c>
      <c r="D201" t="s">
        <v>63</v>
      </c>
      <c r="E201">
        <v>130</v>
      </c>
      <c r="F201" t="str" cm="1">
        <f t="array" ref="F20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01">
        <v>308</v>
      </c>
      <c r="H201" t="str" cm="1">
        <f t="array" ref="H201">_xlfn.IFS(HeartDiseasePrediction[[#This Row],[Cholesterol]]=0,"No Reading",HeartDiseasePrediction[[#This Row],[Cholesterol]]&lt;200,"Normal",HeartDiseasePrediction[[#This Row],[Cholesterol]]&lt;240,"Medium Risk",HeartDiseasePrediction[[#This Row],[Cholesterol]]&gt;=240,"High Risk")</f>
        <v>High Risk</v>
      </c>
      <c r="I201" t="s">
        <v>52</v>
      </c>
      <c r="J201" t="s">
        <v>12</v>
      </c>
      <c r="K201">
        <v>98</v>
      </c>
      <c r="L201" s="1">
        <f>HeartDiseasePrediction[[#This Row],[MaxHR]]/(220-HeartDiseasePrediction[[#This Row],[Age]])</f>
        <v>0.60122699386503065</v>
      </c>
      <c r="M201" t="str" cm="1">
        <f t="array" ref="M201">_xlfn.IFS(HeartDiseasePrediction[[#This Row],[MaxHR % Value]]&lt;=59%,"Low-(Abnormal)",HeartDiseasePrediction[[#This Row],[MaxHR % Value]]&lt;86%,"Normal",HeartDiseasePrediction[[#This Row],[MaxHR % Value]]&gt;=86%,"High-(Abnormal)")</f>
        <v>Normal</v>
      </c>
      <c r="N201" t="s">
        <v>22</v>
      </c>
      <c r="O201">
        <v>1</v>
      </c>
      <c r="P201" t="str" cm="1">
        <f t="array" ref="P201">_xlfn.IFS(HeartDiseasePrediction[[#This Row],[Oldpeak]]&lt;1,"Low Risk",HeartDiseasePrediction[[#This Row],[Oldpeak]]&lt;1.5,"Medium Risk",HeartDiseasePrediction[[#This Row],[Oldpeak]]&gt;=1.5,"High Risk")</f>
        <v>Medium Risk</v>
      </c>
      <c r="Q201" t="s">
        <v>15</v>
      </c>
      <c r="R201" t="s">
        <v>22</v>
      </c>
    </row>
    <row r="202" spans="1:18" x14ac:dyDescent="0.25">
      <c r="A202">
        <v>47</v>
      </c>
      <c r="B202" t="str" cm="1">
        <f t="array" ref="B202">_xlfn.IFS(HeartDiseasePrediction[[#This Row],[Age]]&lt;40,"Below 40",HeartDiseasePrediction[[#This Row],[Age]]&lt;50,"Btw 40 - 49",HeartDiseasePrediction[[#This Row],[Age]]&lt;60,"Btw 50 -59",HeartDiseasePrediction[[#This Row],[Age]]&lt;70,"Btw 60 - 69",HeartDiseasePrediction[[#This Row],[Age]]&lt;=80,"Btw 70 -79")</f>
        <v>Btw 40 - 49</v>
      </c>
      <c r="C202" t="s">
        <v>11</v>
      </c>
      <c r="D202" t="s">
        <v>63</v>
      </c>
      <c r="E202">
        <v>110</v>
      </c>
      <c r="F202" t="str" cm="1">
        <f t="array" ref="F202">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202">
        <v>249</v>
      </c>
      <c r="H202" t="str" cm="1">
        <f t="array" ref="H202">_xlfn.IFS(HeartDiseasePrediction[[#This Row],[Cholesterol]]=0,"No Reading",HeartDiseasePrediction[[#This Row],[Cholesterol]]&lt;200,"Normal",HeartDiseasePrediction[[#This Row],[Cholesterol]]&lt;240,"Medium Risk",HeartDiseasePrediction[[#This Row],[Cholesterol]]&gt;=240,"High Risk")</f>
        <v>High Risk</v>
      </c>
      <c r="I202" t="s">
        <v>52</v>
      </c>
      <c r="J202" t="s">
        <v>12</v>
      </c>
      <c r="K202">
        <v>150</v>
      </c>
      <c r="L202" s="1">
        <f>HeartDiseasePrediction[[#This Row],[MaxHR]]/(220-HeartDiseasePrediction[[#This Row],[Age]])</f>
        <v>0.86705202312138729</v>
      </c>
      <c r="M202" t="str" cm="1">
        <f t="array" ref="M202">_xlfn.IFS(HeartDiseasePrediction[[#This Row],[MaxHR % Value]]&lt;=59%,"Low-(Abnormal)",HeartDiseasePrediction[[#This Row],[MaxHR % Value]]&lt;86%,"Normal",HeartDiseasePrediction[[#This Row],[MaxHR % Value]]&gt;=86%,"High-(Abnormal)")</f>
        <v>High-(Abnormal)</v>
      </c>
      <c r="N202" t="s">
        <v>22</v>
      </c>
      <c r="O202">
        <v>0</v>
      </c>
      <c r="P202" t="str" cm="1">
        <f t="array" ref="P202">_xlfn.IFS(HeartDiseasePrediction[[#This Row],[Oldpeak]]&lt;1,"Low Risk",HeartDiseasePrediction[[#This Row],[Oldpeak]]&lt;1.5,"Medium Risk",HeartDiseasePrediction[[#This Row],[Oldpeak]]&gt;=1.5,"High Risk")</f>
        <v>Low Risk</v>
      </c>
      <c r="Q202" t="s">
        <v>13</v>
      </c>
      <c r="R202" t="s">
        <v>22</v>
      </c>
    </row>
    <row r="203" spans="1:18" x14ac:dyDescent="0.25">
      <c r="A203">
        <v>46</v>
      </c>
      <c r="B203" t="str" cm="1">
        <f t="array" ref="B203">_xlfn.IFS(HeartDiseasePrediction[[#This Row],[Age]]&lt;40,"Below 40",HeartDiseasePrediction[[#This Row],[Age]]&lt;50,"Btw 40 - 49",HeartDiseasePrediction[[#This Row],[Age]]&lt;60,"Btw 50 -59",HeartDiseasePrediction[[#This Row],[Age]]&lt;70,"Btw 60 - 69",HeartDiseasePrediction[[#This Row],[Age]]&lt;=80,"Btw 70 -79")</f>
        <v>Btw 40 - 49</v>
      </c>
      <c r="C203" t="s">
        <v>11</v>
      </c>
      <c r="D203" t="s">
        <v>64</v>
      </c>
      <c r="E203">
        <v>120</v>
      </c>
      <c r="F203" t="str" cm="1">
        <f t="array" ref="F20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03">
        <v>230</v>
      </c>
      <c r="H203" t="str" cm="1">
        <f t="array" ref="H203">_xlfn.IFS(HeartDiseasePrediction[[#This Row],[Cholesterol]]=0,"No Reading",HeartDiseasePrediction[[#This Row],[Cholesterol]]&lt;200,"Normal",HeartDiseasePrediction[[#This Row],[Cholesterol]]&lt;240,"Medium Risk",HeartDiseasePrediction[[#This Row],[Cholesterol]]&gt;=240,"High Risk")</f>
        <v>Medium Risk</v>
      </c>
      <c r="I203" t="s">
        <v>52</v>
      </c>
      <c r="J203" t="s">
        <v>12</v>
      </c>
      <c r="K203">
        <v>150</v>
      </c>
      <c r="L203" s="1">
        <f>HeartDiseasePrediction[[#This Row],[MaxHR]]/(220-HeartDiseasePrediction[[#This Row],[Age]])</f>
        <v>0.86206896551724133</v>
      </c>
      <c r="M203" t="str" cm="1">
        <f t="array" ref="M203">_xlfn.IFS(HeartDiseasePrediction[[#This Row],[MaxHR % Value]]&lt;=59%,"Low-(Abnormal)",HeartDiseasePrediction[[#This Row],[MaxHR % Value]]&lt;86%,"Normal",HeartDiseasePrediction[[#This Row],[MaxHR % Value]]&gt;=86%,"High-(Abnormal)")</f>
        <v>High-(Abnormal)</v>
      </c>
      <c r="N203" t="s">
        <v>22</v>
      </c>
      <c r="O203">
        <v>0</v>
      </c>
      <c r="P203" t="str" cm="1">
        <f t="array" ref="P203">_xlfn.IFS(HeartDiseasePrediction[[#This Row],[Oldpeak]]&lt;1,"Low Risk",HeartDiseasePrediction[[#This Row],[Oldpeak]]&lt;1.5,"Medium Risk",HeartDiseasePrediction[[#This Row],[Oldpeak]]&gt;=1.5,"High Risk")</f>
        <v>Low Risk</v>
      </c>
      <c r="Q203" t="s">
        <v>13</v>
      </c>
      <c r="R203" t="s">
        <v>22</v>
      </c>
    </row>
    <row r="204" spans="1:18" x14ac:dyDescent="0.25">
      <c r="A204">
        <v>42</v>
      </c>
      <c r="B204" t="str" cm="1">
        <f t="array" ref="B204">_xlfn.IFS(HeartDiseasePrediction[[#This Row],[Age]]&lt;40,"Below 40",HeartDiseasePrediction[[#This Row],[Age]]&lt;50,"Btw 40 - 49",HeartDiseasePrediction[[#This Row],[Age]]&lt;60,"Btw 50 -59",HeartDiseasePrediction[[#This Row],[Age]]&lt;70,"Btw 60 - 69",HeartDiseasePrediction[[#This Row],[Age]]&lt;=80,"Btw 70 -79")</f>
        <v>Btw 40 - 49</v>
      </c>
      <c r="C204" t="s">
        <v>11</v>
      </c>
      <c r="D204" t="s">
        <v>64</v>
      </c>
      <c r="E204">
        <v>160</v>
      </c>
      <c r="F204" t="str" cm="1">
        <f t="array" ref="F20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04">
        <v>147</v>
      </c>
      <c r="H204" t="str" cm="1">
        <f t="array" ref="H204">_xlfn.IFS(HeartDiseasePrediction[[#This Row],[Cholesterol]]=0,"No Reading",HeartDiseasePrediction[[#This Row],[Cholesterol]]&lt;200,"Normal",HeartDiseasePrediction[[#This Row],[Cholesterol]]&lt;240,"Medium Risk",HeartDiseasePrediction[[#This Row],[Cholesterol]]&gt;=240,"High Risk")</f>
        <v>Normal</v>
      </c>
      <c r="I204" t="s">
        <v>52</v>
      </c>
      <c r="J204" t="s">
        <v>12</v>
      </c>
      <c r="K204">
        <v>146</v>
      </c>
      <c r="L204" s="1">
        <f>HeartDiseasePrediction[[#This Row],[MaxHR]]/(220-HeartDiseasePrediction[[#This Row],[Age]])</f>
        <v>0.8202247191011236</v>
      </c>
      <c r="M204" t="str" cm="1">
        <f t="array" ref="M204">_xlfn.IFS(HeartDiseasePrediction[[#This Row],[MaxHR % Value]]&lt;=59%,"Low-(Abnormal)",HeartDiseasePrediction[[#This Row],[MaxHR % Value]]&lt;86%,"Normal",HeartDiseasePrediction[[#This Row],[MaxHR % Value]]&gt;=86%,"High-(Abnormal)")</f>
        <v>Normal</v>
      </c>
      <c r="N204" t="s">
        <v>22</v>
      </c>
      <c r="O204">
        <v>0</v>
      </c>
      <c r="P204" t="str" cm="1">
        <f t="array" ref="P204">_xlfn.IFS(HeartDiseasePrediction[[#This Row],[Oldpeak]]&lt;1,"Low Risk",HeartDiseasePrediction[[#This Row],[Oldpeak]]&lt;1.5,"Medium Risk",HeartDiseasePrediction[[#This Row],[Oldpeak]]&gt;=1.5,"High Risk")</f>
        <v>Low Risk</v>
      </c>
      <c r="Q204" t="s">
        <v>13</v>
      </c>
      <c r="R204" t="s">
        <v>22</v>
      </c>
    </row>
    <row r="205" spans="1:18" x14ac:dyDescent="0.25">
      <c r="A205">
        <v>31</v>
      </c>
      <c r="B205" t="str" cm="1">
        <f t="array" ref="B205">_xlfn.IFS(HeartDiseasePrediction[[#This Row],[Age]]&lt;40,"Below 40",HeartDiseasePrediction[[#This Row],[Age]]&lt;50,"Btw 40 - 49",HeartDiseasePrediction[[#This Row],[Age]]&lt;60,"Btw 50 -59",HeartDiseasePrediction[[#This Row],[Age]]&lt;70,"Btw 60 - 69",HeartDiseasePrediction[[#This Row],[Age]]&lt;=80,"Btw 70 -79")</f>
        <v>Below 40</v>
      </c>
      <c r="C205" t="s">
        <v>14</v>
      </c>
      <c r="D205" t="s">
        <v>62</v>
      </c>
      <c r="E205">
        <v>100</v>
      </c>
      <c r="F205" t="str" cm="1">
        <f t="array" ref="F205">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205">
        <v>219</v>
      </c>
      <c r="H205" t="str" cm="1">
        <f t="array" ref="H205">_xlfn.IFS(HeartDiseasePrediction[[#This Row],[Cholesterol]]=0,"No Reading",HeartDiseasePrediction[[#This Row],[Cholesterol]]&lt;200,"Normal",HeartDiseasePrediction[[#This Row],[Cholesterol]]&lt;240,"Medium Risk",HeartDiseasePrediction[[#This Row],[Cholesterol]]&gt;=240,"High Risk")</f>
        <v>Medium Risk</v>
      </c>
      <c r="I205" t="s">
        <v>52</v>
      </c>
      <c r="J205" t="s">
        <v>16</v>
      </c>
      <c r="K205">
        <v>150</v>
      </c>
      <c r="L205" s="1">
        <f>HeartDiseasePrediction[[#This Row],[MaxHR]]/(220-HeartDiseasePrediction[[#This Row],[Age]])</f>
        <v>0.79365079365079361</v>
      </c>
      <c r="M205" t="str" cm="1">
        <f t="array" ref="M205">_xlfn.IFS(HeartDiseasePrediction[[#This Row],[MaxHR % Value]]&lt;=59%,"Low-(Abnormal)",HeartDiseasePrediction[[#This Row],[MaxHR % Value]]&lt;86%,"Normal",HeartDiseasePrediction[[#This Row],[MaxHR % Value]]&gt;=86%,"High-(Abnormal)")</f>
        <v>Normal</v>
      </c>
      <c r="N205" t="s">
        <v>22</v>
      </c>
      <c r="O205">
        <v>0</v>
      </c>
      <c r="P205" t="str" cm="1">
        <f t="array" ref="P205">_xlfn.IFS(HeartDiseasePrediction[[#This Row],[Oldpeak]]&lt;1,"Low Risk",HeartDiseasePrediction[[#This Row],[Oldpeak]]&lt;1.5,"Medium Risk",HeartDiseasePrediction[[#This Row],[Oldpeak]]&gt;=1.5,"High Risk")</f>
        <v>Low Risk</v>
      </c>
      <c r="Q205" t="s">
        <v>13</v>
      </c>
      <c r="R205" t="s">
        <v>22</v>
      </c>
    </row>
    <row r="206" spans="1:18" x14ac:dyDescent="0.25">
      <c r="A206">
        <v>56</v>
      </c>
      <c r="B206" t="str" cm="1">
        <f t="array" ref="B206">_xlfn.IFS(HeartDiseasePrediction[[#This Row],[Age]]&lt;40,"Below 40",HeartDiseasePrediction[[#This Row],[Age]]&lt;50,"Btw 40 - 49",HeartDiseasePrediction[[#This Row],[Age]]&lt;60,"Btw 50 -59",HeartDiseasePrediction[[#This Row],[Age]]&lt;70,"Btw 60 - 69",HeartDiseasePrediction[[#This Row],[Age]]&lt;=80,"Btw 70 -79")</f>
        <v>Btw 50 -59</v>
      </c>
      <c r="C206" t="s">
        <v>11</v>
      </c>
      <c r="D206" t="s">
        <v>62</v>
      </c>
      <c r="E206">
        <v>130</v>
      </c>
      <c r="F206" t="str" cm="1">
        <f t="array" ref="F20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06">
        <v>184</v>
      </c>
      <c r="H206" t="str" cm="1">
        <f t="array" ref="H206">_xlfn.IFS(HeartDiseasePrediction[[#This Row],[Cholesterol]]=0,"No Reading",HeartDiseasePrediction[[#This Row],[Cholesterol]]&lt;200,"Normal",HeartDiseasePrediction[[#This Row],[Cholesterol]]&lt;240,"Medium Risk",HeartDiseasePrediction[[#This Row],[Cholesterol]]&gt;=240,"High Risk")</f>
        <v>Normal</v>
      </c>
      <c r="I206" t="s">
        <v>52</v>
      </c>
      <c r="J206" t="s">
        <v>12</v>
      </c>
      <c r="K206">
        <v>100</v>
      </c>
      <c r="L206" s="1">
        <f>HeartDiseasePrediction[[#This Row],[MaxHR]]/(220-HeartDiseasePrediction[[#This Row],[Age]])</f>
        <v>0.6097560975609756</v>
      </c>
      <c r="M206" t="str" cm="1">
        <f t="array" ref="M206">_xlfn.IFS(HeartDiseasePrediction[[#This Row],[MaxHR % Value]]&lt;=59%,"Low-(Abnormal)",HeartDiseasePrediction[[#This Row],[MaxHR % Value]]&lt;86%,"Normal",HeartDiseasePrediction[[#This Row],[MaxHR % Value]]&gt;=86%,"High-(Abnormal)")</f>
        <v>Normal</v>
      </c>
      <c r="N206" t="s">
        <v>22</v>
      </c>
      <c r="O206">
        <v>0</v>
      </c>
      <c r="P206" t="str" cm="1">
        <f t="array" ref="P206">_xlfn.IFS(HeartDiseasePrediction[[#This Row],[Oldpeak]]&lt;1,"Low Risk",HeartDiseasePrediction[[#This Row],[Oldpeak]]&lt;1.5,"Medium Risk",HeartDiseasePrediction[[#This Row],[Oldpeak]]&gt;=1.5,"High Risk")</f>
        <v>Low Risk</v>
      </c>
      <c r="Q206" t="s">
        <v>13</v>
      </c>
      <c r="R206" t="s">
        <v>22</v>
      </c>
    </row>
    <row r="207" spans="1:18" x14ac:dyDescent="0.25">
      <c r="A207">
        <v>50</v>
      </c>
      <c r="B207" t="str" cm="1">
        <f t="array" ref="B207">_xlfn.IFS(HeartDiseasePrediction[[#This Row],[Age]]&lt;40,"Below 40",HeartDiseasePrediction[[#This Row],[Age]]&lt;50,"Btw 40 - 49",HeartDiseasePrediction[[#This Row],[Age]]&lt;60,"Btw 50 -59",HeartDiseasePrediction[[#This Row],[Age]]&lt;70,"Btw 60 - 69",HeartDiseasePrediction[[#This Row],[Age]]&lt;=80,"Btw 70 -79")</f>
        <v>Btw 50 -59</v>
      </c>
      <c r="C207" t="s">
        <v>11</v>
      </c>
      <c r="D207" t="s">
        <v>61</v>
      </c>
      <c r="E207">
        <v>150</v>
      </c>
      <c r="F207" t="str" cm="1">
        <f t="array" ref="F20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07">
        <v>215</v>
      </c>
      <c r="H207" t="str" cm="1">
        <f t="array" ref="H207">_xlfn.IFS(HeartDiseasePrediction[[#This Row],[Cholesterol]]=0,"No Reading",HeartDiseasePrediction[[#This Row],[Cholesterol]]&lt;200,"Normal",HeartDiseasePrediction[[#This Row],[Cholesterol]]&lt;240,"Medium Risk",HeartDiseasePrediction[[#This Row],[Cholesterol]]&gt;=240,"High Risk")</f>
        <v>Medium Risk</v>
      </c>
      <c r="I207" t="s">
        <v>52</v>
      </c>
      <c r="J207" t="s">
        <v>12</v>
      </c>
      <c r="K207">
        <v>140</v>
      </c>
      <c r="L207" s="1">
        <f>HeartDiseasePrediction[[#This Row],[MaxHR]]/(220-HeartDiseasePrediction[[#This Row],[Age]])</f>
        <v>0.82352941176470584</v>
      </c>
      <c r="M207" t="str" cm="1">
        <f t="array" ref="M207">_xlfn.IFS(HeartDiseasePrediction[[#This Row],[MaxHR % Value]]&lt;=59%,"Low-(Abnormal)",HeartDiseasePrediction[[#This Row],[MaxHR % Value]]&lt;86%,"Normal",HeartDiseasePrediction[[#This Row],[MaxHR % Value]]&gt;=86%,"High-(Abnormal)")</f>
        <v>Normal</v>
      </c>
      <c r="N207" t="s">
        <v>23</v>
      </c>
      <c r="O207">
        <v>0</v>
      </c>
      <c r="P207" t="str" cm="1">
        <f t="array" ref="P207">_xlfn.IFS(HeartDiseasePrediction[[#This Row],[Oldpeak]]&lt;1,"Low Risk",HeartDiseasePrediction[[#This Row],[Oldpeak]]&lt;1.5,"Medium Risk",HeartDiseasePrediction[[#This Row],[Oldpeak]]&gt;=1.5,"High Risk")</f>
        <v>Low Risk</v>
      </c>
      <c r="Q207" t="s">
        <v>13</v>
      </c>
      <c r="R207" t="s">
        <v>22</v>
      </c>
    </row>
    <row r="208" spans="1:18" x14ac:dyDescent="0.25">
      <c r="A208">
        <v>35</v>
      </c>
      <c r="B208" t="str" cm="1">
        <f t="array" ref="B208">_xlfn.IFS(HeartDiseasePrediction[[#This Row],[Age]]&lt;40,"Below 40",HeartDiseasePrediction[[#This Row],[Age]]&lt;50,"Btw 40 - 49",HeartDiseasePrediction[[#This Row],[Age]]&lt;60,"Btw 50 -59",HeartDiseasePrediction[[#This Row],[Age]]&lt;70,"Btw 60 - 69",HeartDiseasePrediction[[#This Row],[Age]]&lt;=80,"Btw 70 -79")</f>
        <v>Below 40</v>
      </c>
      <c r="C208" t="s">
        <v>11</v>
      </c>
      <c r="D208" t="s">
        <v>62</v>
      </c>
      <c r="E208">
        <v>120</v>
      </c>
      <c r="F208" t="str" cm="1">
        <f t="array" ref="F20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08">
        <v>308</v>
      </c>
      <c r="H208" t="str" cm="1">
        <f t="array" ref="H208">_xlfn.IFS(HeartDiseasePrediction[[#This Row],[Cholesterol]]=0,"No Reading",HeartDiseasePrediction[[#This Row],[Cholesterol]]&lt;200,"Normal",HeartDiseasePrediction[[#This Row],[Cholesterol]]&lt;240,"Medium Risk",HeartDiseasePrediction[[#This Row],[Cholesterol]]&gt;=240,"High Risk")</f>
        <v>High Risk</v>
      </c>
      <c r="I208" t="s">
        <v>52</v>
      </c>
      <c r="J208" t="s">
        <v>17</v>
      </c>
      <c r="K208">
        <v>180</v>
      </c>
      <c r="L208" s="1">
        <f>HeartDiseasePrediction[[#This Row],[MaxHR]]/(220-HeartDiseasePrediction[[#This Row],[Age]])</f>
        <v>0.97297297297297303</v>
      </c>
      <c r="M208" t="str" cm="1">
        <f t="array" ref="M208">_xlfn.IFS(HeartDiseasePrediction[[#This Row],[MaxHR % Value]]&lt;=59%,"Low-(Abnormal)",HeartDiseasePrediction[[#This Row],[MaxHR % Value]]&lt;86%,"Normal",HeartDiseasePrediction[[#This Row],[MaxHR % Value]]&gt;=86%,"High-(Abnormal)")</f>
        <v>High-(Abnormal)</v>
      </c>
      <c r="N208" t="s">
        <v>22</v>
      </c>
      <c r="O208">
        <v>0</v>
      </c>
      <c r="P208" t="str" cm="1">
        <f t="array" ref="P208">_xlfn.IFS(HeartDiseasePrediction[[#This Row],[Oldpeak]]&lt;1,"Low Risk",HeartDiseasePrediction[[#This Row],[Oldpeak]]&lt;1.5,"Medium Risk",HeartDiseasePrediction[[#This Row],[Oldpeak]]&gt;=1.5,"High Risk")</f>
        <v>Low Risk</v>
      </c>
      <c r="Q208" t="s">
        <v>13</v>
      </c>
      <c r="R208" t="s">
        <v>22</v>
      </c>
    </row>
    <row r="209" spans="1:18" x14ac:dyDescent="0.25">
      <c r="A209">
        <v>35</v>
      </c>
      <c r="B209" t="str" cm="1">
        <f t="array" ref="B209">_xlfn.IFS(HeartDiseasePrediction[[#This Row],[Age]]&lt;40,"Below 40",HeartDiseasePrediction[[#This Row],[Age]]&lt;50,"Btw 40 - 49",HeartDiseasePrediction[[#This Row],[Age]]&lt;60,"Btw 50 -59",HeartDiseasePrediction[[#This Row],[Age]]&lt;70,"Btw 60 - 69",HeartDiseasePrediction[[#This Row],[Age]]&lt;=80,"Btw 70 -79")</f>
        <v>Below 40</v>
      </c>
      <c r="C209" t="s">
        <v>11</v>
      </c>
      <c r="D209" t="s">
        <v>62</v>
      </c>
      <c r="E209">
        <v>110</v>
      </c>
      <c r="F209" t="str" cm="1">
        <f t="array" ref="F209">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209">
        <v>257</v>
      </c>
      <c r="H209" t="str" cm="1">
        <f t="array" ref="H209">_xlfn.IFS(HeartDiseasePrediction[[#This Row],[Cholesterol]]=0,"No Reading",HeartDiseasePrediction[[#This Row],[Cholesterol]]&lt;200,"Normal",HeartDiseasePrediction[[#This Row],[Cholesterol]]&lt;240,"Medium Risk",HeartDiseasePrediction[[#This Row],[Cholesterol]]&gt;=240,"High Risk")</f>
        <v>High Risk</v>
      </c>
      <c r="I209" t="s">
        <v>52</v>
      </c>
      <c r="J209" t="s">
        <v>12</v>
      </c>
      <c r="K209">
        <v>140</v>
      </c>
      <c r="L209" s="1">
        <f>HeartDiseasePrediction[[#This Row],[MaxHR]]/(220-HeartDiseasePrediction[[#This Row],[Age]])</f>
        <v>0.7567567567567568</v>
      </c>
      <c r="M209" t="str" cm="1">
        <f t="array" ref="M209">_xlfn.IFS(HeartDiseasePrediction[[#This Row],[MaxHR % Value]]&lt;=59%,"Low-(Abnormal)",HeartDiseasePrediction[[#This Row],[MaxHR % Value]]&lt;86%,"Normal",HeartDiseasePrediction[[#This Row],[MaxHR % Value]]&gt;=86%,"High-(Abnormal)")</f>
        <v>Normal</v>
      </c>
      <c r="N209" t="s">
        <v>22</v>
      </c>
      <c r="O209">
        <v>0</v>
      </c>
      <c r="P209" t="str" cm="1">
        <f t="array" ref="P209">_xlfn.IFS(HeartDiseasePrediction[[#This Row],[Oldpeak]]&lt;1,"Low Risk",HeartDiseasePrediction[[#This Row],[Oldpeak]]&lt;1.5,"Medium Risk",HeartDiseasePrediction[[#This Row],[Oldpeak]]&gt;=1.5,"High Risk")</f>
        <v>Low Risk</v>
      </c>
      <c r="Q209" t="s">
        <v>15</v>
      </c>
      <c r="R209" t="s">
        <v>23</v>
      </c>
    </row>
    <row r="210" spans="1:18" x14ac:dyDescent="0.25">
      <c r="A210">
        <v>28</v>
      </c>
      <c r="B210" t="str" cm="1">
        <f t="array" ref="B210">_xlfn.IFS(HeartDiseasePrediction[[#This Row],[Age]]&lt;40,"Below 40",HeartDiseasePrediction[[#This Row],[Age]]&lt;50,"Btw 40 - 49",HeartDiseasePrediction[[#This Row],[Age]]&lt;60,"Btw 50 -59",HeartDiseasePrediction[[#This Row],[Age]]&lt;70,"Btw 60 - 69",HeartDiseasePrediction[[#This Row],[Age]]&lt;=80,"Btw 70 -79")</f>
        <v>Below 40</v>
      </c>
      <c r="C210" t="s">
        <v>11</v>
      </c>
      <c r="D210" t="s">
        <v>62</v>
      </c>
      <c r="E210">
        <v>130</v>
      </c>
      <c r="F210" t="str" cm="1">
        <f t="array" ref="F21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10">
        <v>132</v>
      </c>
      <c r="H210" t="str" cm="1">
        <f t="array" ref="H210">_xlfn.IFS(HeartDiseasePrediction[[#This Row],[Cholesterol]]=0,"No Reading",HeartDiseasePrediction[[#This Row],[Cholesterol]]&lt;200,"Normal",HeartDiseasePrediction[[#This Row],[Cholesterol]]&lt;240,"Medium Risk",HeartDiseasePrediction[[#This Row],[Cholesterol]]&gt;=240,"High Risk")</f>
        <v>Normal</v>
      </c>
      <c r="I210" t="s">
        <v>52</v>
      </c>
      <c r="J210" t="s">
        <v>17</v>
      </c>
      <c r="K210">
        <v>185</v>
      </c>
      <c r="L210" s="1">
        <f>HeartDiseasePrediction[[#This Row],[MaxHR]]/(220-HeartDiseasePrediction[[#This Row],[Age]])</f>
        <v>0.96354166666666663</v>
      </c>
      <c r="M210" t="str" cm="1">
        <f t="array" ref="M210">_xlfn.IFS(HeartDiseasePrediction[[#This Row],[MaxHR % Value]]&lt;=59%,"Low-(Abnormal)",HeartDiseasePrediction[[#This Row],[MaxHR % Value]]&lt;86%,"Normal",HeartDiseasePrediction[[#This Row],[MaxHR % Value]]&gt;=86%,"High-(Abnormal)")</f>
        <v>High-(Abnormal)</v>
      </c>
      <c r="N210" t="s">
        <v>22</v>
      </c>
      <c r="O210">
        <v>0</v>
      </c>
      <c r="P210" t="str" cm="1">
        <f t="array" ref="P210">_xlfn.IFS(HeartDiseasePrediction[[#This Row],[Oldpeak]]&lt;1,"Low Risk",HeartDiseasePrediction[[#This Row],[Oldpeak]]&lt;1.5,"Medium Risk",HeartDiseasePrediction[[#This Row],[Oldpeak]]&gt;=1.5,"High Risk")</f>
        <v>Low Risk</v>
      </c>
      <c r="Q210" t="s">
        <v>13</v>
      </c>
      <c r="R210" t="s">
        <v>22</v>
      </c>
    </row>
    <row r="211" spans="1:18" x14ac:dyDescent="0.25">
      <c r="A211">
        <v>54</v>
      </c>
      <c r="B211" t="str" cm="1">
        <f t="array" ref="B211">_xlfn.IFS(HeartDiseasePrediction[[#This Row],[Age]]&lt;40,"Below 40",HeartDiseasePrediction[[#This Row],[Age]]&lt;50,"Btw 40 - 49",HeartDiseasePrediction[[#This Row],[Age]]&lt;60,"Btw 50 -59",HeartDiseasePrediction[[#This Row],[Age]]&lt;70,"Btw 60 - 69",HeartDiseasePrediction[[#This Row],[Age]]&lt;=80,"Btw 70 -79")</f>
        <v>Btw 50 -59</v>
      </c>
      <c r="C211" t="s">
        <v>11</v>
      </c>
      <c r="D211" t="s">
        <v>61</v>
      </c>
      <c r="E211">
        <v>125</v>
      </c>
      <c r="F211" t="str" cm="1">
        <f t="array" ref="F21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11">
        <v>216</v>
      </c>
      <c r="H211" t="str" cm="1">
        <f t="array" ref="H211">_xlfn.IFS(HeartDiseasePrediction[[#This Row],[Cholesterol]]=0,"No Reading",HeartDiseasePrediction[[#This Row],[Cholesterol]]&lt;200,"Normal",HeartDiseasePrediction[[#This Row],[Cholesterol]]&lt;240,"Medium Risk",HeartDiseasePrediction[[#This Row],[Cholesterol]]&gt;=240,"High Risk")</f>
        <v>Medium Risk</v>
      </c>
      <c r="I211" t="s">
        <v>52</v>
      </c>
      <c r="J211" t="s">
        <v>12</v>
      </c>
      <c r="K211">
        <v>140</v>
      </c>
      <c r="L211" s="1">
        <f>HeartDiseasePrediction[[#This Row],[MaxHR]]/(220-HeartDiseasePrediction[[#This Row],[Age]])</f>
        <v>0.84337349397590367</v>
      </c>
      <c r="M211" t="str" cm="1">
        <f t="array" ref="M211">_xlfn.IFS(HeartDiseasePrediction[[#This Row],[MaxHR % Value]]&lt;=59%,"Low-(Abnormal)",HeartDiseasePrediction[[#This Row],[MaxHR % Value]]&lt;86%,"Normal",HeartDiseasePrediction[[#This Row],[MaxHR % Value]]&gt;=86%,"High-(Abnormal)")</f>
        <v>Normal</v>
      </c>
      <c r="N211" t="s">
        <v>22</v>
      </c>
      <c r="O211">
        <v>0</v>
      </c>
      <c r="P211" t="str" cm="1">
        <f t="array" ref="P211">_xlfn.IFS(HeartDiseasePrediction[[#This Row],[Oldpeak]]&lt;1,"Low Risk",HeartDiseasePrediction[[#This Row],[Oldpeak]]&lt;1.5,"Medium Risk",HeartDiseasePrediction[[#This Row],[Oldpeak]]&gt;=1.5,"High Risk")</f>
        <v>Low Risk</v>
      </c>
      <c r="Q211" t="s">
        <v>15</v>
      </c>
      <c r="R211" t="s">
        <v>23</v>
      </c>
    </row>
    <row r="212" spans="1:18" x14ac:dyDescent="0.25">
      <c r="A212">
        <v>48</v>
      </c>
      <c r="B212" t="str" cm="1">
        <f t="array" ref="B212">_xlfn.IFS(HeartDiseasePrediction[[#This Row],[Age]]&lt;40,"Below 40",HeartDiseasePrediction[[#This Row],[Age]]&lt;50,"Btw 40 - 49",HeartDiseasePrediction[[#This Row],[Age]]&lt;60,"Btw 50 -59",HeartDiseasePrediction[[#This Row],[Age]]&lt;70,"Btw 60 - 69",HeartDiseasePrediction[[#This Row],[Age]]&lt;=80,"Btw 70 -79")</f>
        <v>Btw 40 - 49</v>
      </c>
      <c r="C212" t="s">
        <v>11</v>
      </c>
      <c r="D212" t="s">
        <v>61</v>
      </c>
      <c r="E212">
        <v>106</v>
      </c>
      <c r="F212" t="str" cm="1">
        <f t="array" ref="F212">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212">
        <v>263</v>
      </c>
      <c r="H212" t="str" cm="1">
        <f t="array" ref="H212">_xlfn.IFS(HeartDiseasePrediction[[#This Row],[Cholesterol]]=0,"No Reading",HeartDiseasePrediction[[#This Row],[Cholesterol]]&lt;200,"Normal",HeartDiseasePrediction[[#This Row],[Cholesterol]]&lt;240,"Medium Risk",HeartDiseasePrediction[[#This Row],[Cholesterol]]&gt;=240,"High Risk")</f>
        <v>High Risk</v>
      </c>
      <c r="I212" t="s">
        <v>53</v>
      </c>
      <c r="J212" t="s">
        <v>12</v>
      </c>
      <c r="K212">
        <v>110</v>
      </c>
      <c r="L212" s="1">
        <f>HeartDiseasePrediction[[#This Row],[MaxHR]]/(220-HeartDiseasePrediction[[#This Row],[Age]])</f>
        <v>0.63953488372093026</v>
      </c>
      <c r="M212" t="str" cm="1">
        <f t="array" ref="M212">_xlfn.IFS(HeartDiseasePrediction[[#This Row],[MaxHR % Value]]&lt;=59%,"Low-(Abnormal)",HeartDiseasePrediction[[#This Row],[MaxHR % Value]]&lt;86%,"Normal",HeartDiseasePrediction[[#This Row],[MaxHR % Value]]&gt;=86%,"High-(Abnormal)")</f>
        <v>Normal</v>
      </c>
      <c r="N212" t="s">
        <v>22</v>
      </c>
      <c r="O212">
        <v>0</v>
      </c>
      <c r="P212" t="str" cm="1">
        <f t="array" ref="P212">_xlfn.IFS(HeartDiseasePrediction[[#This Row],[Oldpeak]]&lt;1,"Low Risk",HeartDiseasePrediction[[#This Row],[Oldpeak]]&lt;1.5,"Medium Risk",HeartDiseasePrediction[[#This Row],[Oldpeak]]&gt;=1.5,"High Risk")</f>
        <v>Low Risk</v>
      </c>
      <c r="Q212" t="s">
        <v>15</v>
      </c>
      <c r="R212" t="s">
        <v>23</v>
      </c>
    </row>
    <row r="213" spans="1:18" x14ac:dyDescent="0.25">
      <c r="A213">
        <v>50</v>
      </c>
      <c r="B213" t="str" cm="1">
        <f t="array" ref="B213">_xlfn.IFS(HeartDiseasePrediction[[#This Row],[Age]]&lt;40,"Below 40",HeartDiseasePrediction[[#This Row],[Age]]&lt;50,"Btw 40 - 49",HeartDiseasePrediction[[#This Row],[Age]]&lt;60,"Btw 50 -59",HeartDiseasePrediction[[#This Row],[Age]]&lt;70,"Btw 60 - 69",HeartDiseasePrediction[[#This Row],[Age]]&lt;=80,"Btw 70 -79")</f>
        <v>Btw 50 -59</v>
      </c>
      <c r="C213" t="s">
        <v>14</v>
      </c>
      <c r="D213" t="s">
        <v>64</v>
      </c>
      <c r="E213">
        <v>140</v>
      </c>
      <c r="F213" t="str" cm="1">
        <f t="array" ref="F213">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13">
        <v>288</v>
      </c>
      <c r="H213" t="str" cm="1">
        <f t="array" ref="H213">_xlfn.IFS(HeartDiseasePrediction[[#This Row],[Cholesterol]]=0,"No Reading",HeartDiseasePrediction[[#This Row],[Cholesterol]]&lt;200,"Normal",HeartDiseasePrediction[[#This Row],[Cholesterol]]&lt;240,"Medium Risk",HeartDiseasePrediction[[#This Row],[Cholesterol]]&gt;=240,"High Risk")</f>
        <v>High Risk</v>
      </c>
      <c r="I213" t="s">
        <v>52</v>
      </c>
      <c r="J213" t="s">
        <v>12</v>
      </c>
      <c r="K213">
        <v>140</v>
      </c>
      <c r="L213" s="1">
        <f>HeartDiseasePrediction[[#This Row],[MaxHR]]/(220-HeartDiseasePrediction[[#This Row],[Age]])</f>
        <v>0.82352941176470584</v>
      </c>
      <c r="M213" t="str" cm="1">
        <f t="array" ref="M213">_xlfn.IFS(HeartDiseasePrediction[[#This Row],[MaxHR % Value]]&lt;=59%,"Low-(Abnormal)",HeartDiseasePrediction[[#This Row],[MaxHR % Value]]&lt;86%,"Normal",HeartDiseasePrediction[[#This Row],[MaxHR % Value]]&gt;=86%,"High-(Abnormal)")</f>
        <v>Normal</v>
      </c>
      <c r="N213" t="s">
        <v>23</v>
      </c>
      <c r="O213">
        <v>0</v>
      </c>
      <c r="P213" t="str" cm="1">
        <f t="array" ref="P213">_xlfn.IFS(HeartDiseasePrediction[[#This Row],[Oldpeak]]&lt;1,"Low Risk",HeartDiseasePrediction[[#This Row],[Oldpeak]]&lt;1.5,"Medium Risk",HeartDiseasePrediction[[#This Row],[Oldpeak]]&gt;=1.5,"High Risk")</f>
        <v>Low Risk</v>
      </c>
      <c r="Q213" t="s">
        <v>15</v>
      </c>
      <c r="R213" t="s">
        <v>23</v>
      </c>
    </row>
    <row r="214" spans="1:18" x14ac:dyDescent="0.25">
      <c r="A214">
        <v>56</v>
      </c>
      <c r="B214" t="str" cm="1">
        <f t="array" ref="B214">_xlfn.IFS(HeartDiseasePrediction[[#This Row],[Age]]&lt;40,"Below 40",HeartDiseasePrediction[[#This Row],[Age]]&lt;50,"Btw 40 - 49",HeartDiseasePrediction[[#This Row],[Age]]&lt;60,"Btw 50 -59",HeartDiseasePrediction[[#This Row],[Age]]&lt;70,"Btw 60 - 69",HeartDiseasePrediction[[#This Row],[Age]]&lt;=80,"Btw 70 -79")</f>
        <v>Btw 50 -59</v>
      </c>
      <c r="C214" t="s">
        <v>11</v>
      </c>
      <c r="D214" t="s">
        <v>64</v>
      </c>
      <c r="E214">
        <v>130</v>
      </c>
      <c r="F214" t="str" cm="1">
        <f t="array" ref="F21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14">
        <v>276</v>
      </c>
      <c r="H214" t="str" cm="1">
        <f t="array" ref="H214">_xlfn.IFS(HeartDiseasePrediction[[#This Row],[Cholesterol]]=0,"No Reading",HeartDiseasePrediction[[#This Row],[Cholesterol]]&lt;200,"Normal",HeartDiseasePrediction[[#This Row],[Cholesterol]]&lt;240,"Medium Risk",HeartDiseasePrediction[[#This Row],[Cholesterol]]&gt;=240,"High Risk")</f>
        <v>High Risk</v>
      </c>
      <c r="I214" t="s">
        <v>52</v>
      </c>
      <c r="J214" t="s">
        <v>12</v>
      </c>
      <c r="K214">
        <v>128</v>
      </c>
      <c r="L214" s="1">
        <f>HeartDiseasePrediction[[#This Row],[MaxHR]]/(220-HeartDiseasePrediction[[#This Row],[Age]])</f>
        <v>0.78048780487804881</v>
      </c>
      <c r="M214" t="str" cm="1">
        <f t="array" ref="M214">_xlfn.IFS(HeartDiseasePrediction[[#This Row],[MaxHR % Value]]&lt;=59%,"Low-(Abnormal)",HeartDiseasePrediction[[#This Row],[MaxHR % Value]]&lt;86%,"Normal",HeartDiseasePrediction[[#This Row],[MaxHR % Value]]&gt;=86%,"High-(Abnormal)")</f>
        <v>Normal</v>
      </c>
      <c r="N214" t="s">
        <v>23</v>
      </c>
      <c r="O214">
        <v>1</v>
      </c>
      <c r="P214" t="str" cm="1">
        <f t="array" ref="P214">_xlfn.IFS(HeartDiseasePrediction[[#This Row],[Oldpeak]]&lt;1,"Low Risk",HeartDiseasePrediction[[#This Row],[Oldpeak]]&lt;1.5,"Medium Risk",HeartDiseasePrediction[[#This Row],[Oldpeak]]&gt;=1.5,"High Risk")</f>
        <v>Medium Risk</v>
      </c>
      <c r="Q214" t="s">
        <v>13</v>
      </c>
      <c r="R214" t="s">
        <v>22</v>
      </c>
    </row>
    <row r="215" spans="1:18" x14ac:dyDescent="0.25">
      <c r="A215">
        <v>56</v>
      </c>
      <c r="B215" t="str" cm="1">
        <f t="array" ref="B215">_xlfn.IFS(HeartDiseasePrediction[[#This Row],[Age]]&lt;40,"Below 40",HeartDiseasePrediction[[#This Row],[Age]]&lt;50,"Btw 40 - 49",HeartDiseasePrediction[[#This Row],[Age]]&lt;60,"Btw 50 -59",HeartDiseasePrediction[[#This Row],[Age]]&lt;70,"Btw 60 - 69",HeartDiseasePrediction[[#This Row],[Age]]&lt;=80,"Btw 70 -79")</f>
        <v>Btw 50 -59</v>
      </c>
      <c r="C215" t="s">
        <v>14</v>
      </c>
      <c r="D215" t="s">
        <v>64</v>
      </c>
      <c r="E215">
        <v>130</v>
      </c>
      <c r="F215" t="str" cm="1">
        <f t="array" ref="F21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15">
        <v>219</v>
      </c>
      <c r="H215" t="str" cm="1">
        <f t="array" ref="H215">_xlfn.IFS(HeartDiseasePrediction[[#This Row],[Cholesterol]]=0,"No Reading",HeartDiseasePrediction[[#This Row],[Cholesterol]]&lt;200,"Normal",HeartDiseasePrediction[[#This Row],[Cholesterol]]&lt;240,"Medium Risk",HeartDiseasePrediction[[#This Row],[Cholesterol]]&gt;=240,"High Risk")</f>
        <v>Medium Risk</v>
      </c>
      <c r="I215" t="s">
        <v>52</v>
      </c>
      <c r="J215" t="s">
        <v>16</v>
      </c>
      <c r="K215">
        <v>164</v>
      </c>
      <c r="L215" s="1">
        <f>HeartDiseasePrediction[[#This Row],[MaxHR]]/(220-HeartDiseasePrediction[[#This Row],[Age]])</f>
        <v>1</v>
      </c>
      <c r="M215" t="str" cm="1">
        <f t="array" ref="M215">_xlfn.IFS(HeartDiseasePrediction[[#This Row],[MaxHR % Value]]&lt;=59%,"Low-(Abnormal)",HeartDiseasePrediction[[#This Row],[MaxHR % Value]]&lt;86%,"Normal",HeartDiseasePrediction[[#This Row],[MaxHR % Value]]&gt;=86%,"High-(Abnormal)")</f>
        <v>High-(Abnormal)</v>
      </c>
      <c r="N215" t="s">
        <v>22</v>
      </c>
      <c r="O215">
        <v>0</v>
      </c>
      <c r="P215" t="str" cm="1">
        <f t="array" ref="P215">_xlfn.IFS(HeartDiseasePrediction[[#This Row],[Oldpeak]]&lt;1,"Low Risk",HeartDiseasePrediction[[#This Row],[Oldpeak]]&lt;1.5,"Medium Risk",HeartDiseasePrediction[[#This Row],[Oldpeak]]&gt;=1.5,"High Risk")</f>
        <v>Low Risk</v>
      </c>
      <c r="Q215" t="s">
        <v>13</v>
      </c>
      <c r="R215" t="s">
        <v>22</v>
      </c>
    </row>
    <row r="216" spans="1:18" x14ac:dyDescent="0.25">
      <c r="A216">
        <v>47</v>
      </c>
      <c r="B216" t="str" cm="1">
        <f t="array" ref="B216">_xlfn.IFS(HeartDiseasePrediction[[#This Row],[Age]]&lt;40,"Below 40",HeartDiseasePrediction[[#This Row],[Age]]&lt;50,"Btw 40 - 49",HeartDiseasePrediction[[#This Row],[Age]]&lt;60,"Btw 50 -59",HeartDiseasePrediction[[#This Row],[Age]]&lt;70,"Btw 60 - 69",HeartDiseasePrediction[[#This Row],[Age]]&lt;=80,"Btw 70 -79")</f>
        <v>Btw 40 - 49</v>
      </c>
      <c r="C216" t="s">
        <v>11</v>
      </c>
      <c r="D216" t="s">
        <v>61</v>
      </c>
      <c r="E216">
        <v>150</v>
      </c>
      <c r="F216" t="str" cm="1">
        <f t="array" ref="F216">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16">
        <v>226</v>
      </c>
      <c r="H216" t="str" cm="1">
        <f t="array" ref="H216">_xlfn.IFS(HeartDiseasePrediction[[#This Row],[Cholesterol]]=0,"No Reading",HeartDiseasePrediction[[#This Row],[Cholesterol]]&lt;200,"Normal",HeartDiseasePrediction[[#This Row],[Cholesterol]]&lt;240,"Medium Risk",HeartDiseasePrediction[[#This Row],[Cholesterol]]&gt;=240,"High Risk")</f>
        <v>Medium Risk</v>
      </c>
      <c r="I216" t="s">
        <v>52</v>
      </c>
      <c r="J216" t="s">
        <v>12</v>
      </c>
      <c r="K216">
        <v>98</v>
      </c>
      <c r="L216" s="1">
        <f>HeartDiseasePrediction[[#This Row],[MaxHR]]/(220-HeartDiseasePrediction[[#This Row],[Age]])</f>
        <v>0.56647398843930641</v>
      </c>
      <c r="M216" t="str" cm="1">
        <f t="array" ref="M216">_xlfn.IFS(HeartDiseasePrediction[[#This Row],[MaxHR % Value]]&lt;=59%,"Low-(Abnormal)",HeartDiseasePrediction[[#This Row],[MaxHR % Value]]&lt;86%,"Normal",HeartDiseasePrediction[[#This Row],[MaxHR % Value]]&gt;=86%,"High-(Abnormal)")</f>
        <v>Low-(Abnormal)</v>
      </c>
      <c r="N216" t="s">
        <v>23</v>
      </c>
      <c r="O216">
        <v>1.5</v>
      </c>
      <c r="P216" t="str" cm="1">
        <f t="array" ref="P216">_xlfn.IFS(HeartDiseasePrediction[[#This Row],[Oldpeak]]&lt;1,"Low Risk",HeartDiseasePrediction[[#This Row],[Oldpeak]]&lt;1.5,"Medium Risk",HeartDiseasePrediction[[#This Row],[Oldpeak]]&gt;=1.5,"High Risk")</f>
        <v>High Risk</v>
      </c>
      <c r="Q216" t="s">
        <v>15</v>
      </c>
      <c r="R216" t="s">
        <v>23</v>
      </c>
    </row>
    <row r="217" spans="1:18" x14ac:dyDescent="0.25">
      <c r="A217">
        <v>30</v>
      </c>
      <c r="B217" t="str" cm="1">
        <f t="array" ref="B217">_xlfn.IFS(HeartDiseasePrediction[[#This Row],[Age]]&lt;40,"Below 40",HeartDiseasePrediction[[#This Row],[Age]]&lt;50,"Btw 40 - 49",HeartDiseasePrediction[[#This Row],[Age]]&lt;60,"Btw 50 -59",HeartDiseasePrediction[[#This Row],[Age]]&lt;70,"Btw 60 - 69",HeartDiseasePrediction[[#This Row],[Age]]&lt;=80,"Btw 70 -79")</f>
        <v>Below 40</v>
      </c>
      <c r="C217" t="s">
        <v>14</v>
      </c>
      <c r="D217" t="s">
        <v>63</v>
      </c>
      <c r="E217">
        <v>170</v>
      </c>
      <c r="F217" t="str" cm="1">
        <f t="array" ref="F21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17">
        <v>237</v>
      </c>
      <c r="H217" t="str" cm="1">
        <f t="array" ref="H217">_xlfn.IFS(HeartDiseasePrediction[[#This Row],[Cholesterol]]=0,"No Reading",HeartDiseasePrediction[[#This Row],[Cholesterol]]&lt;200,"Normal",HeartDiseasePrediction[[#This Row],[Cholesterol]]&lt;240,"Medium Risk",HeartDiseasePrediction[[#This Row],[Cholesterol]]&gt;=240,"High Risk")</f>
        <v>Medium Risk</v>
      </c>
      <c r="I217" t="s">
        <v>52</v>
      </c>
      <c r="J217" t="s">
        <v>16</v>
      </c>
      <c r="K217">
        <v>170</v>
      </c>
      <c r="L217" s="1">
        <f>HeartDiseasePrediction[[#This Row],[MaxHR]]/(220-HeartDiseasePrediction[[#This Row],[Age]])</f>
        <v>0.89473684210526316</v>
      </c>
      <c r="M217" t="str" cm="1">
        <f t="array" ref="M217">_xlfn.IFS(HeartDiseasePrediction[[#This Row],[MaxHR % Value]]&lt;=59%,"Low-(Abnormal)",HeartDiseasePrediction[[#This Row],[MaxHR % Value]]&lt;86%,"Normal",HeartDiseasePrediction[[#This Row],[MaxHR % Value]]&gt;=86%,"High-(Abnormal)")</f>
        <v>High-(Abnormal)</v>
      </c>
      <c r="N217" t="s">
        <v>22</v>
      </c>
      <c r="O217">
        <v>0</v>
      </c>
      <c r="P217" t="str" cm="1">
        <f t="array" ref="P217">_xlfn.IFS(HeartDiseasePrediction[[#This Row],[Oldpeak]]&lt;1,"Low Risk",HeartDiseasePrediction[[#This Row],[Oldpeak]]&lt;1.5,"Medium Risk",HeartDiseasePrediction[[#This Row],[Oldpeak]]&gt;=1.5,"High Risk")</f>
        <v>Low Risk</v>
      </c>
      <c r="Q217" t="s">
        <v>13</v>
      </c>
      <c r="R217" t="s">
        <v>22</v>
      </c>
    </row>
    <row r="218" spans="1:18" x14ac:dyDescent="0.25">
      <c r="A218">
        <v>39</v>
      </c>
      <c r="B218" t="str" cm="1">
        <f t="array" ref="B218">_xlfn.IFS(HeartDiseasePrediction[[#This Row],[Age]]&lt;40,"Below 40",HeartDiseasePrediction[[#This Row],[Age]]&lt;50,"Btw 40 - 49",HeartDiseasePrediction[[#This Row],[Age]]&lt;60,"Btw 50 -59",HeartDiseasePrediction[[#This Row],[Age]]&lt;70,"Btw 60 - 69",HeartDiseasePrediction[[#This Row],[Age]]&lt;=80,"Btw 70 -79")</f>
        <v>Below 40</v>
      </c>
      <c r="C218" t="s">
        <v>11</v>
      </c>
      <c r="D218" t="s">
        <v>61</v>
      </c>
      <c r="E218">
        <v>110</v>
      </c>
      <c r="F218" t="str" cm="1">
        <f t="array" ref="F218">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218">
        <v>280</v>
      </c>
      <c r="H218" t="str" cm="1">
        <f t="array" ref="H218">_xlfn.IFS(HeartDiseasePrediction[[#This Row],[Cholesterol]]=0,"No Reading",HeartDiseasePrediction[[#This Row],[Cholesterol]]&lt;200,"Normal",HeartDiseasePrediction[[#This Row],[Cholesterol]]&lt;240,"Medium Risk",HeartDiseasePrediction[[#This Row],[Cholesterol]]&gt;=240,"High Risk")</f>
        <v>High Risk</v>
      </c>
      <c r="I218" t="s">
        <v>52</v>
      </c>
      <c r="J218" t="s">
        <v>12</v>
      </c>
      <c r="K218">
        <v>150</v>
      </c>
      <c r="L218" s="1">
        <f>HeartDiseasePrediction[[#This Row],[MaxHR]]/(220-HeartDiseasePrediction[[#This Row],[Age]])</f>
        <v>0.82872928176795579</v>
      </c>
      <c r="M218" t="str" cm="1">
        <f t="array" ref="M218">_xlfn.IFS(HeartDiseasePrediction[[#This Row],[MaxHR % Value]]&lt;=59%,"Low-(Abnormal)",HeartDiseasePrediction[[#This Row],[MaxHR % Value]]&lt;86%,"Normal",HeartDiseasePrediction[[#This Row],[MaxHR % Value]]&gt;=86%,"High-(Abnormal)")</f>
        <v>Normal</v>
      </c>
      <c r="N218" t="s">
        <v>22</v>
      </c>
      <c r="O218">
        <v>0</v>
      </c>
      <c r="P218" t="str" cm="1">
        <f t="array" ref="P218">_xlfn.IFS(HeartDiseasePrediction[[#This Row],[Oldpeak]]&lt;1,"Low Risk",HeartDiseasePrediction[[#This Row],[Oldpeak]]&lt;1.5,"Medium Risk",HeartDiseasePrediction[[#This Row],[Oldpeak]]&gt;=1.5,"High Risk")</f>
        <v>Low Risk</v>
      </c>
      <c r="Q218" t="s">
        <v>15</v>
      </c>
      <c r="R218" t="s">
        <v>23</v>
      </c>
    </row>
    <row r="219" spans="1:18" x14ac:dyDescent="0.25">
      <c r="A219">
        <v>54</v>
      </c>
      <c r="B219" t="str" cm="1">
        <f t="array" ref="B219">_xlfn.IFS(HeartDiseasePrediction[[#This Row],[Age]]&lt;40,"Below 40",HeartDiseasePrediction[[#This Row],[Age]]&lt;50,"Btw 40 - 49",HeartDiseasePrediction[[#This Row],[Age]]&lt;60,"Btw 50 -59",HeartDiseasePrediction[[#This Row],[Age]]&lt;70,"Btw 60 - 69",HeartDiseasePrediction[[#This Row],[Age]]&lt;=80,"Btw 70 -79")</f>
        <v>Btw 50 -59</v>
      </c>
      <c r="C219" t="s">
        <v>11</v>
      </c>
      <c r="D219" t="s">
        <v>64</v>
      </c>
      <c r="E219">
        <v>120</v>
      </c>
      <c r="F219" t="str" cm="1">
        <f t="array" ref="F21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19">
        <v>217</v>
      </c>
      <c r="H219" t="str" cm="1">
        <f t="array" ref="H219">_xlfn.IFS(HeartDiseasePrediction[[#This Row],[Cholesterol]]=0,"No Reading",HeartDiseasePrediction[[#This Row],[Cholesterol]]&lt;200,"Normal",HeartDiseasePrediction[[#This Row],[Cholesterol]]&lt;240,"Medium Risk",HeartDiseasePrediction[[#This Row],[Cholesterol]]&gt;=240,"High Risk")</f>
        <v>Medium Risk</v>
      </c>
      <c r="I219" t="s">
        <v>52</v>
      </c>
      <c r="J219" t="s">
        <v>12</v>
      </c>
      <c r="K219">
        <v>137</v>
      </c>
      <c r="L219" s="1">
        <f>HeartDiseasePrediction[[#This Row],[MaxHR]]/(220-HeartDiseasePrediction[[#This Row],[Age]])</f>
        <v>0.82530120481927716</v>
      </c>
      <c r="M219" t="str" cm="1">
        <f t="array" ref="M219">_xlfn.IFS(HeartDiseasePrediction[[#This Row],[MaxHR % Value]]&lt;=59%,"Low-(Abnormal)",HeartDiseasePrediction[[#This Row],[MaxHR % Value]]&lt;86%,"Normal",HeartDiseasePrediction[[#This Row],[MaxHR % Value]]&gt;=86%,"High-(Abnormal)")</f>
        <v>Normal</v>
      </c>
      <c r="N219" t="s">
        <v>22</v>
      </c>
      <c r="O219">
        <v>0</v>
      </c>
      <c r="P219" t="str" cm="1">
        <f t="array" ref="P219">_xlfn.IFS(HeartDiseasePrediction[[#This Row],[Oldpeak]]&lt;1,"Low Risk",HeartDiseasePrediction[[#This Row],[Oldpeak]]&lt;1.5,"Medium Risk",HeartDiseasePrediction[[#This Row],[Oldpeak]]&gt;=1.5,"High Risk")</f>
        <v>Low Risk</v>
      </c>
      <c r="Q219" t="s">
        <v>13</v>
      </c>
      <c r="R219" t="s">
        <v>22</v>
      </c>
    </row>
    <row r="220" spans="1:18" x14ac:dyDescent="0.25">
      <c r="A220">
        <v>55</v>
      </c>
      <c r="B220" t="str" cm="1">
        <f t="array" ref="B220">_xlfn.IFS(HeartDiseasePrediction[[#This Row],[Age]]&lt;40,"Below 40",HeartDiseasePrediction[[#This Row],[Age]]&lt;50,"Btw 40 - 49",HeartDiseasePrediction[[#This Row],[Age]]&lt;60,"Btw 50 -59",HeartDiseasePrediction[[#This Row],[Age]]&lt;70,"Btw 60 - 69",HeartDiseasePrediction[[#This Row],[Age]]&lt;=80,"Btw 70 -79")</f>
        <v>Btw 50 -59</v>
      </c>
      <c r="C220" t="s">
        <v>11</v>
      </c>
      <c r="D220" t="s">
        <v>62</v>
      </c>
      <c r="E220">
        <v>140</v>
      </c>
      <c r="F220" t="str" cm="1">
        <f t="array" ref="F220">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20">
        <v>196</v>
      </c>
      <c r="H220" t="str" cm="1">
        <f t="array" ref="H220">_xlfn.IFS(HeartDiseasePrediction[[#This Row],[Cholesterol]]=0,"No Reading",HeartDiseasePrediction[[#This Row],[Cholesterol]]&lt;200,"Normal",HeartDiseasePrediction[[#This Row],[Cholesterol]]&lt;240,"Medium Risk",HeartDiseasePrediction[[#This Row],[Cholesterol]]&gt;=240,"High Risk")</f>
        <v>Normal</v>
      </c>
      <c r="I220" t="s">
        <v>52</v>
      </c>
      <c r="J220" t="s">
        <v>12</v>
      </c>
      <c r="K220">
        <v>150</v>
      </c>
      <c r="L220" s="1">
        <f>HeartDiseasePrediction[[#This Row],[MaxHR]]/(220-HeartDiseasePrediction[[#This Row],[Age]])</f>
        <v>0.90909090909090906</v>
      </c>
      <c r="M220" t="str" cm="1">
        <f t="array" ref="M220">_xlfn.IFS(HeartDiseasePrediction[[#This Row],[MaxHR % Value]]&lt;=59%,"Low-(Abnormal)",HeartDiseasePrediction[[#This Row],[MaxHR % Value]]&lt;86%,"Normal",HeartDiseasePrediction[[#This Row],[MaxHR % Value]]&gt;=86%,"High-(Abnormal)")</f>
        <v>High-(Abnormal)</v>
      </c>
      <c r="N220" t="s">
        <v>22</v>
      </c>
      <c r="O220">
        <v>0</v>
      </c>
      <c r="P220" t="str" cm="1">
        <f t="array" ref="P220">_xlfn.IFS(HeartDiseasePrediction[[#This Row],[Oldpeak]]&lt;1,"Low Risk",HeartDiseasePrediction[[#This Row],[Oldpeak]]&lt;1.5,"Medium Risk",HeartDiseasePrediction[[#This Row],[Oldpeak]]&gt;=1.5,"High Risk")</f>
        <v>Low Risk</v>
      </c>
      <c r="Q220" t="s">
        <v>13</v>
      </c>
      <c r="R220" t="s">
        <v>22</v>
      </c>
    </row>
    <row r="221" spans="1:18" x14ac:dyDescent="0.25">
      <c r="A221">
        <v>29</v>
      </c>
      <c r="B221" t="str" cm="1">
        <f t="array" ref="B221">_xlfn.IFS(HeartDiseasePrediction[[#This Row],[Age]]&lt;40,"Below 40",HeartDiseasePrediction[[#This Row],[Age]]&lt;50,"Btw 40 - 49",HeartDiseasePrediction[[#This Row],[Age]]&lt;60,"Btw 50 -59",HeartDiseasePrediction[[#This Row],[Age]]&lt;70,"Btw 60 - 69",HeartDiseasePrediction[[#This Row],[Age]]&lt;=80,"Btw 70 -79")</f>
        <v>Below 40</v>
      </c>
      <c r="C221" t="s">
        <v>11</v>
      </c>
      <c r="D221" t="s">
        <v>62</v>
      </c>
      <c r="E221">
        <v>140</v>
      </c>
      <c r="F221" t="str" cm="1">
        <f t="array" ref="F221">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21">
        <v>263</v>
      </c>
      <c r="H221" t="str" cm="1">
        <f t="array" ref="H221">_xlfn.IFS(HeartDiseasePrediction[[#This Row],[Cholesterol]]=0,"No Reading",HeartDiseasePrediction[[#This Row],[Cholesterol]]&lt;200,"Normal",HeartDiseasePrediction[[#This Row],[Cholesterol]]&lt;240,"Medium Risk",HeartDiseasePrediction[[#This Row],[Cholesterol]]&gt;=240,"High Risk")</f>
        <v>High Risk</v>
      </c>
      <c r="I221" t="s">
        <v>52</v>
      </c>
      <c r="J221" t="s">
        <v>12</v>
      </c>
      <c r="K221">
        <v>170</v>
      </c>
      <c r="L221" s="1">
        <f>HeartDiseasePrediction[[#This Row],[MaxHR]]/(220-HeartDiseasePrediction[[#This Row],[Age]])</f>
        <v>0.89005235602094246</v>
      </c>
      <c r="M221" t="str" cm="1">
        <f t="array" ref="M221">_xlfn.IFS(HeartDiseasePrediction[[#This Row],[MaxHR % Value]]&lt;=59%,"Low-(Abnormal)",HeartDiseasePrediction[[#This Row],[MaxHR % Value]]&lt;86%,"Normal",HeartDiseasePrediction[[#This Row],[MaxHR % Value]]&gt;=86%,"High-(Abnormal)")</f>
        <v>High-(Abnormal)</v>
      </c>
      <c r="N221" t="s">
        <v>22</v>
      </c>
      <c r="O221">
        <v>0</v>
      </c>
      <c r="P221" t="str" cm="1">
        <f t="array" ref="P221">_xlfn.IFS(HeartDiseasePrediction[[#This Row],[Oldpeak]]&lt;1,"Low Risk",HeartDiseasePrediction[[#This Row],[Oldpeak]]&lt;1.5,"Medium Risk",HeartDiseasePrediction[[#This Row],[Oldpeak]]&gt;=1.5,"High Risk")</f>
        <v>Low Risk</v>
      </c>
      <c r="Q221" t="s">
        <v>13</v>
      </c>
      <c r="R221" t="s">
        <v>22</v>
      </c>
    </row>
    <row r="222" spans="1:18" x14ac:dyDescent="0.25">
      <c r="A222">
        <v>46</v>
      </c>
      <c r="B222" t="str" cm="1">
        <f t="array" ref="B222">_xlfn.IFS(HeartDiseasePrediction[[#This Row],[Age]]&lt;40,"Below 40",HeartDiseasePrediction[[#This Row],[Age]]&lt;50,"Btw 40 - 49",HeartDiseasePrediction[[#This Row],[Age]]&lt;60,"Btw 50 -59",HeartDiseasePrediction[[#This Row],[Age]]&lt;70,"Btw 60 - 69",HeartDiseasePrediction[[#This Row],[Age]]&lt;=80,"Btw 70 -79")</f>
        <v>Btw 40 - 49</v>
      </c>
      <c r="C222" t="s">
        <v>11</v>
      </c>
      <c r="D222" t="s">
        <v>61</v>
      </c>
      <c r="E222">
        <v>130</v>
      </c>
      <c r="F222" t="str" cm="1">
        <f t="array" ref="F22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22">
        <v>222</v>
      </c>
      <c r="H222" t="str" cm="1">
        <f t="array" ref="H222">_xlfn.IFS(HeartDiseasePrediction[[#This Row],[Cholesterol]]=0,"No Reading",HeartDiseasePrediction[[#This Row],[Cholesterol]]&lt;200,"Normal",HeartDiseasePrediction[[#This Row],[Cholesterol]]&lt;240,"Medium Risk",HeartDiseasePrediction[[#This Row],[Cholesterol]]&gt;=240,"High Risk")</f>
        <v>Medium Risk</v>
      </c>
      <c r="I222" t="s">
        <v>52</v>
      </c>
      <c r="J222" t="s">
        <v>12</v>
      </c>
      <c r="K222">
        <v>112</v>
      </c>
      <c r="L222" s="1">
        <f>HeartDiseasePrediction[[#This Row],[MaxHR]]/(220-HeartDiseasePrediction[[#This Row],[Age]])</f>
        <v>0.64367816091954022</v>
      </c>
      <c r="M222" t="str" cm="1">
        <f t="array" ref="M222">_xlfn.IFS(HeartDiseasePrediction[[#This Row],[MaxHR % Value]]&lt;=59%,"Low-(Abnormal)",HeartDiseasePrediction[[#This Row],[MaxHR % Value]]&lt;86%,"Normal",HeartDiseasePrediction[[#This Row],[MaxHR % Value]]&gt;=86%,"High-(Abnormal)")</f>
        <v>Normal</v>
      </c>
      <c r="N222" t="s">
        <v>22</v>
      </c>
      <c r="O222">
        <v>0</v>
      </c>
      <c r="P222" t="str" cm="1">
        <f t="array" ref="P222">_xlfn.IFS(HeartDiseasePrediction[[#This Row],[Oldpeak]]&lt;1,"Low Risk",HeartDiseasePrediction[[#This Row],[Oldpeak]]&lt;1.5,"Medium Risk",HeartDiseasePrediction[[#This Row],[Oldpeak]]&gt;=1.5,"High Risk")</f>
        <v>Low Risk</v>
      </c>
      <c r="Q222" t="s">
        <v>15</v>
      </c>
      <c r="R222" t="s">
        <v>23</v>
      </c>
    </row>
    <row r="223" spans="1:18" x14ac:dyDescent="0.25">
      <c r="A223">
        <v>51</v>
      </c>
      <c r="B223" t="str" cm="1">
        <f t="array" ref="B223">_xlfn.IFS(HeartDiseasePrediction[[#This Row],[Age]]&lt;40,"Below 40",HeartDiseasePrediction[[#This Row],[Age]]&lt;50,"Btw 40 - 49",HeartDiseasePrediction[[#This Row],[Age]]&lt;60,"Btw 50 -59",HeartDiseasePrediction[[#This Row],[Age]]&lt;70,"Btw 60 - 69",HeartDiseasePrediction[[#This Row],[Age]]&lt;=80,"Btw 70 -79")</f>
        <v>Btw 50 -59</v>
      </c>
      <c r="C223" t="s">
        <v>14</v>
      </c>
      <c r="D223" t="s">
        <v>61</v>
      </c>
      <c r="E223">
        <v>160</v>
      </c>
      <c r="F223" t="str" cm="1">
        <f t="array" ref="F223">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23">
        <v>303</v>
      </c>
      <c r="H223" t="str" cm="1">
        <f t="array" ref="H223">_xlfn.IFS(HeartDiseasePrediction[[#This Row],[Cholesterol]]=0,"No Reading",HeartDiseasePrediction[[#This Row],[Cholesterol]]&lt;200,"Normal",HeartDiseasePrediction[[#This Row],[Cholesterol]]&lt;240,"Medium Risk",HeartDiseasePrediction[[#This Row],[Cholesterol]]&gt;=240,"High Risk")</f>
        <v>High Risk</v>
      </c>
      <c r="I223" t="s">
        <v>52</v>
      </c>
      <c r="J223" t="s">
        <v>12</v>
      </c>
      <c r="K223">
        <v>150</v>
      </c>
      <c r="L223" s="1">
        <f>HeartDiseasePrediction[[#This Row],[MaxHR]]/(220-HeartDiseasePrediction[[#This Row],[Age]])</f>
        <v>0.8875739644970414</v>
      </c>
      <c r="M223" t="str" cm="1">
        <f t="array" ref="M223">_xlfn.IFS(HeartDiseasePrediction[[#This Row],[MaxHR % Value]]&lt;=59%,"Low-(Abnormal)",HeartDiseasePrediction[[#This Row],[MaxHR % Value]]&lt;86%,"Normal",HeartDiseasePrediction[[#This Row],[MaxHR % Value]]&gt;=86%,"High-(Abnormal)")</f>
        <v>High-(Abnormal)</v>
      </c>
      <c r="N223" t="s">
        <v>23</v>
      </c>
      <c r="O223">
        <v>1</v>
      </c>
      <c r="P223" t="str" cm="1">
        <f t="array" ref="P223">_xlfn.IFS(HeartDiseasePrediction[[#This Row],[Oldpeak]]&lt;1,"Low Risk",HeartDiseasePrediction[[#This Row],[Oldpeak]]&lt;1.5,"Medium Risk",HeartDiseasePrediction[[#This Row],[Oldpeak]]&gt;=1.5,"High Risk")</f>
        <v>Medium Risk</v>
      </c>
      <c r="Q223" t="s">
        <v>15</v>
      </c>
      <c r="R223" t="s">
        <v>23</v>
      </c>
    </row>
    <row r="224" spans="1:18" x14ac:dyDescent="0.25">
      <c r="A224">
        <v>48</v>
      </c>
      <c r="B224" t="str" cm="1">
        <f t="array" ref="B224">_xlfn.IFS(HeartDiseasePrediction[[#This Row],[Age]]&lt;40,"Below 40",HeartDiseasePrediction[[#This Row],[Age]]&lt;50,"Btw 40 - 49",HeartDiseasePrediction[[#This Row],[Age]]&lt;60,"Btw 50 -59",HeartDiseasePrediction[[#This Row],[Age]]&lt;70,"Btw 60 - 69",HeartDiseasePrediction[[#This Row],[Age]]&lt;=80,"Btw 70 -79")</f>
        <v>Btw 40 - 49</v>
      </c>
      <c r="C224" t="s">
        <v>14</v>
      </c>
      <c r="D224" t="s">
        <v>64</v>
      </c>
      <c r="E224">
        <v>120</v>
      </c>
      <c r="F224" t="str" cm="1">
        <f t="array" ref="F22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24">
        <v>195</v>
      </c>
      <c r="H224" t="str" cm="1">
        <f t="array" ref="H224">_xlfn.IFS(HeartDiseasePrediction[[#This Row],[Cholesterol]]=0,"No Reading",HeartDiseasePrediction[[#This Row],[Cholesterol]]&lt;200,"Normal",HeartDiseasePrediction[[#This Row],[Cholesterol]]&lt;240,"Medium Risk",HeartDiseasePrediction[[#This Row],[Cholesterol]]&gt;=240,"High Risk")</f>
        <v>Normal</v>
      </c>
      <c r="I224" t="s">
        <v>52</v>
      </c>
      <c r="J224" t="s">
        <v>12</v>
      </c>
      <c r="K224">
        <v>125</v>
      </c>
      <c r="L224" s="1">
        <f>HeartDiseasePrediction[[#This Row],[MaxHR]]/(220-HeartDiseasePrediction[[#This Row],[Age]])</f>
        <v>0.72674418604651159</v>
      </c>
      <c r="M224" t="str" cm="1">
        <f t="array" ref="M224">_xlfn.IFS(HeartDiseasePrediction[[#This Row],[MaxHR % Value]]&lt;=59%,"Low-(Abnormal)",HeartDiseasePrediction[[#This Row],[MaxHR % Value]]&lt;86%,"Normal",HeartDiseasePrediction[[#This Row],[MaxHR % Value]]&gt;=86%,"High-(Abnormal)")</f>
        <v>Normal</v>
      </c>
      <c r="N224" t="s">
        <v>22</v>
      </c>
      <c r="O224">
        <v>0</v>
      </c>
      <c r="P224" t="str" cm="1">
        <f t="array" ref="P224">_xlfn.IFS(HeartDiseasePrediction[[#This Row],[Oldpeak]]&lt;1,"Low Risk",HeartDiseasePrediction[[#This Row],[Oldpeak]]&lt;1.5,"Medium Risk",HeartDiseasePrediction[[#This Row],[Oldpeak]]&gt;=1.5,"High Risk")</f>
        <v>Low Risk</v>
      </c>
      <c r="Q224" t="s">
        <v>13</v>
      </c>
      <c r="R224" t="s">
        <v>22</v>
      </c>
    </row>
    <row r="225" spans="1:18" x14ac:dyDescent="0.25">
      <c r="A225">
        <v>33</v>
      </c>
      <c r="B225" t="str" cm="1">
        <f t="array" ref="B225">_xlfn.IFS(HeartDiseasePrediction[[#This Row],[Age]]&lt;40,"Below 40",HeartDiseasePrediction[[#This Row],[Age]]&lt;50,"Btw 40 - 49",HeartDiseasePrediction[[#This Row],[Age]]&lt;60,"Btw 50 -59",HeartDiseasePrediction[[#This Row],[Age]]&lt;70,"Btw 60 - 69",HeartDiseasePrediction[[#This Row],[Age]]&lt;=80,"Btw 70 -79")</f>
        <v>Below 40</v>
      </c>
      <c r="C225" t="s">
        <v>11</v>
      </c>
      <c r="D225" t="s">
        <v>64</v>
      </c>
      <c r="E225">
        <v>120</v>
      </c>
      <c r="F225" t="str" cm="1">
        <f t="array" ref="F22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25">
        <v>298</v>
      </c>
      <c r="H225" t="str" cm="1">
        <f t="array" ref="H225">_xlfn.IFS(HeartDiseasePrediction[[#This Row],[Cholesterol]]=0,"No Reading",HeartDiseasePrediction[[#This Row],[Cholesterol]]&lt;200,"Normal",HeartDiseasePrediction[[#This Row],[Cholesterol]]&lt;240,"Medium Risk",HeartDiseasePrediction[[#This Row],[Cholesterol]]&gt;=240,"High Risk")</f>
        <v>High Risk</v>
      </c>
      <c r="I225" t="s">
        <v>52</v>
      </c>
      <c r="J225" t="s">
        <v>12</v>
      </c>
      <c r="K225">
        <v>185</v>
      </c>
      <c r="L225" s="1">
        <f>HeartDiseasePrediction[[#This Row],[MaxHR]]/(220-HeartDiseasePrediction[[#This Row],[Age]])</f>
        <v>0.98930481283422456</v>
      </c>
      <c r="M225" t="str" cm="1">
        <f t="array" ref="M225">_xlfn.IFS(HeartDiseasePrediction[[#This Row],[MaxHR % Value]]&lt;=59%,"Low-(Abnormal)",HeartDiseasePrediction[[#This Row],[MaxHR % Value]]&lt;86%,"Normal",HeartDiseasePrediction[[#This Row],[MaxHR % Value]]&gt;=86%,"High-(Abnormal)")</f>
        <v>High-(Abnormal)</v>
      </c>
      <c r="N225" t="s">
        <v>22</v>
      </c>
      <c r="O225">
        <v>0</v>
      </c>
      <c r="P225" t="str" cm="1">
        <f t="array" ref="P225">_xlfn.IFS(HeartDiseasePrediction[[#This Row],[Oldpeak]]&lt;1,"Low Risk",HeartDiseasePrediction[[#This Row],[Oldpeak]]&lt;1.5,"Medium Risk",HeartDiseasePrediction[[#This Row],[Oldpeak]]&gt;=1.5,"High Risk")</f>
        <v>Low Risk</v>
      </c>
      <c r="Q225" t="s">
        <v>13</v>
      </c>
      <c r="R225" t="s">
        <v>22</v>
      </c>
    </row>
    <row r="226" spans="1:18" x14ac:dyDescent="0.25">
      <c r="A226">
        <v>55</v>
      </c>
      <c r="B226" t="str" cm="1">
        <f t="array" ref="B226">_xlfn.IFS(HeartDiseasePrediction[[#This Row],[Age]]&lt;40,"Below 40",HeartDiseasePrediction[[#This Row],[Age]]&lt;50,"Btw 40 - 49",HeartDiseasePrediction[[#This Row],[Age]]&lt;60,"Btw 50 -59",HeartDiseasePrediction[[#This Row],[Age]]&lt;70,"Btw 60 - 69",HeartDiseasePrediction[[#This Row],[Age]]&lt;=80,"Btw 70 -79")</f>
        <v>Btw 50 -59</v>
      </c>
      <c r="C226" t="s">
        <v>11</v>
      </c>
      <c r="D226" t="s">
        <v>62</v>
      </c>
      <c r="E226">
        <v>120</v>
      </c>
      <c r="F226" t="str" cm="1">
        <f t="array" ref="F22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26">
        <v>256</v>
      </c>
      <c r="H226" t="str" cm="1">
        <f t="array" ref="H226">_xlfn.IFS(HeartDiseasePrediction[[#This Row],[Cholesterol]]=0,"No Reading",HeartDiseasePrediction[[#This Row],[Cholesterol]]&lt;200,"Normal",HeartDiseasePrediction[[#This Row],[Cholesterol]]&lt;240,"Medium Risk",HeartDiseasePrediction[[#This Row],[Cholesterol]]&gt;=240,"High Risk")</f>
        <v>High Risk</v>
      </c>
      <c r="I226" t="s">
        <v>53</v>
      </c>
      <c r="J226" t="s">
        <v>12</v>
      </c>
      <c r="K226">
        <v>137</v>
      </c>
      <c r="L226" s="1">
        <f>HeartDiseasePrediction[[#This Row],[MaxHR]]/(220-HeartDiseasePrediction[[#This Row],[Age]])</f>
        <v>0.83030303030303032</v>
      </c>
      <c r="M226" t="str" cm="1">
        <f t="array" ref="M226">_xlfn.IFS(HeartDiseasePrediction[[#This Row],[MaxHR % Value]]&lt;=59%,"Low-(Abnormal)",HeartDiseasePrediction[[#This Row],[MaxHR % Value]]&lt;86%,"Normal",HeartDiseasePrediction[[#This Row],[MaxHR % Value]]&gt;=86%,"High-(Abnormal)")</f>
        <v>Normal</v>
      </c>
      <c r="N226" t="s">
        <v>22</v>
      </c>
      <c r="O226">
        <v>0</v>
      </c>
      <c r="P226" t="str" cm="1">
        <f t="array" ref="P226">_xlfn.IFS(HeartDiseasePrediction[[#This Row],[Oldpeak]]&lt;1,"Low Risk",HeartDiseasePrediction[[#This Row],[Oldpeak]]&lt;1.5,"Medium Risk",HeartDiseasePrediction[[#This Row],[Oldpeak]]&gt;=1.5,"High Risk")</f>
        <v>Low Risk</v>
      </c>
      <c r="Q226" t="s">
        <v>13</v>
      </c>
      <c r="R226" t="s">
        <v>22</v>
      </c>
    </row>
    <row r="227" spans="1:18" x14ac:dyDescent="0.25">
      <c r="A227">
        <v>50</v>
      </c>
      <c r="B227" t="str" cm="1">
        <f t="array" ref="B227">_xlfn.IFS(HeartDiseasePrediction[[#This Row],[Age]]&lt;40,"Below 40",HeartDiseasePrediction[[#This Row],[Age]]&lt;50,"Btw 40 - 49",HeartDiseasePrediction[[#This Row],[Age]]&lt;60,"Btw 50 -59",HeartDiseasePrediction[[#This Row],[Age]]&lt;70,"Btw 60 - 69",HeartDiseasePrediction[[#This Row],[Age]]&lt;=80,"Btw 70 -79")</f>
        <v>Btw 50 -59</v>
      </c>
      <c r="C227" t="s">
        <v>11</v>
      </c>
      <c r="D227" t="s">
        <v>61</v>
      </c>
      <c r="E227">
        <v>145</v>
      </c>
      <c r="F227" t="str" cm="1">
        <f t="array" ref="F22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27">
        <v>264</v>
      </c>
      <c r="H227" t="str" cm="1">
        <f t="array" ref="H227">_xlfn.IFS(HeartDiseasePrediction[[#This Row],[Cholesterol]]=0,"No Reading",HeartDiseasePrediction[[#This Row],[Cholesterol]]&lt;200,"Normal",HeartDiseasePrediction[[#This Row],[Cholesterol]]&lt;240,"Medium Risk",HeartDiseasePrediction[[#This Row],[Cholesterol]]&gt;=240,"High Risk")</f>
        <v>High Risk</v>
      </c>
      <c r="I227" t="s">
        <v>52</v>
      </c>
      <c r="J227" t="s">
        <v>12</v>
      </c>
      <c r="K227">
        <v>150</v>
      </c>
      <c r="L227" s="1">
        <f>HeartDiseasePrediction[[#This Row],[MaxHR]]/(220-HeartDiseasePrediction[[#This Row],[Age]])</f>
        <v>0.88235294117647056</v>
      </c>
      <c r="M227" t="str" cm="1">
        <f t="array" ref="M227">_xlfn.IFS(HeartDiseasePrediction[[#This Row],[MaxHR % Value]]&lt;=59%,"Low-(Abnormal)",HeartDiseasePrediction[[#This Row],[MaxHR % Value]]&lt;86%,"Normal",HeartDiseasePrediction[[#This Row],[MaxHR % Value]]&gt;=86%,"High-(Abnormal)")</f>
        <v>High-(Abnormal)</v>
      </c>
      <c r="N227" t="s">
        <v>22</v>
      </c>
      <c r="O227">
        <v>0</v>
      </c>
      <c r="P227" t="str" cm="1">
        <f t="array" ref="P227">_xlfn.IFS(HeartDiseasePrediction[[#This Row],[Oldpeak]]&lt;1,"Low Risk",HeartDiseasePrediction[[#This Row],[Oldpeak]]&lt;1.5,"Medium Risk",HeartDiseasePrediction[[#This Row],[Oldpeak]]&gt;=1.5,"High Risk")</f>
        <v>Low Risk</v>
      </c>
      <c r="Q227" t="s">
        <v>15</v>
      </c>
      <c r="R227" t="s">
        <v>23</v>
      </c>
    </row>
    <row r="228" spans="1:18" x14ac:dyDescent="0.25">
      <c r="A228">
        <v>53</v>
      </c>
      <c r="B228" t="str" cm="1">
        <f t="array" ref="B228">_xlfn.IFS(HeartDiseasePrediction[[#This Row],[Age]]&lt;40,"Below 40",HeartDiseasePrediction[[#This Row],[Age]]&lt;50,"Btw 40 - 49",HeartDiseasePrediction[[#This Row],[Age]]&lt;60,"Btw 50 -59",HeartDiseasePrediction[[#This Row],[Age]]&lt;70,"Btw 60 - 69",HeartDiseasePrediction[[#This Row],[Age]]&lt;=80,"Btw 70 -79")</f>
        <v>Btw 50 -59</v>
      </c>
      <c r="C228" t="s">
        <v>11</v>
      </c>
      <c r="D228" t="s">
        <v>64</v>
      </c>
      <c r="E228">
        <v>120</v>
      </c>
      <c r="F228" t="str" cm="1">
        <f t="array" ref="F22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28">
        <v>195</v>
      </c>
      <c r="H228" t="str" cm="1">
        <f t="array" ref="H228">_xlfn.IFS(HeartDiseasePrediction[[#This Row],[Cholesterol]]=0,"No Reading",HeartDiseasePrediction[[#This Row],[Cholesterol]]&lt;200,"Normal",HeartDiseasePrediction[[#This Row],[Cholesterol]]&lt;240,"Medium Risk",HeartDiseasePrediction[[#This Row],[Cholesterol]]&gt;=240,"High Risk")</f>
        <v>Normal</v>
      </c>
      <c r="I228" t="s">
        <v>52</v>
      </c>
      <c r="J228" t="s">
        <v>12</v>
      </c>
      <c r="K228">
        <v>140</v>
      </c>
      <c r="L228" s="1">
        <f>HeartDiseasePrediction[[#This Row],[MaxHR]]/(220-HeartDiseasePrediction[[#This Row],[Age]])</f>
        <v>0.83832335329341312</v>
      </c>
      <c r="M228" t="str" cm="1">
        <f t="array" ref="M228">_xlfn.IFS(HeartDiseasePrediction[[#This Row],[MaxHR % Value]]&lt;=59%,"Low-(Abnormal)",HeartDiseasePrediction[[#This Row],[MaxHR % Value]]&lt;86%,"Normal",HeartDiseasePrediction[[#This Row],[MaxHR % Value]]&gt;=86%,"High-(Abnormal)")</f>
        <v>Normal</v>
      </c>
      <c r="N228" t="s">
        <v>22</v>
      </c>
      <c r="O228">
        <v>0</v>
      </c>
      <c r="P228" t="str" cm="1">
        <f t="array" ref="P228">_xlfn.IFS(HeartDiseasePrediction[[#This Row],[Oldpeak]]&lt;1,"Low Risk",HeartDiseasePrediction[[#This Row],[Oldpeak]]&lt;1.5,"Medium Risk",HeartDiseasePrediction[[#This Row],[Oldpeak]]&gt;=1.5,"High Risk")</f>
        <v>Low Risk</v>
      </c>
      <c r="Q228" t="s">
        <v>13</v>
      </c>
      <c r="R228" t="s">
        <v>22</v>
      </c>
    </row>
    <row r="229" spans="1:18" x14ac:dyDescent="0.25">
      <c r="A229">
        <v>38</v>
      </c>
      <c r="B229" t="str" cm="1">
        <f t="array" ref="B229">_xlfn.IFS(HeartDiseasePrediction[[#This Row],[Age]]&lt;40,"Below 40",HeartDiseasePrediction[[#This Row],[Age]]&lt;50,"Btw 40 - 49",HeartDiseasePrediction[[#This Row],[Age]]&lt;60,"Btw 50 -59",HeartDiseasePrediction[[#This Row],[Age]]&lt;70,"Btw 60 - 69",HeartDiseasePrediction[[#This Row],[Age]]&lt;=80,"Btw 70 -79")</f>
        <v>Below 40</v>
      </c>
      <c r="C229" t="s">
        <v>11</v>
      </c>
      <c r="D229" t="s">
        <v>61</v>
      </c>
      <c r="E229">
        <v>92</v>
      </c>
      <c r="F229" t="str" cm="1">
        <f t="array" ref="F229">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229">
        <v>117</v>
      </c>
      <c r="H229" t="str" cm="1">
        <f t="array" ref="H229">_xlfn.IFS(HeartDiseasePrediction[[#This Row],[Cholesterol]]=0,"No Reading",HeartDiseasePrediction[[#This Row],[Cholesterol]]&lt;200,"Normal",HeartDiseasePrediction[[#This Row],[Cholesterol]]&lt;240,"Medium Risk",HeartDiseasePrediction[[#This Row],[Cholesterol]]&gt;=240,"High Risk")</f>
        <v>Normal</v>
      </c>
      <c r="I229" t="s">
        <v>52</v>
      </c>
      <c r="J229" t="s">
        <v>12</v>
      </c>
      <c r="K229">
        <v>134</v>
      </c>
      <c r="L229" s="1">
        <f>HeartDiseasePrediction[[#This Row],[MaxHR]]/(220-HeartDiseasePrediction[[#This Row],[Age]])</f>
        <v>0.73626373626373631</v>
      </c>
      <c r="M229" t="str" cm="1">
        <f t="array" ref="M229">_xlfn.IFS(HeartDiseasePrediction[[#This Row],[MaxHR % Value]]&lt;=59%,"Low-(Abnormal)",HeartDiseasePrediction[[#This Row],[MaxHR % Value]]&lt;86%,"Normal",HeartDiseasePrediction[[#This Row],[MaxHR % Value]]&gt;=86%,"High-(Abnormal)")</f>
        <v>Normal</v>
      </c>
      <c r="N229" t="s">
        <v>23</v>
      </c>
      <c r="O229">
        <v>2.5</v>
      </c>
      <c r="P229" t="str" cm="1">
        <f t="array" ref="P229">_xlfn.IFS(HeartDiseasePrediction[[#This Row],[Oldpeak]]&lt;1,"Low Risk",HeartDiseasePrediction[[#This Row],[Oldpeak]]&lt;1.5,"Medium Risk",HeartDiseasePrediction[[#This Row],[Oldpeak]]&gt;=1.5,"High Risk")</f>
        <v>High Risk</v>
      </c>
      <c r="Q229" t="s">
        <v>15</v>
      </c>
      <c r="R229" t="s">
        <v>23</v>
      </c>
    </row>
    <row r="230" spans="1:18" x14ac:dyDescent="0.25">
      <c r="A230">
        <v>41</v>
      </c>
      <c r="B230" t="str" cm="1">
        <f t="array" ref="B230">_xlfn.IFS(HeartDiseasePrediction[[#This Row],[Age]]&lt;40,"Below 40",HeartDiseasePrediction[[#This Row],[Age]]&lt;50,"Btw 40 - 49",HeartDiseasePrediction[[#This Row],[Age]]&lt;60,"Btw 50 -59",HeartDiseasePrediction[[#This Row],[Age]]&lt;70,"Btw 60 - 69",HeartDiseasePrediction[[#This Row],[Age]]&lt;=80,"Btw 70 -79")</f>
        <v>Btw 40 - 49</v>
      </c>
      <c r="C230" t="s">
        <v>11</v>
      </c>
      <c r="D230" t="s">
        <v>62</v>
      </c>
      <c r="E230">
        <v>120</v>
      </c>
      <c r="F230" t="str" cm="1">
        <f t="array" ref="F23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30">
        <v>295</v>
      </c>
      <c r="H230" t="str" cm="1">
        <f t="array" ref="H230">_xlfn.IFS(HeartDiseasePrediction[[#This Row],[Cholesterol]]=0,"No Reading",HeartDiseasePrediction[[#This Row],[Cholesterol]]&lt;200,"Normal",HeartDiseasePrediction[[#This Row],[Cholesterol]]&lt;240,"Medium Risk",HeartDiseasePrediction[[#This Row],[Cholesterol]]&gt;=240,"High Risk")</f>
        <v>High Risk</v>
      </c>
      <c r="I230" t="s">
        <v>52</v>
      </c>
      <c r="J230" t="s">
        <v>12</v>
      </c>
      <c r="K230">
        <v>170</v>
      </c>
      <c r="L230" s="1">
        <f>HeartDiseasePrediction[[#This Row],[MaxHR]]/(220-HeartDiseasePrediction[[#This Row],[Age]])</f>
        <v>0.94972067039106145</v>
      </c>
      <c r="M230" t="str" cm="1">
        <f t="array" ref="M230">_xlfn.IFS(HeartDiseasePrediction[[#This Row],[MaxHR % Value]]&lt;=59%,"Low-(Abnormal)",HeartDiseasePrediction[[#This Row],[MaxHR % Value]]&lt;86%,"Normal",HeartDiseasePrediction[[#This Row],[MaxHR % Value]]&gt;=86%,"High-(Abnormal)")</f>
        <v>High-(Abnormal)</v>
      </c>
      <c r="N230" t="s">
        <v>22</v>
      </c>
      <c r="O230">
        <v>0</v>
      </c>
      <c r="P230" t="str" cm="1">
        <f t="array" ref="P230">_xlfn.IFS(HeartDiseasePrediction[[#This Row],[Oldpeak]]&lt;1,"Low Risk",HeartDiseasePrediction[[#This Row],[Oldpeak]]&lt;1.5,"Medium Risk",HeartDiseasePrediction[[#This Row],[Oldpeak]]&gt;=1.5,"High Risk")</f>
        <v>Low Risk</v>
      </c>
      <c r="Q230" t="s">
        <v>13</v>
      </c>
      <c r="R230" t="s">
        <v>22</v>
      </c>
    </row>
    <row r="231" spans="1:18" x14ac:dyDescent="0.25">
      <c r="A231">
        <v>37</v>
      </c>
      <c r="B231" t="str" cm="1">
        <f t="array" ref="B231">_xlfn.IFS(HeartDiseasePrediction[[#This Row],[Age]]&lt;40,"Below 40",HeartDiseasePrediction[[#This Row],[Age]]&lt;50,"Btw 40 - 49",HeartDiseasePrediction[[#This Row],[Age]]&lt;60,"Btw 50 -59",HeartDiseasePrediction[[#This Row],[Age]]&lt;70,"Btw 60 - 69",HeartDiseasePrediction[[#This Row],[Age]]&lt;=80,"Btw 70 -79")</f>
        <v>Below 40</v>
      </c>
      <c r="C231" t="s">
        <v>14</v>
      </c>
      <c r="D231" t="s">
        <v>61</v>
      </c>
      <c r="E231">
        <v>130</v>
      </c>
      <c r="F231" t="str" cm="1">
        <f t="array" ref="F23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31">
        <v>173</v>
      </c>
      <c r="H231" t="str" cm="1">
        <f t="array" ref="H231">_xlfn.IFS(HeartDiseasePrediction[[#This Row],[Cholesterol]]=0,"No Reading",HeartDiseasePrediction[[#This Row],[Cholesterol]]&lt;200,"Normal",HeartDiseasePrediction[[#This Row],[Cholesterol]]&lt;240,"Medium Risk",HeartDiseasePrediction[[#This Row],[Cholesterol]]&gt;=240,"High Risk")</f>
        <v>Normal</v>
      </c>
      <c r="I231" t="s">
        <v>52</v>
      </c>
      <c r="J231" t="s">
        <v>16</v>
      </c>
      <c r="K231">
        <v>184</v>
      </c>
      <c r="L231" s="1">
        <f>HeartDiseasePrediction[[#This Row],[MaxHR]]/(220-HeartDiseasePrediction[[#This Row],[Age]])</f>
        <v>1.0054644808743169</v>
      </c>
      <c r="M231" t="str" cm="1">
        <f t="array" ref="M231">_xlfn.IFS(HeartDiseasePrediction[[#This Row],[MaxHR % Value]]&lt;=59%,"Low-(Abnormal)",HeartDiseasePrediction[[#This Row],[MaxHR % Value]]&lt;86%,"Normal",HeartDiseasePrediction[[#This Row],[MaxHR % Value]]&gt;=86%,"High-(Abnormal)")</f>
        <v>High-(Abnormal)</v>
      </c>
      <c r="N231" t="s">
        <v>22</v>
      </c>
      <c r="O231">
        <v>0</v>
      </c>
      <c r="P231" t="str" cm="1">
        <f t="array" ref="P231">_xlfn.IFS(HeartDiseasePrediction[[#This Row],[Oldpeak]]&lt;1,"Low Risk",HeartDiseasePrediction[[#This Row],[Oldpeak]]&lt;1.5,"Medium Risk",HeartDiseasePrediction[[#This Row],[Oldpeak]]&gt;=1.5,"High Risk")</f>
        <v>Low Risk</v>
      </c>
      <c r="Q231" t="s">
        <v>13</v>
      </c>
      <c r="R231" t="s">
        <v>22</v>
      </c>
    </row>
    <row r="232" spans="1:18" x14ac:dyDescent="0.25">
      <c r="A232">
        <v>37</v>
      </c>
      <c r="B232" t="str" cm="1">
        <f t="array" ref="B232">_xlfn.IFS(HeartDiseasePrediction[[#This Row],[Age]]&lt;40,"Below 40",HeartDiseasePrediction[[#This Row],[Age]]&lt;50,"Btw 40 - 49",HeartDiseasePrediction[[#This Row],[Age]]&lt;60,"Btw 50 -59",HeartDiseasePrediction[[#This Row],[Age]]&lt;70,"Btw 60 - 69",HeartDiseasePrediction[[#This Row],[Age]]&lt;=80,"Btw 70 -79")</f>
        <v>Below 40</v>
      </c>
      <c r="C232" t="s">
        <v>11</v>
      </c>
      <c r="D232" t="s">
        <v>61</v>
      </c>
      <c r="E232">
        <v>130</v>
      </c>
      <c r="F232" t="str" cm="1">
        <f t="array" ref="F23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32">
        <v>315</v>
      </c>
      <c r="H232" t="str" cm="1">
        <f t="array" ref="H232">_xlfn.IFS(HeartDiseasePrediction[[#This Row],[Cholesterol]]=0,"No Reading",HeartDiseasePrediction[[#This Row],[Cholesterol]]&lt;200,"Normal",HeartDiseasePrediction[[#This Row],[Cholesterol]]&lt;240,"Medium Risk",HeartDiseasePrediction[[#This Row],[Cholesterol]]&gt;=240,"High Risk")</f>
        <v>High Risk</v>
      </c>
      <c r="I232" t="s">
        <v>52</v>
      </c>
      <c r="J232" t="s">
        <v>12</v>
      </c>
      <c r="K232">
        <v>158</v>
      </c>
      <c r="L232" s="1">
        <f>HeartDiseasePrediction[[#This Row],[MaxHR]]/(220-HeartDiseasePrediction[[#This Row],[Age]])</f>
        <v>0.86338797814207646</v>
      </c>
      <c r="M232" t="str" cm="1">
        <f t="array" ref="M232">_xlfn.IFS(HeartDiseasePrediction[[#This Row],[MaxHR % Value]]&lt;=59%,"Low-(Abnormal)",HeartDiseasePrediction[[#This Row],[MaxHR % Value]]&lt;86%,"Normal",HeartDiseasePrediction[[#This Row],[MaxHR % Value]]&gt;=86%,"High-(Abnormal)")</f>
        <v>High-(Abnormal)</v>
      </c>
      <c r="N232" t="s">
        <v>22</v>
      </c>
      <c r="O232">
        <v>0</v>
      </c>
      <c r="P232" t="str" cm="1">
        <f t="array" ref="P232">_xlfn.IFS(HeartDiseasePrediction[[#This Row],[Oldpeak]]&lt;1,"Low Risk",HeartDiseasePrediction[[#This Row],[Oldpeak]]&lt;1.5,"Medium Risk",HeartDiseasePrediction[[#This Row],[Oldpeak]]&gt;=1.5,"High Risk")</f>
        <v>Low Risk</v>
      </c>
      <c r="Q232" t="s">
        <v>13</v>
      </c>
      <c r="R232" t="s">
        <v>22</v>
      </c>
    </row>
    <row r="233" spans="1:18" x14ac:dyDescent="0.25">
      <c r="A233">
        <v>40</v>
      </c>
      <c r="B233" t="str" cm="1">
        <f t="array" ref="B233">_xlfn.IFS(HeartDiseasePrediction[[#This Row],[Age]]&lt;40,"Below 40",HeartDiseasePrediction[[#This Row],[Age]]&lt;50,"Btw 40 - 49",HeartDiseasePrediction[[#This Row],[Age]]&lt;60,"Btw 50 -59",HeartDiseasePrediction[[#This Row],[Age]]&lt;70,"Btw 60 - 69",HeartDiseasePrediction[[#This Row],[Age]]&lt;=80,"Btw 70 -79")</f>
        <v>Btw 40 - 49</v>
      </c>
      <c r="C233" t="s">
        <v>11</v>
      </c>
      <c r="D233" t="s">
        <v>64</v>
      </c>
      <c r="E233">
        <v>130</v>
      </c>
      <c r="F233" t="str" cm="1">
        <f t="array" ref="F23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33">
        <v>281</v>
      </c>
      <c r="H233" t="str" cm="1">
        <f t="array" ref="H233">_xlfn.IFS(HeartDiseasePrediction[[#This Row],[Cholesterol]]=0,"No Reading",HeartDiseasePrediction[[#This Row],[Cholesterol]]&lt;200,"Normal",HeartDiseasePrediction[[#This Row],[Cholesterol]]&lt;240,"Medium Risk",HeartDiseasePrediction[[#This Row],[Cholesterol]]&gt;=240,"High Risk")</f>
        <v>High Risk</v>
      </c>
      <c r="I233" t="s">
        <v>52</v>
      </c>
      <c r="J233" t="s">
        <v>12</v>
      </c>
      <c r="K233">
        <v>167</v>
      </c>
      <c r="L233" s="1">
        <f>HeartDiseasePrediction[[#This Row],[MaxHR]]/(220-HeartDiseasePrediction[[#This Row],[Age]])</f>
        <v>0.92777777777777781</v>
      </c>
      <c r="M233" t="str" cm="1">
        <f t="array" ref="M233">_xlfn.IFS(HeartDiseasePrediction[[#This Row],[MaxHR % Value]]&lt;=59%,"Low-(Abnormal)",HeartDiseasePrediction[[#This Row],[MaxHR % Value]]&lt;86%,"Normal",HeartDiseasePrediction[[#This Row],[MaxHR % Value]]&gt;=86%,"High-(Abnormal)")</f>
        <v>High-(Abnormal)</v>
      </c>
      <c r="N233" t="s">
        <v>22</v>
      </c>
      <c r="O233">
        <v>0</v>
      </c>
      <c r="P233" t="str" cm="1">
        <f t="array" ref="P233">_xlfn.IFS(HeartDiseasePrediction[[#This Row],[Oldpeak]]&lt;1,"Low Risk",HeartDiseasePrediction[[#This Row],[Oldpeak]]&lt;1.5,"Medium Risk",HeartDiseasePrediction[[#This Row],[Oldpeak]]&gt;=1.5,"High Risk")</f>
        <v>Low Risk</v>
      </c>
      <c r="Q233" t="s">
        <v>13</v>
      </c>
      <c r="R233" t="s">
        <v>22</v>
      </c>
    </row>
    <row r="234" spans="1:18" x14ac:dyDescent="0.25">
      <c r="A234">
        <v>38</v>
      </c>
      <c r="B234" t="str" cm="1">
        <f t="array" ref="B234">_xlfn.IFS(HeartDiseasePrediction[[#This Row],[Age]]&lt;40,"Below 40",HeartDiseasePrediction[[#This Row],[Age]]&lt;50,"Btw 40 - 49",HeartDiseasePrediction[[#This Row],[Age]]&lt;60,"Btw 50 -59",HeartDiseasePrediction[[#This Row],[Age]]&lt;70,"Btw 60 - 69",HeartDiseasePrediction[[#This Row],[Age]]&lt;=80,"Btw 70 -79")</f>
        <v>Below 40</v>
      </c>
      <c r="C234" t="s">
        <v>14</v>
      </c>
      <c r="D234" t="s">
        <v>62</v>
      </c>
      <c r="E234">
        <v>120</v>
      </c>
      <c r="F234" t="str" cm="1">
        <f t="array" ref="F23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34">
        <v>275</v>
      </c>
      <c r="H234" t="str" cm="1">
        <f t="array" ref="H234">_xlfn.IFS(HeartDiseasePrediction[[#This Row],[Cholesterol]]=0,"No Reading",HeartDiseasePrediction[[#This Row],[Cholesterol]]&lt;200,"Normal",HeartDiseasePrediction[[#This Row],[Cholesterol]]&lt;240,"Medium Risk",HeartDiseasePrediction[[#This Row],[Cholesterol]]&gt;=240,"High Risk")</f>
        <v>High Risk</v>
      </c>
      <c r="I234" t="s">
        <v>52</v>
      </c>
      <c r="J234" t="s">
        <v>12</v>
      </c>
      <c r="K234">
        <v>129</v>
      </c>
      <c r="L234" s="1">
        <f>HeartDiseasePrediction[[#This Row],[MaxHR]]/(220-HeartDiseasePrediction[[#This Row],[Age]])</f>
        <v>0.70879120879120883</v>
      </c>
      <c r="M234" t="str" cm="1">
        <f t="array" ref="M234">_xlfn.IFS(HeartDiseasePrediction[[#This Row],[MaxHR % Value]]&lt;=59%,"Low-(Abnormal)",HeartDiseasePrediction[[#This Row],[MaxHR % Value]]&lt;86%,"Normal",HeartDiseasePrediction[[#This Row],[MaxHR % Value]]&gt;=86%,"High-(Abnormal)")</f>
        <v>Normal</v>
      </c>
      <c r="N234" t="s">
        <v>22</v>
      </c>
      <c r="O234">
        <v>0</v>
      </c>
      <c r="P234" t="str" cm="1">
        <f t="array" ref="P234">_xlfn.IFS(HeartDiseasePrediction[[#This Row],[Oldpeak]]&lt;1,"Low Risk",HeartDiseasePrediction[[#This Row],[Oldpeak]]&lt;1.5,"Medium Risk",HeartDiseasePrediction[[#This Row],[Oldpeak]]&gt;=1.5,"High Risk")</f>
        <v>Low Risk</v>
      </c>
      <c r="Q234" t="s">
        <v>13</v>
      </c>
      <c r="R234" t="s">
        <v>22</v>
      </c>
    </row>
    <row r="235" spans="1:18" x14ac:dyDescent="0.25">
      <c r="A235">
        <v>41</v>
      </c>
      <c r="B235" t="str" cm="1">
        <f t="array" ref="B235">_xlfn.IFS(HeartDiseasePrediction[[#This Row],[Age]]&lt;40,"Below 40",HeartDiseasePrediction[[#This Row],[Age]]&lt;50,"Btw 40 - 49",HeartDiseasePrediction[[#This Row],[Age]]&lt;60,"Btw 50 -59",HeartDiseasePrediction[[#This Row],[Age]]&lt;70,"Btw 60 - 69",HeartDiseasePrediction[[#This Row],[Age]]&lt;=80,"Btw 70 -79")</f>
        <v>Btw 40 - 49</v>
      </c>
      <c r="C235" t="s">
        <v>11</v>
      </c>
      <c r="D235" t="s">
        <v>61</v>
      </c>
      <c r="E235">
        <v>112</v>
      </c>
      <c r="F235" t="str" cm="1">
        <f t="array" ref="F235">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235">
        <v>250</v>
      </c>
      <c r="H235" t="str" cm="1">
        <f t="array" ref="H235">_xlfn.IFS(HeartDiseasePrediction[[#This Row],[Cholesterol]]=0,"No Reading",HeartDiseasePrediction[[#This Row],[Cholesterol]]&lt;200,"Normal",HeartDiseasePrediction[[#This Row],[Cholesterol]]&lt;240,"Medium Risk",HeartDiseasePrediction[[#This Row],[Cholesterol]]&gt;=240,"High Risk")</f>
        <v>High Risk</v>
      </c>
      <c r="I235" t="s">
        <v>52</v>
      </c>
      <c r="J235" t="s">
        <v>12</v>
      </c>
      <c r="K235">
        <v>142</v>
      </c>
      <c r="L235" s="1">
        <f>HeartDiseasePrediction[[#This Row],[MaxHR]]/(220-HeartDiseasePrediction[[#This Row],[Age]])</f>
        <v>0.79329608938547491</v>
      </c>
      <c r="M235" t="str" cm="1">
        <f t="array" ref="M235">_xlfn.IFS(HeartDiseasePrediction[[#This Row],[MaxHR % Value]]&lt;=59%,"Low-(Abnormal)",HeartDiseasePrediction[[#This Row],[MaxHR % Value]]&lt;86%,"Normal",HeartDiseasePrediction[[#This Row],[MaxHR % Value]]&gt;=86%,"High-(Abnormal)")</f>
        <v>Normal</v>
      </c>
      <c r="N235" t="s">
        <v>22</v>
      </c>
      <c r="O235">
        <v>0</v>
      </c>
      <c r="P235" t="str" cm="1">
        <f t="array" ref="P235">_xlfn.IFS(HeartDiseasePrediction[[#This Row],[Oldpeak]]&lt;1,"Low Risk",HeartDiseasePrediction[[#This Row],[Oldpeak]]&lt;1.5,"Medium Risk",HeartDiseasePrediction[[#This Row],[Oldpeak]]&gt;=1.5,"High Risk")</f>
        <v>Low Risk</v>
      </c>
      <c r="Q235" t="s">
        <v>13</v>
      </c>
      <c r="R235" t="s">
        <v>22</v>
      </c>
    </row>
    <row r="236" spans="1:18" x14ac:dyDescent="0.25">
      <c r="A236">
        <v>54</v>
      </c>
      <c r="B236" t="str" cm="1">
        <f t="array" ref="B236">_xlfn.IFS(HeartDiseasePrediction[[#This Row],[Age]]&lt;40,"Below 40",HeartDiseasePrediction[[#This Row],[Age]]&lt;50,"Btw 40 - 49",HeartDiseasePrediction[[#This Row],[Age]]&lt;60,"Btw 50 -59",HeartDiseasePrediction[[#This Row],[Age]]&lt;70,"Btw 60 - 69",HeartDiseasePrediction[[#This Row],[Age]]&lt;=80,"Btw 70 -79")</f>
        <v>Btw 50 -59</v>
      </c>
      <c r="C236" t="s">
        <v>14</v>
      </c>
      <c r="D236" t="s">
        <v>62</v>
      </c>
      <c r="E236">
        <v>140</v>
      </c>
      <c r="F236" t="str" cm="1">
        <f t="array" ref="F236">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36">
        <v>309</v>
      </c>
      <c r="H236" t="str" cm="1">
        <f t="array" ref="H236">_xlfn.IFS(HeartDiseasePrediction[[#This Row],[Cholesterol]]=0,"No Reading",HeartDiseasePrediction[[#This Row],[Cholesterol]]&lt;200,"Normal",HeartDiseasePrediction[[#This Row],[Cholesterol]]&lt;240,"Medium Risk",HeartDiseasePrediction[[#This Row],[Cholesterol]]&gt;=240,"High Risk")</f>
        <v>High Risk</v>
      </c>
      <c r="I236" t="s">
        <v>52</v>
      </c>
      <c r="J236" t="s">
        <v>16</v>
      </c>
      <c r="K236">
        <v>140</v>
      </c>
      <c r="L236" s="1">
        <f>HeartDiseasePrediction[[#This Row],[MaxHR]]/(220-HeartDiseasePrediction[[#This Row],[Age]])</f>
        <v>0.84337349397590367</v>
      </c>
      <c r="M236" t="str" cm="1">
        <f t="array" ref="M236">_xlfn.IFS(HeartDiseasePrediction[[#This Row],[MaxHR % Value]]&lt;=59%,"Low-(Abnormal)",HeartDiseasePrediction[[#This Row],[MaxHR % Value]]&lt;86%,"Normal",HeartDiseasePrediction[[#This Row],[MaxHR % Value]]&gt;=86%,"High-(Abnormal)")</f>
        <v>Normal</v>
      </c>
      <c r="N236" t="s">
        <v>22</v>
      </c>
      <c r="O236">
        <v>0</v>
      </c>
      <c r="P236" t="str" cm="1">
        <f t="array" ref="P236">_xlfn.IFS(HeartDiseasePrediction[[#This Row],[Oldpeak]]&lt;1,"Low Risk",HeartDiseasePrediction[[#This Row],[Oldpeak]]&lt;1.5,"Medium Risk",HeartDiseasePrediction[[#This Row],[Oldpeak]]&gt;=1.5,"High Risk")</f>
        <v>Low Risk</v>
      </c>
      <c r="Q236" t="s">
        <v>13</v>
      </c>
      <c r="R236" t="s">
        <v>22</v>
      </c>
    </row>
    <row r="237" spans="1:18" x14ac:dyDescent="0.25">
      <c r="A237">
        <v>39</v>
      </c>
      <c r="B237" t="str" cm="1">
        <f t="array" ref="B237">_xlfn.IFS(HeartDiseasePrediction[[#This Row],[Age]]&lt;40,"Below 40",HeartDiseasePrediction[[#This Row],[Age]]&lt;50,"Btw 40 - 49",HeartDiseasePrediction[[#This Row],[Age]]&lt;60,"Btw 50 -59",HeartDiseasePrediction[[#This Row],[Age]]&lt;70,"Btw 60 - 69",HeartDiseasePrediction[[#This Row],[Age]]&lt;=80,"Btw 70 -79")</f>
        <v>Below 40</v>
      </c>
      <c r="C237" t="s">
        <v>11</v>
      </c>
      <c r="D237" t="s">
        <v>62</v>
      </c>
      <c r="E237">
        <v>120</v>
      </c>
      <c r="F237" t="str" cm="1">
        <f t="array" ref="F23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37">
        <v>200</v>
      </c>
      <c r="H237" t="str" cm="1">
        <f t="array" ref="H237">_xlfn.IFS(HeartDiseasePrediction[[#This Row],[Cholesterol]]=0,"No Reading",HeartDiseasePrediction[[#This Row],[Cholesterol]]&lt;200,"Normal",HeartDiseasePrediction[[#This Row],[Cholesterol]]&lt;240,"Medium Risk",HeartDiseasePrediction[[#This Row],[Cholesterol]]&gt;=240,"High Risk")</f>
        <v>Medium Risk</v>
      </c>
      <c r="I237" t="s">
        <v>52</v>
      </c>
      <c r="J237" t="s">
        <v>12</v>
      </c>
      <c r="K237">
        <v>160</v>
      </c>
      <c r="L237" s="1">
        <f>HeartDiseasePrediction[[#This Row],[MaxHR]]/(220-HeartDiseasePrediction[[#This Row],[Age]])</f>
        <v>0.88397790055248615</v>
      </c>
      <c r="M237" t="str" cm="1">
        <f t="array" ref="M237">_xlfn.IFS(HeartDiseasePrediction[[#This Row],[MaxHR % Value]]&lt;=59%,"Low-(Abnormal)",HeartDiseasePrediction[[#This Row],[MaxHR % Value]]&lt;86%,"Normal",HeartDiseasePrediction[[#This Row],[MaxHR % Value]]&gt;=86%,"High-(Abnormal)")</f>
        <v>High-(Abnormal)</v>
      </c>
      <c r="N237" t="s">
        <v>23</v>
      </c>
      <c r="O237">
        <v>1</v>
      </c>
      <c r="P237" t="str" cm="1">
        <f t="array" ref="P237">_xlfn.IFS(HeartDiseasePrediction[[#This Row],[Oldpeak]]&lt;1,"Low Risk",HeartDiseasePrediction[[#This Row],[Oldpeak]]&lt;1.5,"Medium Risk",HeartDiseasePrediction[[#This Row],[Oldpeak]]&gt;=1.5,"High Risk")</f>
        <v>Medium Risk</v>
      </c>
      <c r="Q237" t="s">
        <v>15</v>
      </c>
      <c r="R237" t="s">
        <v>22</v>
      </c>
    </row>
    <row r="238" spans="1:18" x14ac:dyDescent="0.25">
      <c r="A238">
        <v>41</v>
      </c>
      <c r="B238" t="str" cm="1">
        <f t="array" ref="B238">_xlfn.IFS(HeartDiseasePrediction[[#This Row],[Age]]&lt;40,"Below 40",HeartDiseasePrediction[[#This Row],[Age]]&lt;50,"Btw 40 - 49",HeartDiseasePrediction[[#This Row],[Age]]&lt;60,"Btw 50 -59",HeartDiseasePrediction[[#This Row],[Age]]&lt;70,"Btw 60 - 69",HeartDiseasePrediction[[#This Row],[Age]]&lt;=80,"Btw 70 -79")</f>
        <v>Btw 40 - 49</v>
      </c>
      <c r="C238" t="s">
        <v>11</v>
      </c>
      <c r="D238" t="s">
        <v>61</v>
      </c>
      <c r="E238">
        <v>120</v>
      </c>
      <c r="F238" t="str" cm="1">
        <f t="array" ref="F23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38">
        <v>336</v>
      </c>
      <c r="H238" t="str" cm="1">
        <f t="array" ref="H238">_xlfn.IFS(HeartDiseasePrediction[[#This Row],[Cholesterol]]=0,"No Reading",HeartDiseasePrediction[[#This Row],[Cholesterol]]&lt;200,"Normal",HeartDiseasePrediction[[#This Row],[Cholesterol]]&lt;240,"Medium Risk",HeartDiseasePrediction[[#This Row],[Cholesterol]]&gt;=240,"High Risk")</f>
        <v>High Risk</v>
      </c>
      <c r="I238" t="s">
        <v>52</v>
      </c>
      <c r="J238" t="s">
        <v>12</v>
      </c>
      <c r="K238">
        <v>118</v>
      </c>
      <c r="L238" s="1">
        <f>HeartDiseasePrediction[[#This Row],[MaxHR]]/(220-HeartDiseasePrediction[[#This Row],[Age]])</f>
        <v>0.65921787709497204</v>
      </c>
      <c r="M238" t="str" cm="1">
        <f t="array" ref="M238">_xlfn.IFS(HeartDiseasePrediction[[#This Row],[MaxHR % Value]]&lt;=59%,"Low-(Abnormal)",HeartDiseasePrediction[[#This Row],[MaxHR % Value]]&lt;86%,"Normal",HeartDiseasePrediction[[#This Row],[MaxHR % Value]]&gt;=86%,"High-(Abnormal)")</f>
        <v>Normal</v>
      </c>
      <c r="N238" t="s">
        <v>23</v>
      </c>
      <c r="O238">
        <v>3</v>
      </c>
      <c r="P238" t="str" cm="1">
        <f t="array" ref="P238">_xlfn.IFS(HeartDiseasePrediction[[#This Row],[Oldpeak]]&lt;1,"Low Risk",HeartDiseasePrediction[[#This Row],[Oldpeak]]&lt;1.5,"Medium Risk",HeartDiseasePrediction[[#This Row],[Oldpeak]]&gt;=1.5,"High Risk")</f>
        <v>High Risk</v>
      </c>
      <c r="Q238" t="s">
        <v>15</v>
      </c>
      <c r="R238" t="s">
        <v>23</v>
      </c>
    </row>
    <row r="239" spans="1:18" x14ac:dyDescent="0.25">
      <c r="A239">
        <v>55</v>
      </c>
      <c r="B239" t="str" cm="1">
        <f t="array" ref="B239">_xlfn.IFS(HeartDiseasePrediction[[#This Row],[Age]]&lt;40,"Below 40",HeartDiseasePrediction[[#This Row],[Age]]&lt;50,"Btw 40 - 49",HeartDiseasePrediction[[#This Row],[Age]]&lt;60,"Btw 50 -59",HeartDiseasePrediction[[#This Row],[Age]]&lt;70,"Btw 60 - 69",HeartDiseasePrediction[[#This Row],[Age]]&lt;=80,"Btw 70 -79")</f>
        <v>Btw 50 -59</v>
      </c>
      <c r="C239" t="s">
        <v>11</v>
      </c>
      <c r="D239" t="s">
        <v>63</v>
      </c>
      <c r="E239">
        <v>140</v>
      </c>
      <c r="F239" t="str" cm="1">
        <f t="array" ref="F239">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39">
        <v>295</v>
      </c>
      <c r="H239" t="str" cm="1">
        <f t="array" ref="H239">_xlfn.IFS(HeartDiseasePrediction[[#This Row],[Cholesterol]]=0,"No Reading",HeartDiseasePrediction[[#This Row],[Cholesterol]]&lt;200,"Normal",HeartDiseasePrediction[[#This Row],[Cholesterol]]&lt;240,"Medium Risk",HeartDiseasePrediction[[#This Row],[Cholesterol]]&gt;=240,"High Risk")</f>
        <v>High Risk</v>
      </c>
      <c r="I239" t="s">
        <v>52</v>
      </c>
      <c r="J239" t="s">
        <v>12</v>
      </c>
      <c r="K239">
        <v>136</v>
      </c>
      <c r="L239" s="1">
        <f>HeartDiseasePrediction[[#This Row],[MaxHR]]/(220-HeartDiseasePrediction[[#This Row],[Age]])</f>
        <v>0.82424242424242422</v>
      </c>
      <c r="M239" t="str" cm="1">
        <f t="array" ref="M239">_xlfn.IFS(HeartDiseasePrediction[[#This Row],[MaxHR % Value]]&lt;=59%,"Low-(Abnormal)",HeartDiseasePrediction[[#This Row],[MaxHR % Value]]&lt;86%,"Normal",HeartDiseasePrediction[[#This Row],[MaxHR % Value]]&gt;=86%,"High-(Abnormal)")</f>
        <v>Normal</v>
      </c>
      <c r="N239" t="s">
        <v>22</v>
      </c>
      <c r="O239">
        <v>0</v>
      </c>
      <c r="P239" t="str" cm="1">
        <f t="array" ref="P239">_xlfn.IFS(HeartDiseasePrediction[[#This Row],[Oldpeak]]&lt;1,"Low Risk",HeartDiseasePrediction[[#This Row],[Oldpeak]]&lt;1.5,"Medium Risk",HeartDiseasePrediction[[#This Row],[Oldpeak]]&gt;=1.5,"High Risk")</f>
        <v>Low Risk</v>
      </c>
      <c r="Q239" t="s">
        <v>15</v>
      </c>
      <c r="R239" t="s">
        <v>23</v>
      </c>
    </row>
    <row r="240" spans="1:18" x14ac:dyDescent="0.25">
      <c r="A240">
        <v>48</v>
      </c>
      <c r="B240" t="str" cm="1">
        <f t="array" ref="B240">_xlfn.IFS(HeartDiseasePrediction[[#This Row],[Age]]&lt;40,"Below 40",HeartDiseasePrediction[[#This Row],[Age]]&lt;50,"Btw 40 - 49",HeartDiseasePrediction[[#This Row],[Age]]&lt;60,"Btw 50 -59",HeartDiseasePrediction[[#This Row],[Age]]&lt;70,"Btw 60 - 69",HeartDiseasePrediction[[#This Row],[Age]]&lt;=80,"Btw 70 -79")</f>
        <v>Btw 40 - 49</v>
      </c>
      <c r="C240" t="s">
        <v>11</v>
      </c>
      <c r="D240" t="s">
        <v>61</v>
      </c>
      <c r="E240">
        <v>160</v>
      </c>
      <c r="F240" t="str" cm="1">
        <f t="array" ref="F240">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40">
        <v>355</v>
      </c>
      <c r="H240" t="str" cm="1">
        <f t="array" ref="H240">_xlfn.IFS(HeartDiseasePrediction[[#This Row],[Cholesterol]]=0,"No Reading",HeartDiseasePrediction[[#This Row],[Cholesterol]]&lt;200,"Normal",HeartDiseasePrediction[[#This Row],[Cholesterol]]&lt;240,"Medium Risk",HeartDiseasePrediction[[#This Row],[Cholesterol]]&gt;=240,"High Risk")</f>
        <v>High Risk</v>
      </c>
      <c r="I240" t="s">
        <v>52</v>
      </c>
      <c r="J240" t="s">
        <v>12</v>
      </c>
      <c r="K240">
        <v>99</v>
      </c>
      <c r="L240" s="1">
        <f>HeartDiseasePrediction[[#This Row],[MaxHR]]/(220-HeartDiseasePrediction[[#This Row],[Age]])</f>
        <v>0.57558139534883723</v>
      </c>
      <c r="M240" t="str" cm="1">
        <f t="array" ref="M240">_xlfn.IFS(HeartDiseasePrediction[[#This Row],[MaxHR % Value]]&lt;=59%,"Low-(Abnormal)",HeartDiseasePrediction[[#This Row],[MaxHR % Value]]&lt;86%,"Normal",HeartDiseasePrediction[[#This Row],[MaxHR % Value]]&gt;=86%,"High-(Abnormal)")</f>
        <v>Low-(Abnormal)</v>
      </c>
      <c r="N240" t="s">
        <v>23</v>
      </c>
      <c r="O240">
        <v>2</v>
      </c>
      <c r="P240" t="str" cm="1">
        <f t="array" ref="P240">_xlfn.IFS(HeartDiseasePrediction[[#This Row],[Oldpeak]]&lt;1,"Low Risk",HeartDiseasePrediction[[#This Row],[Oldpeak]]&lt;1.5,"Medium Risk",HeartDiseasePrediction[[#This Row],[Oldpeak]]&gt;=1.5,"High Risk")</f>
        <v>High Risk</v>
      </c>
      <c r="Q240" t="s">
        <v>15</v>
      </c>
      <c r="R240" t="s">
        <v>23</v>
      </c>
    </row>
    <row r="241" spans="1:18" x14ac:dyDescent="0.25">
      <c r="A241">
        <v>48</v>
      </c>
      <c r="B241" t="str" cm="1">
        <f t="array" ref="B241">_xlfn.IFS(HeartDiseasePrediction[[#This Row],[Age]]&lt;40,"Below 40",HeartDiseasePrediction[[#This Row],[Age]]&lt;50,"Btw 40 - 49",HeartDiseasePrediction[[#This Row],[Age]]&lt;60,"Btw 50 -59",HeartDiseasePrediction[[#This Row],[Age]]&lt;70,"Btw 60 - 69",HeartDiseasePrediction[[#This Row],[Age]]&lt;=80,"Btw 70 -79")</f>
        <v>Btw 40 - 49</v>
      </c>
      <c r="C241" t="s">
        <v>11</v>
      </c>
      <c r="D241" t="s">
        <v>61</v>
      </c>
      <c r="E241">
        <v>160</v>
      </c>
      <c r="F241" t="str" cm="1">
        <f t="array" ref="F241">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41">
        <v>193</v>
      </c>
      <c r="H241" t="str" cm="1">
        <f t="array" ref="H241">_xlfn.IFS(HeartDiseasePrediction[[#This Row],[Cholesterol]]=0,"No Reading",HeartDiseasePrediction[[#This Row],[Cholesterol]]&lt;200,"Normal",HeartDiseasePrediction[[#This Row],[Cholesterol]]&lt;240,"Medium Risk",HeartDiseasePrediction[[#This Row],[Cholesterol]]&gt;=240,"High Risk")</f>
        <v>Normal</v>
      </c>
      <c r="I241" t="s">
        <v>52</v>
      </c>
      <c r="J241" t="s">
        <v>12</v>
      </c>
      <c r="K241">
        <v>102</v>
      </c>
      <c r="L241" s="1">
        <f>HeartDiseasePrediction[[#This Row],[MaxHR]]/(220-HeartDiseasePrediction[[#This Row],[Age]])</f>
        <v>0.59302325581395354</v>
      </c>
      <c r="M241" t="str" cm="1">
        <f t="array" ref="M241">_xlfn.IFS(HeartDiseasePrediction[[#This Row],[MaxHR % Value]]&lt;=59%,"Low-(Abnormal)",HeartDiseasePrediction[[#This Row],[MaxHR % Value]]&lt;86%,"Normal",HeartDiseasePrediction[[#This Row],[MaxHR % Value]]&gt;=86%,"High-(Abnormal)")</f>
        <v>Normal</v>
      </c>
      <c r="N241" t="s">
        <v>23</v>
      </c>
      <c r="O241">
        <v>3</v>
      </c>
      <c r="P241" t="str" cm="1">
        <f t="array" ref="P241">_xlfn.IFS(HeartDiseasePrediction[[#This Row],[Oldpeak]]&lt;1,"Low Risk",HeartDiseasePrediction[[#This Row],[Oldpeak]]&lt;1.5,"Medium Risk",HeartDiseasePrediction[[#This Row],[Oldpeak]]&gt;=1.5,"High Risk")</f>
        <v>High Risk</v>
      </c>
      <c r="Q241" t="s">
        <v>15</v>
      </c>
      <c r="R241" t="s">
        <v>23</v>
      </c>
    </row>
    <row r="242" spans="1:18" x14ac:dyDescent="0.25">
      <c r="A242">
        <v>55</v>
      </c>
      <c r="B242" t="str" cm="1">
        <f t="array" ref="B242">_xlfn.IFS(HeartDiseasePrediction[[#This Row],[Age]]&lt;40,"Below 40",HeartDiseasePrediction[[#This Row],[Age]]&lt;50,"Btw 40 - 49",HeartDiseasePrediction[[#This Row],[Age]]&lt;60,"Btw 50 -59",HeartDiseasePrediction[[#This Row],[Age]]&lt;70,"Btw 60 - 69",HeartDiseasePrediction[[#This Row],[Age]]&lt;=80,"Btw 70 -79")</f>
        <v>Btw 50 -59</v>
      </c>
      <c r="C242" t="s">
        <v>11</v>
      </c>
      <c r="D242" t="s">
        <v>62</v>
      </c>
      <c r="E242">
        <v>145</v>
      </c>
      <c r="F242" t="str" cm="1">
        <f t="array" ref="F242">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42">
        <v>326</v>
      </c>
      <c r="H242" t="str" cm="1">
        <f t="array" ref="H242">_xlfn.IFS(HeartDiseasePrediction[[#This Row],[Cholesterol]]=0,"No Reading",HeartDiseasePrediction[[#This Row],[Cholesterol]]&lt;200,"Normal",HeartDiseasePrediction[[#This Row],[Cholesterol]]&lt;240,"Medium Risk",HeartDiseasePrediction[[#This Row],[Cholesterol]]&gt;=240,"High Risk")</f>
        <v>High Risk</v>
      </c>
      <c r="I242" t="s">
        <v>52</v>
      </c>
      <c r="J242" t="s">
        <v>12</v>
      </c>
      <c r="K242">
        <v>155</v>
      </c>
      <c r="L242" s="1">
        <f>HeartDiseasePrediction[[#This Row],[MaxHR]]/(220-HeartDiseasePrediction[[#This Row],[Age]])</f>
        <v>0.93939393939393945</v>
      </c>
      <c r="M242" t="str" cm="1">
        <f t="array" ref="M242">_xlfn.IFS(HeartDiseasePrediction[[#This Row],[MaxHR % Value]]&lt;=59%,"Low-(Abnormal)",HeartDiseasePrediction[[#This Row],[MaxHR % Value]]&lt;86%,"Normal",HeartDiseasePrediction[[#This Row],[MaxHR % Value]]&gt;=86%,"High-(Abnormal)")</f>
        <v>High-(Abnormal)</v>
      </c>
      <c r="N242" t="s">
        <v>22</v>
      </c>
      <c r="O242">
        <v>0</v>
      </c>
      <c r="P242" t="str" cm="1">
        <f t="array" ref="P242">_xlfn.IFS(HeartDiseasePrediction[[#This Row],[Oldpeak]]&lt;1,"Low Risk",HeartDiseasePrediction[[#This Row],[Oldpeak]]&lt;1.5,"Medium Risk",HeartDiseasePrediction[[#This Row],[Oldpeak]]&gt;=1.5,"High Risk")</f>
        <v>Low Risk</v>
      </c>
      <c r="Q242" t="s">
        <v>13</v>
      </c>
      <c r="R242" t="s">
        <v>22</v>
      </c>
    </row>
    <row r="243" spans="1:18" x14ac:dyDescent="0.25">
      <c r="A243">
        <v>54</v>
      </c>
      <c r="B243" t="str" cm="1">
        <f t="array" ref="B243">_xlfn.IFS(HeartDiseasePrediction[[#This Row],[Age]]&lt;40,"Below 40",HeartDiseasePrediction[[#This Row],[Age]]&lt;50,"Btw 40 - 49",HeartDiseasePrediction[[#This Row],[Age]]&lt;60,"Btw 50 -59",HeartDiseasePrediction[[#This Row],[Age]]&lt;70,"Btw 60 - 69",HeartDiseasePrediction[[#This Row],[Age]]&lt;=80,"Btw 70 -79")</f>
        <v>Btw 50 -59</v>
      </c>
      <c r="C243" t="s">
        <v>11</v>
      </c>
      <c r="D243" t="s">
        <v>61</v>
      </c>
      <c r="E243">
        <v>200</v>
      </c>
      <c r="F243" t="str" cm="1">
        <f t="array" ref="F243">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43">
        <v>198</v>
      </c>
      <c r="H243" t="str" cm="1">
        <f t="array" ref="H243">_xlfn.IFS(HeartDiseasePrediction[[#This Row],[Cholesterol]]=0,"No Reading",HeartDiseasePrediction[[#This Row],[Cholesterol]]&lt;200,"Normal",HeartDiseasePrediction[[#This Row],[Cholesterol]]&lt;240,"Medium Risk",HeartDiseasePrediction[[#This Row],[Cholesterol]]&gt;=240,"High Risk")</f>
        <v>Normal</v>
      </c>
      <c r="I243" t="s">
        <v>52</v>
      </c>
      <c r="J243" t="s">
        <v>12</v>
      </c>
      <c r="K243">
        <v>142</v>
      </c>
      <c r="L243" s="1">
        <f>HeartDiseasePrediction[[#This Row],[MaxHR]]/(220-HeartDiseasePrediction[[#This Row],[Age]])</f>
        <v>0.85542168674698793</v>
      </c>
      <c r="M243" t="str" cm="1">
        <f t="array" ref="M243">_xlfn.IFS(HeartDiseasePrediction[[#This Row],[MaxHR % Value]]&lt;=59%,"Low-(Abnormal)",HeartDiseasePrediction[[#This Row],[MaxHR % Value]]&lt;86%,"Normal",HeartDiseasePrediction[[#This Row],[MaxHR % Value]]&gt;=86%,"High-(Abnormal)")</f>
        <v>Normal</v>
      </c>
      <c r="N243" t="s">
        <v>23</v>
      </c>
      <c r="O243">
        <v>2</v>
      </c>
      <c r="P243" t="str" cm="1">
        <f t="array" ref="P243">_xlfn.IFS(HeartDiseasePrediction[[#This Row],[Oldpeak]]&lt;1,"Low Risk",HeartDiseasePrediction[[#This Row],[Oldpeak]]&lt;1.5,"Medium Risk",HeartDiseasePrediction[[#This Row],[Oldpeak]]&gt;=1.5,"High Risk")</f>
        <v>High Risk</v>
      </c>
      <c r="Q243" t="s">
        <v>15</v>
      </c>
      <c r="R243" t="s">
        <v>23</v>
      </c>
    </row>
    <row r="244" spans="1:18" x14ac:dyDescent="0.25">
      <c r="A244">
        <v>55</v>
      </c>
      <c r="B244" t="str" cm="1">
        <f t="array" ref="B244">_xlfn.IFS(HeartDiseasePrediction[[#This Row],[Age]]&lt;40,"Below 40",HeartDiseasePrediction[[#This Row],[Age]]&lt;50,"Btw 40 - 49",HeartDiseasePrediction[[#This Row],[Age]]&lt;60,"Btw 50 -59",HeartDiseasePrediction[[#This Row],[Age]]&lt;70,"Btw 60 - 69",HeartDiseasePrediction[[#This Row],[Age]]&lt;=80,"Btw 70 -79")</f>
        <v>Btw 50 -59</v>
      </c>
      <c r="C244" t="s">
        <v>11</v>
      </c>
      <c r="D244" t="s">
        <v>62</v>
      </c>
      <c r="E244">
        <v>160</v>
      </c>
      <c r="F244" t="str" cm="1">
        <f t="array" ref="F24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44">
        <v>292</v>
      </c>
      <c r="H244" t="str" cm="1">
        <f t="array" ref="H244">_xlfn.IFS(HeartDiseasePrediction[[#This Row],[Cholesterol]]=0,"No Reading",HeartDiseasePrediction[[#This Row],[Cholesterol]]&lt;200,"Normal",HeartDiseasePrediction[[#This Row],[Cholesterol]]&lt;240,"Medium Risk",HeartDiseasePrediction[[#This Row],[Cholesterol]]&gt;=240,"High Risk")</f>
        <v>High Risk</v>
      </c>
      <c r="I244" t="s">
        <v>53</v>
      </c>
      <c r="J244" t="s">
        <v>12</v>
      </c>
      <c r="K244">
        <v>143</v>
      </c>
      <c r="L244" s="1">
        <f>HeartDiseasePrediction[[#This Row],[MaxHR]]/(220-HeartDiseasePrediction[[#This Row],[Age]])</f>
        <v>0.8666666666666667</v>
      </c>
      <c r="M244" t="str" cm="1">
        <f t="array" ref="M244">_xlfn.IFS(HeartDiseasePrediction[[#This Row],[MaxHR % Value]]&lt;=59%,"Low-(Abnormal)",HeartDiseasePrediction[[#This Row],[MaxHR % Value]]&lt;86%,"Normal",HeartDiseasePrediction[[#This Row],[MaxHR % Value]]&gt;=86%,"High-(Abnormal)")</f>
        <v>High-(Abnormal)</v>
      </c>
      <c r="N244" t="s">
        <v>23</v>
      </c>
      <c r="O244">
        <v>2</v>
      </c>
      <c r="P244" t="str" cm="1">
        <f t="array" ref="P244">_xlfn.IFS(HeartDiseasePrediction[[#This Row],[Oldpeak]]&lt;1,"Low Risk",HeartDiseasePrediction[[#This Row],[Oldpeak]]&lt;1.5,"Medium Risk",HeartDiseasePrediction[[#This Row],[Oldpeak]]&gt;=1.5,"High Risk")</f>
        <v>High Risk</v>
      </c>
      <c r="Q244" t="s">
        <v>15</v>
      </c>
      <c r="R244" t="s">
        <v>23</v>
      </c>
    </row>
    <row r="245" spans="1:18" x14ac:dyDescent="0.25">
      <c r="A245">
        <v>43</v>
      </c>
      <c r="B245" t="str" cm="1">
        <f t="array" ref="B245">_xlfn.IFS(HeartDiseasePrediction[[#This Row],[Age]]&lt;40,"Below 40",HeartDiseasePrediction[[#This Row],[Age]]&lt;50,"Btw 40 - 49",HeartDiseasePrediction[[#This Row],[Age]]&lt;60,"Btw 50 -59",HeartDiseasePrediction[[#This Row],[Age]]&lt;70,"Btw 60 - 69",HeartDiseasePrediction[[#This Row],[Age]]&lt;=80,"Btw 70 -79")</f>
        <v>Btw 40 - 49</v>
      </c>
      <c r="C245" t="s">
        <v>14</v>
      </c>
      <c r="D245" t="s">
        <v>62</v>
      </c>
      <c r="E245">
        <v>120</v>
      </c>
      <c r="F245" t="str" cm="1">
        <f t="array" ref="F24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45">
        <v>266</v>
      </c>
      <c r="H245" t="str" cm="1">
        <f t="array" ref="H245">_xlfn.IFS(HeartDiseasePrediction[[#This Row],[Cholesterol]]=0,"No Reading",HeartDiseasePrediction[[#This Row],[Cholesterol]]&lt;200,"Normal",HeartDiseasePrediction[[#This Row],[Cholesterol]]&lt;240,"Medium Risk",HeartDiseasePrediction[[#This Row],[Cholesterol]]&gt;=240,"High Risk")</f>
        <v>High Risk</v>
      </c>
      <c r="I245" t="s">
        <v>52</v>
      </c>
      <c r="J245" t="s">
        <v>12</v>
      </c>
      <c r="K245">
        <v>118</v>
      </c>
      <c r="L245" s="1">
        <f>HeartDiseasePrediction[[#This Row],[MaxHR]]/(220-HeartDiseasePrediction[[#This Row],[Age]])</f>
        <v>0.66666666666666663</v>
      </c>
      <c r="M245" t="str" cm="1">
        <f t="array" ref="M245">_xlfn.IFS(HeartDiseasePrediction[[#This Row],[MaxHR % Value]]&lt;=59%,"Low-(Abnormal)",HeartDiseasePrediction[[#This Row],[MaxHR % Value]]&lt;86%,"Normal",HeartDiseasePrediction[[#This Row],[MaxHR % Value]]&gt;=86%,"High-(Abnormal)")</f>
        <v>Normal</v>
      </c>
      <c r="N245" t="s">
        <v>22</v>
      </c>
      <c r="O245">
        <v>0</v>
      </c>
      <c r="P245" t="str" cm="1">
        <f t="array" ref="P245">_xlfn.IFS(HeartDiseasePrediction[[#This Row],[Oldpeak]]&lt;1,"Low Risk",HeartDiseasePrediction[[#This Row],[Oldpeak]]&lt;1.5,"Medium Risk",HeartDiseasePrediction[[#This Row],[Oldpeak]]&gt;=1.5,"High Risk")</f>
        <v>Low Risk</v>
      </c>
      <c r="Q245" t="s">
        <v>13</v>
      </c>
      <c r="R245" t="s">
        <v>22</v>
      </c>
    </row>
    <row r="246" spans="1:18" x14ac:dyDescent="0.25">
      <c r="A246">
        <v>48</v>
      </c>
      <c r="B246" t="str" cm="1">
        <f t="array" ref="B246">_xlfn.IFS(HeartDiseasePrediction[[#This Row],[Age]]&lt;40,"Below 40",HeartDiseasePrediction[[#This Row],[Age]]&lt;50,"Btw 40 - 49",HeartDiseasePrediction[[#This Row],[Age]]&lt;60,"Btw 50 -59",HeartDiseasePrediction[[#This Row],[Age]]&lt;70,"Btw 60 - 69",HeartDiseasePrediction[[#This Row],[Age]]&lt;=80,"Btw 70 -79")</f>
        <v>Btw 40 - 49</v>
      </c>
      <c r="C246" t="s">
        <v>11</v>
      </c>
      <c r="D246" t="s">
        <v>61</v>
      </c>
      <c r="E246">
        <v>160</v>
      </c>
      <c r="F246" t="str" cm="1">
        <f t="array" ref="F246">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46">
        <v>268</v>
      </c>
      <c r="H246" t="str" cm="1">
        <f t="array" ref="H246">_xlfn.IFS(HeartDiseasePrediction[[#This Row],[Cholesterol]]=0,"No Reading",HeartDiseasePrediction[[#This Row],[Cholesterol]]&lt;200,"Normal",HeartDiseasePrediction[[#This Row],[Cholesterol]]&lt;240,"Medium Risk",HeartDiseasePrediction[[#This Row],[Cholesterol]]&gt;=240,"High Risk")</f>
        <v>High Risk</v>
      </c>
      <c r="I246" t="s">
        <v>52</v>
      </c>
      <c r="J246" t="s">
        <v>12</v>
      </c>
      <c r="K246">
        <v>103</v>
      </c>
      <c r="L246" s="1">
        <f>HeartDiseasePrediction[[#This Row],[MaxHR]]/(220-HeartDiseasePrediction[[#This Row],[Age]])</f>
        <v>0.59883720930232553</v>
      </c>
      <c r="M246" t="str" cm="1">
        <f t="array" ref="M246">_xlfn.IFS(HeartDiseasePrediction[[#This Row],[MaxHR % Value]]&lt;=59%,"Low-(Abnormal)",HeartDiseasePrediction[[#This Row],[MaxHR % Value]]&lt;86%,"Normal",HeartDiseasePrediction[[#This Row],[MaxHR % Value]]&gt;=86%,"High-(Abnormal)")</f>
        <v>Normal</v>
      </c>
      <c r="N246" t="s">
        <v>23</v>
      </c>
      <c r="O246">
        <v>1</v>
      </c>
      <c r="P246" t="str" cm="1">
        <f t="array" ref="P246">_xlfn.IFS(HeartDiseasePrediction[[#This Row],[Oldpeak]]&lt;1,"Low Risk",HeartDiseasePrediction[[#This Row],[Oldpeak]]&lt;1.5,"Medium Risk",HeartDiseasePrediction[[#This Row],[Oldpeak]]&gt;=1.5,"High Risk")</f>
        <v>Medium Risk</v>
      </c>
      <c r="Q246" t="s">
        <v>15</v>
      </c>
      <c r="R246" t="s">
        <v>23</v>
      </c>
    </row>
    <row r="247" spans="1:18" x14ac:dyDescent="0.25">
      <c r="A247">
        <v>54</v>
      </c>
      <c r="B247" t="str" cm="1">
        <f t="array" ref="B247">_xlfn.IFS(HeartDiseasePrediction[[#This Row],[Age]]&lt;40,"Below 40",HeartDiseasePrediction[[#This Row],[Age]]&lt;50,"Btw 40 - 49",HeartDiseasePrediction[[#This Row],[Age]]&lt;60,"Btw 50 -59",HeartDiseasePrediction[[#This Row],[Age]]&lt;70,"Btw 60 - 69",HeartDiseasePrediction[[#This Row],[Age]]&lt;=80,"Btw 70 -79")</f>
        <v>Btw 50 -59</v>
      </c>
      <c r="C247" t="s">
        <v>11</v>
      </c>
      <c r="D247" t="s">
        <v>63</v>
      </c>
      <c r="E247">
        <v>120</v>
      </c>
      <c r="F247" t="str" cm="1">
        <f t="array" ref="F24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47">
        <v>171</v>
      </c>
      <c r="H247" t="str" cm="1">
        <f t="array" ref="H247">_xlfn.IFS(HeartDiseasePrediction[[#This Row],[Cholesterol]]=0,"No Reading",HeartDiseasePrediction[[#This Row],[Cholesterol]]&lt;200,"Normal",HeartDiseasePrediction[[#This Row],[Cholesterol]]&lt;240,"Medium Risk",HeartDiseasePrediction[[#This Row],[Cholesterol]]&gt;=240,"High Risk")</f>
        <v>Normal</v>
      </c>
      <c r="I247" t="s">
        <v>52</v>
      </c>
      <c r="J247" t="s">
        <v>12</v>
      </c>
      <c r="K247">
        <v>137</v>
      </c>
      <c r="L247" s="1">
        <f>HeartDiseasePrediction[[#This Row],[MaxHR]]/(220-HeartDiseasePrediction[[#This Row],[Age]])</f>
        <v>0.82530120481927716</v>
      </c>
      <c r="M247" t="str" cm="1">
        <f t="array" ref="M247">_xlfn.IFS(HeartDiseasePrediction[[#This Row],[MaxHR % Value]]&lt;=59%,"Low-(Abnormal)",HeartDiseasePrediction[[#This Row],[MaxHR % Value]]&lt;86%,"Normal",HeartDiseasePrediction[[#This Row],[MaxHR % Value]]&gt;=86%,"High-(Abnormal)")</f>
        <v>Normal</v>
      </c>
      <c r="N247" t="s">
        <v>22</v>
      </c>
      <c r="O247">
        <v>2</v>
      </c>
      <c r="P247" t="str" cm="1">
        <f t="array" ref="P247">_xlfn.IFS(HeartDiseasePrediction[[#This Row],[Oldpeak]]&lt;1,"Low Risk",HeartDiseasePrediction[[#This Row],[Oldpeak]]&lt;1.5,"Medium Risk",HeartDiseasePrediction[[#This Row],[Oldpeak]]&gt;=1.5,"High Risk")</f>
        <v>High Risk</v>
      </c>
      <c r="Q247" t="s">
        <v>13</v>
      </c>
      <c r="R247" t="s">
        <v>22</v>
      </c>
    </row>
    <row r="248" spans="1:18" x14ac:dyDescent="0.25">
      <c r="A248">
        <v>54</v>
      </c>
      <c r="B248" t="str" cm="1">
        <f t="array" ref="B248">_xlfn.IFS(HeartDiseasePrediction[[#This Row],[Age]]&lt;40,"Below 40",HeartDiseasePrediction[[#This Row],[Age]]&lt;50,"Btw 40 - 49",HeartDiseasePrediction[[#This Row],[Age]]&lt;60,"Btw 50 -59",HeartDiseasePrediction[[#This Row],[Age]]&lt;70,"Btw 60 - 69",HeartDiseasePrediction[[#This Row],[Age]]&lt;=80,"Btw 70 -79")</f>
        <v>Btw 50 -59</v>
      </c>
      <c r="C248" t="s">
        <v>11</v>
      </c>
      <c r="D248" t="s">
        <v>64</v>
      </c>
      <c r="E248">
        <v>120</v>
      </c>
      <c r="F248" t="str" cm="1">
        <f t="array" ref="F24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48">
        <v>237</v>
      </c>
      <c r="H248" t="str" cm="1">
        <f t="array" ref="H248">_xlfn.IFS(HeartDiseasePrediction[[#This Row],[Cholesterol]]=0,"No Reading",HeartDiseasePrediction[[#This Row],[Cholesterol]]&lt;200,"Normal",HeartDiseasePrediction[[#This Row],[Cholesterol]]&lt;240,"Medium Risk",HeartDiseasePrediction[[#This Row],[Cholesterol]]&gt;=240,"High Risk")</f>
        <v>Medium Risk</v>
      </c>
      <c r="I248" t="s">
        <v>52</v>
      </c>
      <c r="J248" t="s">
        <v>12</v>
      </c>
      <c r="K248">
        <v>150</v>
      </c>
      <c r="L248" s="1">
        <f>HeartDiseasePrediction[[#This Row],[MaxHR]]/(220-HeartDiseasePrediction[[#This Row],[Age]])</f>
        <v>0.90361445783132532</v>
      </c>
      <c r="M248" t="str" cm="1">
        <f t="array" ref="M248">_xlfn.IFS(HeartDiseasePrediction[[#This Row],[MaxHR % Value]]&lt;=59%,"Low-(Abnormal)",HeartDiseasePrediction[[#This Row],[MaxHR % Value]]&lt;86%,"Normal",HeartDiseasePrediction[[#This Row],[MaxHR % Value]]&gt;=86%,"High-(Abnormal)")</f>
        <v>High-(Abnormal)</v>
      </c>
      <c r="N248" t="s">
        <v>23</v>
      </c>
      <c r="O248">
        <v>1.5</v>
      </c>
      <c r="P248" t="str" cm="1">
        <f t="array" ref="P248">_xlfn.IFS(HeartDiseasePrediction[[#This Row],[Oldpeak]]&lt;1,"Low Risk",HeartDiseasePrediction[[#This Row],[Oldpeak]]&lt;1.5,"Medium Risk",HeartDiseasePrediction[[#This Row],[Oldpeak]]&gt;=1.5,"High Risk")</f>
        <v>High Risk</v>
      </c>
      <c r="Q248" t="s">
        <v>15</v>
      </c>
      <c r="R248" t="s">
        <v>23</v>
      </c>
    </row>
    <row r="249" spans="1:18" x14ac:dyDescent="0.25">
      <c r="A249">
        <v>48</v>
      </c>
      <c r="B249" t="str" cm="1">
        <f t="array" ref="B249">_xlfn.IFS(HeartDiseasePrediction[[#This Row],[Age]]&lt;40,"Below 40",HeartDiseasePrediction[[#This Row],[Age]]&lt;50,"Btw 40 - 49",HeartDiseasePrediction[[#This Row],[Age]]&lt;60,"Btw 50 -59",HeartDiseasePrediction[[#This Row],[Age]]&lt;70,"Btw 60 - 69",HeartDiseasePrediction[[#This Row],[Age]]&lt;=80,"Btw 70 -79")</f>
        <v>Btw 40 - 49</v>
      </c>
      <c r="C249" t="s">
        <v>11</v>
      </c>
      <c r="D249" t="s">
        <v>61</v>
      </c>
      <c r="E249">
        <v>122</v>
      </c>
      <c r="F249" t="str" cm="1">
        <f t="array" ref="F24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49">
        <v>275</v>
      </c>
      <c r="H249" t="str" cm="1">
        <f t="array" ref="H249">_xlfn.IFS(HeartDiseasePrediction[[#This Row],[Cholesterol]]=0,"No Reading",HeartDiseasePrediction[[#This Row],[Cholesterol]]&lt;200,"Normal",HeartDiseasePrediction[[#This Row],[Cholesterol]]&lt;240,"Medium Risk",HeartDiseasePrediction[[#This Row],[Cholesterol]]&gt;=240,"High Risk")</f>
        <v>High Risk</v>
      </c>
      <c r="I249" t="s">
        <v>53</v>
      </c>
      <c r="J249" t="s">
        <v>16</v>
      </c>
      <c r="K249">
        <v>150</v>
      </c>
      <c r="L249" s="1">
        <f>HeartDiseasePrediction[[#This Row],[MaxHR]]/(220-HeartDiseasePrediction[[#This Row],[Age]])</f>
        <v>0.87209302325581395</v>
      </c>
      <c r="M249" t="str" cm="1">
        <f t="array" ref="M249">_xlfn.IFS(HeartDiseasePrediction[[#This Row],[MaxHR % Value]]&lt;=59%,"Low-(Abnormal)",HeartDiseasePrediction[[#This Row],[MaxHR % Value]]&lt;86%,"Normal",HeartDiseasePrediction[[#This Row],[MaxHR % Value]]&gt;=86%,"High-(Abnormal)")</f>
        <v>High-(Abnormal)</v>
      </c>
      <c r="N249" t="s">
        <v>23</v>
      </c>
      <c r="O249">
        <v>2</v>
      </c>
      <c r="P249" t="str" cm="1">
        <f t="array" ref="P249">_xlfn.IFS(HeartDiseasePrediction[[#This Row],[Oldpeak]]&lt;1,"Low Risk",HeartDiseasePrediction[[#This Row],[Oldpeak]]&lt;1.5,"Medium Risk",HeartDiseasePrediction[[#This Row],[Oldpeak]]&gt;=1.5,"High Risk")</f>
        <v>High Risk</v>
      </c>
      <c r="Q249" t="s">
        <v>18</v>
      </c>
      <c r="R249" t="s">
        <v>23</v>
      </c>
    </row>
    <row r="250" spans="1:18" x14ac:dyDescent="0.25">
      <c r="A250">
        <v>45</v>
      </c>
      <c r="B250" t="str" cm="1">
        <f t="array" ref="B250">_xlfn.IFS(HeartDiseasePrediction[[#This Row],[Age]]&lt;40,"Below 40",HeartDiseasePrediction[[#This Row],[Age]]&lt;50,"Btw 40 - 49",HeartDiseasePrediction[[#This Row],[Age]]&lt;60,"Btw 50 -59",HeartDiseasePrediction[[#This Row],[Age]]&lt;70,"Btw 60 - 69",HeartDiseasePrediction[[#This Row],[Age]]&lt;=80,"Btw 70 -79")</f>
        <v>Btw 40 - 49</v>
      </c>
      <c r="C250" t="s">
        <v>11</v>
      </c>
      <c r="D250" t="s">
        <v>61</v>
      </c>
      <c r="E250">
        <v>130</v>
      </c>
      <c r="F250" t="str" cm="1">
        <f t="array" ref="F25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50">
        <v>219</v>
      </c>
      <c r="H250" t="str" cm="1">
        <f t="array" ref="H250">_xlfn.IFS(HeartDiseasePrediction[[#This Row],[Cholesterol]]=0,"No Reading",HeartDiseasePrediction[[#This Row],[Cholesterol]]&lt;200,"Normal",HeartDiseasePrediction[[#This Row],[Cholesterol]]&lt;240,"Medium Risk",HeartDiseasePrediction[[#This Row],[Cholesterol]]&gt;=240,"High Risk")</f>
        <v>Medium Risk</v>
      </c>
      <c r="I250" t="s">
        <v>52</v>
      </c>
      <c r="J250" t="s">
        <v>16</v>
      </c>
      <c r="K250">
        <v>130</v>
      </c>
      <c r="L250" s="1">
        <f>HeartDiseasePrediction[[#This Row],[MaxHR]]/(220-HeartDiseasePrediction[[#This Row],[Age]])</f>
        <v>0.74285714285714288</v>
      </c>
      <c r="M250" t="str" cm="1">
        <f t="array" ref="M250">_xlfn.IFS(HeartDiseasePrediction[[#This Row],[MaxHR % Value]]&lt;=59%,"Low-(Abnormal)",HeartDiseasePrediction[[#This Row],[MaxHR % Value]]&lt;86%,"Normal",HeartDiseasePrediction[[#This Row],[MaxHR % Value]]&gt;=86%,"High-(Abnormal)")</f>
        <v>Normal</v>
      </c>
      <c r="N250" t="s">
        <v>23</v>
      </c>
      <c r="O250">
        <v>1</v>
      </c>
      <c r="P250" t="str" cm="1">
        <f t="array" ref="P250">_xlfn.IFS(HeartDiseasePrediction[[#This Row],[Oldpeak]]&lt;1,"Low Risk",HeartDiseasePrediction[[#This Row],[Oldpeak]]&lt;1.5,"Medium Risk",HeartDiseasePrediction[[#This Row],[Oldpeak]]&gt;=1.5,"High Risk")</f>
        <v>Medium Risk</v>
      </c>
      <c r="Q250" t="s">
        <v>15</v>
      </c>
      <c r="R250" t="s">
        <v>23</v>
      </c>
    </row>
    <row r="251" spans="1:18" x14ac:dyDescent="0.25">
      <c r="A251">
        <v>49</v>
      </c>
      <c r="B251" t="str" cm="1">
        <f t="array" ref="B251">_xlfn.IFS(HeartDiseasePrediction[[#This Row],[Age]]&lt;40,"Below 40",HeartDiseasePrediction[[#This Row],[Age]]&lt;50,"Btw 40 - 49",HeartDiseasePrediction[[#This Row],[Age]]&lt;60,"Btw 50 -59",HeartDiseasePrediction[[#This Row],[Age]]&lt;70,"Btw 60 - 69",HeartDiseasePrediction[[#This Row],[Age]]&lt;=80,"Btw 70 -79")</f>
        <v>Btw 40 - 49</v>
      </c>
      <c r="C251" t="s">
        <v>11</v>
      </c>
      <c r="D251" t="s">
        <v>61</v>
      </c>
      <c r="E251">
        <v>130</v>
      </c>
      <c r="F251" t="str" cm="1">
        <f t="array" ref="F25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51">
        <v>341</v>
      </c>
      <c r="H251" t="str" cm="1">
        <f t="array" ref="H251">_xlfn.IFS(HeartDiseasePrediction[[#This Row],[Cholesterol]]=0,"No Reading",HeartDiseasePrediction[[#This Row],[Cholesterol]]&lt;200,"Normal",HeartDiseasePrediction[[#This Row],[Cholesterol]]&lt;240,"Medium Risk",HeartDiseasePrediction[[#This Row],[Cholesterol]]&gt;=240,"High Risk")</f>
        <v>High Risk</v>
      </c>
      <c r="I251" t="s">
        <v>52</v>
      </c>
      <c r="J251" t="s">
        <v>12</v>
      </c>
      <c r="K251">
        <v>120</v>
      </c>
      <c r="L251" s="1">
        <f>HeartDiseasePrediction[[#This Row],[MaxHR]]/(220-HeartDiseasePrediction[[#This Row],[Age]])</f>
        <v>0.70175438596491224</v>
      </c>
      <c r="M251" t="str" cm="1">
        <f t="array" ref="M251">_xlfn.IFS(HeartDiseasePrediction[[#This Row],[MaxHR % Value]]&lt;=59%,"Low-(Abnormal)",HeartDiseasePrediction[[#This Row],[MaxHR % Value]]&lt;86%,"Normal",HeartDiseasePrediction[[#This Row],[MaxHR % Value]]&gt;=86%,"High-(Abnormal)")</f>
        <v>Normal</v>
      </c>
      <c r="N251" t="s">
        <v>23</v>
      </c>
      <c r="O251">
        <v>1</v>
      </c>
      <c r="P251" t="str" cm="1">
        <f t="array" ref="P251">_xlfn.IFS(HeartDiseasePrediction[[#This Row],[Oldpeak]]&lt;1,"Low Risk",HeartDiseasePrediction[[#This Row],[Oldpeak]]&lt;1.5,"Medium Risk",HeartDiseasePrediction[[#This Row],[Oldpeak]]&gt;=1.5,"High Risk")</f>
        <v>Medium Risk</v>
      </c>
      <c r="Q251" t="s">
        <v>15</v>
      </c>
      <c r="R251" t="s">
        <v>23</v>
      </c>
    </row>
    <row r="252" spans="1:18" x14ac:dyDescent="0.25">
      <c r="A252">
        <v>44</v>
      </c>
      <c r="B252" t="str" cm="1">
        <f t="array" ref="B252">_xlfn.IFS(HeartDiseasePrediction[[#This Row],[Age]]&lt;40,"Below 40",HeartDiseasePrediction[[#This Row],[Age]]&lt;50,"Btw 40 - 49",HeartDiseasePrediction[[#This Row],[Age]]&lt;60,"Btw 50 -59",HeartDiseasePrediction[[#This Row],[Age]]&lt;70,"Btw 60 - 69",HeartDiseasePrediction[[#This Row],[Age]]&lt;=80,"Btw 70 -79")</f>
        <v>Btw 40 - 49</v>
      </c>
      <c r="C252" t="s">
        <v>11</v>
      </c>
      <c r="D252" t="s">
        <v>61</v>
      </c>
      <c r="E252">
        <v>135</v>
      </c>
      <c r="F252" t="str" cm="1">
        <f t="array" ref="F25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52">
        <v>491</v>
      </c>
      <c r="H252" t="str" cm="1">
        <f t="array" ref="H252">_xlfn.IFS(HeartDiseasePrediction[[#This Row],[Cholesterol]]=0,"No Reading",HeartDiseasePrediction[[#This Row],[Cholesterol]]&lt;200,"Normal",HeartDiseasePrediction[[#This Row],[Cholesterol]]&lt;240,"Medium Risk",HeartDiseasePrediction[[#This Row],[Cholesterol]]&gt;=240,"High Risk")</f>
        <v>High Risk</v>
      </c>
      <c r="I252" t="s">
        <v>52</v>
      </c>
      <c r="J252" t="s">
        <v>12</v>
      </c>
      <c r="K252">
        <v>135</v>
      </c>
      <c r="L252" s="1">
        <f>HeartDiseasePrediction[[#This Row],[MaxHR]]/(220-HeartDiseasePrediction[[#This Row],[Age]])</f>
        <v>0.76704545454545459</v>
      </c>
      <c r="M252" t="str" cm="1">
        <f t="array" ref="M252">_xlfn.IFS(HeartDiseasePrediction[[#This Row],[MaxHR % Value]]&lt;=59%,"Low-(Abnormal)",HeartDiseasePrediction[[#This Row],[MaxHR % Value]]&lt;86%,"Normal",HeartDiseasePrediction[[#This Row],[MaxHR % Value]]&gt;=86%,"High-(Abnormal)")</f>
        <v>Normal</v>
      </c>
      <c r="N252" t="s">
        <v>22</v>
      </c>
      <c r="O252">
        <v>0</v>
      </c>
      <c r="P252" t="str" cm="1">
        <f t="array" ref="P252">_xlfn.IFS(HeartDiseasePrediction[[#This Row],[Oldpeak]]&lt;1,"Low Risk",HeartDiseasePrediction[[#This Row],[Oldpeak]]&lt;1.5,"Medium Risk",HeartDiseasePrediction[[#This Row],[Oldpeak]]&gt;=1.5,"High Risk")</f>
        <v>Low Risk</v>
      </c>
      <c r="Q252" t="s">
        <v>15</v>
      </c>
      <c r="R252" t="s">
        <v>23</v>
      </c>
    </row>
    <row r="253" spans="1:18" x14ac:dyDescent="0.25">
      <c r="A253">
        <v>48</v>
      </c>
      <c r="B253" t="str" cm="1">
        <f t="array" ref="B253">_xlfn.IFS(HeartDiseasePrediction[[#This Row],[Age]]&lt;40,"Below 40",HeartDiseasePrediction[[#This Row],[Age]]&lt;50,"Btw 40 - 49",HeartDiseasePrediction[[#This Row],[Age]]&lt;60,"Btw 50 -59",HeartDiseasePrediction[[#This Row],[Age]]&lt;70,"Btw 60 - 69",HeartDiseasePrediction[[#This Row],[Age]]&lt;=80,"Btw 70 -79")</f>
        <v>Btw 40 - 49</v>
      </c>
      <c r="C253" t="s">
        <v>11</v>
      </c>
      <c r="D253" t="s">
        <v>61</v>
      </c>
      <c r="E253">
        <v>120</v>
      </c>
      <c r="F253" t="str" cm="1">
        <f t="array" ref="F25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53">
        <v>260</v>
      </c>
      <c r="H253" t="str" cm="1">
        <f t="array" ref="H253">_xlfn.IFS(HeartDiseasePrediction[[#This Row],[Cholesterol]]=0,"No Reading",HeartDiseasePrediction[[#This Row],[Cholesterol]]&lt;200,"Normal",HeartDiseasePrediction[[#This Row],[Cholesterol]]&lt;240,"Medium Risk",HeartDiseasePrediction[[#This Row],[Cholesterol]]&gt;=240,"High Risk")</f>
        <v>High Risk</v>
      </c>
      <c r="I253" t="s">
        <v>52</v>
      </c>
      <c r="J253" t="s">
        <v>12</v>
      </c>
      <c r="K253">
        <v>115</v>
      </c>
      <c r="L253" s="1">
        <f>HeartDiseasePrediction[[#This Row],[MaxHR]]/(220-HeartDiseasePrediction[[#This Row],[Age]])</f>
        <v>0.66860465116279066</v>
      </c>
      <c r="M253" t="str" cm="1">
        <f t="array" ref="M253">_xlfn.IFS(HeartDiseasePrediction[[#This Row],[MaxHR % Value]]&lt;=59%,"Low-(Abnormal)",HeartDiseasePrediction[[#This Row],[MaxHR % Value]]&lt;86%,"Normal",HeartDiseasePrediction[[#This Row],[MaxHR % Value]]&gt;=86%,"High-(Abnormal)")</f>
        <v>Normal</v>
      </c>
      <c r="N253" t="s">
        <v>22</v>
      </c>
      <c r="O253">
        <v>2</v>
      </c>
      <c r="P253" t="str" cm="1">
        <f t="array" ref="P253">_xlfn.IFS(HeartDiseasePrediction[[#This Row],[Oldpeak]]&lt;1,"Low Risk",HeartDiseasePrediction[[#This Row],[Oldpeak]]&lt;1.5,"Medium Risk",HeartDiseasePrediction[[#This Row],[Oldpeak]]&gt;=1.5,"High Risk")</f>
        <v>High Risk</v>
      </c>
      <c r="Q253" t="s">
        <v>15</v>
      </c>
      <c r="R253" t="s">
        <v>23</v>
      </c>
    </row>
    <row r="254" spans="1:18" x14ac:dyDescent="0.25">
      <c r="A254">
        <v>61</v>
      </c>
      <c r="B254" t="str" cm="1">
        <f t="array" ref="B254">_xlfn.IFS(HeartDiseasePrediction[[#This Row],[Age]]&lt;40,"Below 40",HeartDiseasePrediction[[#This Row],[Age]]&lt;50,"Btw 40 - 49",HeartDiseasePrediction[[#This Row],[Age]]&lt;60,"Btw 50 -59",HeartDiseasePrediction[[#This Row],[Age]]&lt;70,"Btw 60 - 69",HeartDiseasePrediction[[#This Row],[Age]]&lt;=80,"Btw 70 -79")</f>
        <v>Btw 60 - 69</v>
      </c>
      <c r="C254" t="s">
        <v>11</v>
      </c>
      <c r="D254" t="s">
        <v>61</v>
      </c>
      <c r="E254">
        <v>125</v>
      </c>
      <c r="F254" t="str" cm="1">
        <f t="array" ref="F25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54">
        <v>292</v>
      </c>
      <c r="H254" t="str" cm="1">
        <f t="array" ref="H254">_xlfn.IFS(HeartDiseasePrediction[[#This Row],[Cholesterol]]=0,"No Reading",HeartDiseasePrediction[[#This Row],[Cholesterol]]&lt;200,"Normal",HeartDiseasePrediction[[#This Row],[Cholesterol]]&lt;240,"Medium Risk",HeartDiseasePrediction[[#This Row],[Cholesterol]]&gt;=240,"High Risk")</f>
        <v>High Risk</v>
      </c>
      <c r="I254" t="s">
        <v>52</v>
      </c>
      <c r="J254" t="s">
        <v>16</v>
      </c>
      <c r="K254">
        <v>115</v>
      </c>
      <c r="L254" s="1">
        <f>HeartDiseasePrediction[[#This Row],[MaxHR]]/(220-HeartDiseasePrediction[[#This Row],[Age]])</f>
        <v>0.72327044025157228</v>
      </c>
      <c r="M254" t="str" cm="1">
        <f t="array" ref="M254">_xlfn.IFS(HeartDiseasePrediction[[#This Row],[MaxHR % Value]]&lt;=59%,"Low-(Abnormal)",HeartDiseasePrediction[[#This Row],[MaxHR % Value]]&lt;86%,"Normal",HeartDiseasePrediction[[#This Row],[MaxHR % Value]]&gt;=86%,"High-(Abnormal)")</f>
        <v>Normal</v>
      </c>
      <c r="N254" t="s">
        <v>23</v>
      </c>
      <c r="O254">
        <v>0</v>
      </c>
      <c r="P254" t="str" cm="1">
        <f t="array" ref="P254">_xlfn.IFS(HeartDiseasePrediction[[#This Row],[Oldpeak]]&lt;1,"Low Risk",HeartDiseasePrediction[[#This Row],[Oldpeak]]&lt;1.5,"Medium Risk",HeartDiseasePrediction[[#This Row],[Oldpeak]]&gt;=1.5,"High Risk")</f>
        <v>Low Risk</v>
      </c>
      <c r="Q254" t="s">
        <v>13</v>
      </c>
      <c r="R254" t="s">
        <v>22</v>
      </c>
    </row>
    <row r="255" spans="1:18" x14ac:dyDescent="0.25">
      <c r="A255">
        <v>62</v>
      </c>
      <c r="B255" t="str" cm="1">
        <f t="array" ref="B255">_xlfn.IFS(HeartDiseasePrediction[[#This Row],[Age]]&lt;40,"Below 40",HeartDiseasePrediction[[#This Row],[Age]]&lt;50,"Btw 40 - 49",HeartDiseasePrediction[[#This Row],[Age]]&lt;60,"Btw 50 -59",HeartDiseasePrediction[[#This Row],[Age]]&lt;70,"Btw 60 - 69",HeartDiseasePrediction[[#This Row],[Age]]&lt;=80,"Btw 70 -79")</f>
        <v>Btw 60 - 69</v>
      </c>
      <c r="C255" t="s">
        <v>11</v>
      </c>
      <c r="D255" t="s">
        <v>62</v>
      </c>
      <c r="E255">
        <v>140</v>
      </c>
      <c r="F255" t="str" cm="1">
        <f t="array" ref="F255">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55">
        <v>271</v>
      </c>
      <c r="H255" t="str" cm="1">
        <f t="array" ref="H255">_xlfn.IFS(HeartDiseasePrediction[[#This Row],[Cholesterol]]=0,"No Reading",HeartDiseasePrediction[[#This Row],[Cholesterol]]&lt;200,"Normal",HeartDiseasePrediction[[#This Row],[Cholesterol]]&lt;240,"Medium Risk",HeartDiseasePrediction[[#This Row],[Cholesterol]]&gt;=240,"High Risk")</f>
        <v>High Risk</v>
      </c>
      <c r="I255" t="s">
        <v>52</v>
      </c>
      <c r="J255" t="s">
        <v>12</v>
      </c>
      <c r="K255">
        <v>152</v>
      </c>
      <c r="L255" s="1">
        <f>HeartDiseasePrediction[[#This Row],[MaxHR]]/(220-HeartDiseasePrediction[[#This Row],[Age]])</f>
        <v>0.96202531645569622</v>
      </c>
      <c r="M255" t="str" cm="1">
        <f t="array" ref="M255">_xlfn.IFS(HeartDiseasePrediction[[#This Row],[MaxHR % Value]]&lt;=59%,"Low-(Abnormal)",HeartDiseasePrediction[[#This Row],[MaxHR % Value]]&lt;86%,"Normal",HeartDiseasePrediction[[#This Row],[MaxHR % Value]]&gt;=86%,"High-(Abnormal)")</f>
        <v>High-(Abnormal)</v>
      </c>
      <c r="N255" t="s">
        <v>22</v>
      </c>
      <c r="O255">
        <v>1</v>
      </c>
      <c r="P255" t="str" cm="1">
        <f t="array" ref="P255">_xlfn.IFS(HeartDiseasePrediction[[#This Row],[Oldpeak]]&lt;1,"Low Risk",HeartDiseasePrediction[[#This Row],[Oldpeak]]&lt;1.5,"Medium Risk",HeartDiseasePrediction[[#This Row],[Oldpeak]]&gt;=1.5,"High Risk")</f>
        <v>Medium Risk</v>
      </c>
      <c r="Q255" t="s">
        <v>13</v>
      </c>
      <c r="R255" t="s">
        <v>22</v>
      </c>
    </row>
    <row r="256" spans="1:18" x14ac:dyDescent="0.25">
      <c r="A256">
        <v>55</v>
      </c>
      <c r="B256" t="str" cm="1">
        <f t="array" ref="B256">_xlfn.IFS(HeartDiseasePrediction[[#This Row],[Age]]&lt;40,"Below 40",HeartDiseasePrediction[[#This Row],[Age]]&lt;50,"Btw 40 - 49",HeartDiseasePrediction[[#This Row],[Age]]&lt;60,"Btw 50 -59",HeartDiseasePrediction[[#This Row],[Age]]&lt;70,"Btw 60 - 69",HeartDiseasePrediction[[#This Row],[Age]]&lt;=80,"Btw 70 -79")</f>
        <v>Btw 50 -59</v>
      </c>
      <c r="C256" t="s">
        <v>11</v>
      </c>
      <c r="D256" t="s">
        <v>61</v>
      </c>
      <c r="E256">
        <v>145</v>
      </c>
      <c r="F256" t="str" cm="1">
        <f t="array" ref="F256">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56">
        <v>248</v>
      </c>
      <c r="H256" t="str" cm="1">
        <f t="array" ref="H256">_xlfn.IFS(HeartDiseasePrediction[[#This Row],[Cholesterol]]=0,"No Reading",HeartDiseasePrediction[[#This Row],[Cholesterol]]&lt;200,"Normal",HeartDiseasePrediction[[#This Row],[Cholesterol]]&lt;240,"Medium Risk",HeartDiseasePrediction[[#This Row],[Cholesterol]]&gt;=240,"High Risk")</f>
        <v>High Risk</v>
      </c>
      <c r="I256" t="s">
        <v>52</v>
      </c>
      <c r="J256" t="s">
        <v>12</v>
      </c>
      <c r="K256">
        <v>96</v>
      </c>
      <c r="L256" s="1">
        <f>HeartDiseasePrediction[[#This Row],[MaxHR]]/(220-HeartDiseasePrediction[[#This Row],[Age]])</f>
        <v>0.58181818181818179</v>
      </c>
      <c r="M256" t="str" cm="1">
        <f t="array" ref="M256">_xlfn.IFS(HeartDiseasePrediction[[#This Row],[MaxHR % Value]]&lt;=59%,"Low-(Abnormal)",HeartDiseasePrediction[[#This Row],[MaxHR % Value]]&lt;86%,"Normal",HeartDiseasePrediction[[#This Row],[MaxHR % Value]]&gt;=86%,"High-(Abnormal)")</f>
        <v>Low-(Abnormal)</v>
      </c>
      <c r="N256" t="s">
        <v>23</v>
      </c>
      <c r="O256">
        <v>2</v>
      </c>
      <c r="P256" t="str" cm="1">
        <f t="array" ref="P256">_xlfn.IFS(HeartDiseasePrediction[[#This Row],[Oldpeak]]&lt;1,"Low Risk",HeartDiseasePrediction[[#This Row],[Oldpeak]]&lt;1.5,"Medium Risk",HeartDiseasePrediction[[#This Row],[Oldpeak]]&gt;=1.5,"High Risk")</f>
        <v>High Risk</v>
      </c>
      <c r="Q256" t="s">
        <v>15</v>
      </c>
      <c r="R256" t="s">
        <v>23</v>
      </c>
    </row>
    <row r="257" spans="1:18" x14ac:dyDescent="0.25">
      <c r="A257">
        <v>53</v>
      </c>
      <c r="B257" t="str" cm="1">
        <f t="array" ref="B257">_xlfn.IFS(HeartDiseasePrediction[[#This Row],[Age]]&lt;40,"Below 40",HeartDiseasePrediction[[#This Row],[Age]]&lt;50,"Btw 40 - 49",HeartDiseasePrediction[[#This Row],[Age]]&lt;60,"Btw 50 -59",HeartDiseasePrediction[[#This Row],[Age]]&lt;70,"Btw 60 - 69",HeartDiseasePrediction[[#This Row],[Age]]&lt;=80,"Btw 70 -79")</f>
        <v>Btw 50 -59</v>
      </c>
      <c r="C257" t="s">
        <v>14</v>
      </c>
      <c r="D257" t="s">
        <v>64</v>
      </c>
      <c r="E257">
        <v>120</v>
      </c>
      <c r="F257" t="str" cm="1">
        <f t="array" ref="F25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57">
        <v>274</v>
      </c>
      <c r="H257" t="str" cm="1">
        <f t="array" ref="H257">_xlfn.IFS(HeartDiseasePrediction[[#This Row],[Cholesterol]]=0,"No Reading",HeartDiseasePrediction[[#This Row],[Cholesterol]]&lt;200,"Normal",HeartDiseasePrediction[[#This Row],[Cholesterol]]&lt;240,"Medium Risk",HeartDiseasePrediction[[#This Row],[Cholesterol]]&gt;=240,"High Risk")</f>
        <v>High Risk</v>
      </c>
      <c r="I257" t="s">
        <v>52</v>
      </c>
      <c r="J257" t="s">
        <v>12</v>
      </c>
      <c r="K257">
        <v>130</v>
      </c>
      <c r="L257" s="1">
        <f>HeartDiseasePrediction[[#This Row],[MaxHR]]/(220-HeartDiseasePrediction[[#This Row],[Age]])</f>
        <v>0.77844311377245512</v>
      </c>
      <c r="M257" t="str" cm="1">
        <f t="array" ref="M257">_xlfn.IFS(HeartDiseasePrediction[[#This Row],[MaxHR % Value]]&lt;=59%,"Low-(Abnormal)",HeartDiseasePrediction[[#This Row],[MaxHR % Value]]&lt;86%,"Normal",HeartDiseasePrediction[[#This Row],[MaxHR % Value]]&gt;=86%,"High-(Abnormal)")</f>
        <v>Normal</v>
      </c>
      <c r="N257" t="s">
        <v>22</v>
      </c>
      <c r="O257">
        <v>0</v>
      </c>
      <c r="P257" t="str" cm="1">
        <f t="array" ref="P257">_xlfn.IFS(HeartDiseasePrediction[[#This Row],[Oldpeak]]&lt;1,"Low Risk",HeartDiseasePrediction[[#This Row],[Oldpeak]]&lt;1.5,"Medium Risk",HeartDiseasePrediction[[#This Row],[Oldpeak]]&gt;=1.5,"High Risk")</f>
        <v>Low Risk</v>
      </c>
      <c r="Q257" t="s">
        <v>13</v>
      </c>
      <c r="R257" t="s">
        <v>22</v>
      </c>
    </row>
    <row r="258" spans="1:18" x14ac:dyDescent="0.25">
      <c r="A258">
        <v>55</v>
      </c>
      <c r="B258" t="str" cm="1">
        <f t="array" ref="B258">_xlfn.IFS(HeartDiseasePrediction[[#This Row],[Age]]&lt;40,"Below 40",HeartDiseasePrediction[[#This Row],[Age]]&lt;50,"Btw 40 - 49",HeartDiseasePrediction[[#This Row],[Age]]&lt;60,"Btw 50 -59",HeartDiseasePrediction[[#This Row],[Age]]&lt;70,"Btw 60 - 69",HeartDiseasePrediction[[#This Row],[Age]]&lt;=80,"Btw 70 -79")</f>
        <v>Btw 50 -59</v>
      </c>
      <c r="C258" t="s">
        <v>14</v>
      </c>
      <c r="D258" t="s">
        <v>62</v>
      </c>
      <c r="E258">
        <v>130</v>
      </c>
      <c r="F258" t="str" cm="1">
        <f t="array" ref="F25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58">
        <v>394</v>
      </c>
      <c r="H258" t="str" cm="1">
        <f t="array" ref="H258">_xlfn.IFS(HeartDiseasePrediction[[#This Row],[Cholesterol]]=0,"No Reading",HeartDiseasePrediction[[#This Row],[Cholesterol]]&lt;200,"Normal",HeartDiseasePrediction[[#This Row],[Cholesterol]]&lt;240,"Medium Risk",HeartDiseasePrediction[[#This Row],[Cholesterol]]&gt;=240,"High Risk")</f>
        <v>High Risk</v>
      </c>
      <c r="I258" t="s">
        <v>52</v>
      </c>
      <c r="J258" t="s">
        <v>17</v>
      </c>
      <c r="K258">
        <v>150</v>
      </c>
      <c r="L258" s="1">
        <f>HeartDiseasePrediction[[#This Row],[MaxHR]]/(220-HeartDiseasePrediction[[#This Row],[Age]])</f>
        <v>0.90909090909090906</v>
      </c>
      <c r="M258" t="str" cm="1">
        <f t="array" ref="M258">_xlfn.IFS(HeartDiseasePrediction[[#This Row],[MaxHR % Value]]&lt;=59%,"Low-(Abnormal)",HeartDiseasePrediction[[#This Row],[MaxHR % Value]]&lt;86%,"Normal",HeartDiseasePrediction[[#This Row],[MaxHR % Value]]&gt;=86%,"High-(Abnormal)")</f>
        <v>High-(Abnormal)</v>
      </c>
      <c r="N258" t="s">
        <v>22</v>
      </c>
      <c r="O258">
        <v>0</v>
      </c>
      <c r="P258" t="str" cm="1">
        <f t="array" ref="P258">_xlfn.IFS(HeartDiseasePrediction[[#This Row],[Oldpeak]]&lt;1,"Low Risk",HeartDiseasePrediction[[#This Row],[Oldpeak]]&lt;1.5,"Medium Risk",HeartDiseasePrediction[[#This Row],[Oldpeak]]&gt;=1.5,"High Risk")</f>
        <v>Low Risk</v>
      </c>
      <c r="Q258" t="s">
        <v>13</v>
      </c>
      <c r="R258" t="s">
        <v>22</v>
      </c>
    </row>
    <row r="259" spans="1:18" x14ac:dyDescent="0.25">
      <c r="A259">
        <v>36</v>
      </c>
      <c r="B259" t="str" cm="1">
        <f t="array" ref="B259">_xlfn.IFS(HeartDiseasePrediction[[#This Row],[Age]]&lt;40,"Below 40",HeartDiseasePrediction[[#This Row],[Age]]&lt;50,"Btw 40 - 49",HeartDiseasePrediction[[#This Row],[Age]]&lt;60,"Btw 50 -59",HeartDiseasePrediction[[#This Row],[Age]]&lt;70,"Btw 60 - 69",HeartDiseasePrediction[[#This Row],[Age]]&lt;=80,"Btw 70 -79")</f>
        <v>Below 40</v>
      </c>
      <c r="C259" t="s">
        <v>11</v>
      </c>
      <c r="D259" t="s">
        <v>64</v>
      </c>
      <c r="E259">
        <v>150</v>
      </c>
      <c r="F259" t="str" cm="1">
        <f t="array" ref="F259">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59">
        <v>160</v>
      </c>
      <c r="H259" t="str" cm="1">
        <f t="array" ref="H259">_xlfn.IFS(HeartDiseasePrediction[[#This Row],[Cholesterol]]=0,"No Reading",HeartDiseasePrediction[[#This Row],[Cholesterol]]&lt;200,"Normal",HeartDiseasePrediction[[#This Row],[Cholesterol]]&lt;240,"Medium Risk",HeartDiseasePrediction[[#This Row],[Cholesterol]]&gt;=240,"High Risk")</f>
        <v>Normal</v>
      </c>
      <c r="I259" t="s">
        <v>52</v>
      </c>
      <c r="J259" t="s">
        <v>12</v>
      </c>
      <c r="K259">
        <v>172</v>
      </c>
      <c r="L259" s="1">
        <f>HeartDiseasePrediction[[#This Row],[MaxHR]]/(220-HeartDiseasePrediction[[#This Row],[Age]])</f>
        <v>0.93478260869565222</v>
      </c>
      <c r="M259" t="str" cm="1">
        <f t="array" ref="M259">_xlfn.IFS(HeartDiseasePrediction[[#This Row],[MaxHR % Value]]&lt;=59%,"Low-(Abnormal)",HeartDiseasePrediction[[#This Row],[MaxHR % Value]]&lt;86%,"Normal",HeartDiseasePrediction[[#This Row],[MaxHR % Value]]&gt;=86%,"High-(Abnormal)")</f>
        <v>High-(Abnormal)</v>
      </c>
      <c r="N259" t="s">
        <v>22</v>
      </c>
      <c r="O259">
        <v>0</v>
      </c>
      <c r="P259" t="str" cm="1">
        <f t="array" ref="P259">_xlfn.IFS(HeartDiseasePrediction[[#This Row],[Oldpeak]]&lt;1,"Low Risk",HeartDiseasePrediction[[#This Row],[Oldpeak]]&lt;1.5,"Medium Risk",HeartDiseasePrediction[[#This Row],[Oldpeak]]&gt;=1.5,"High Risk")</f>
        <v>Low Risk</v>
      </c>
      <c r="Q259" t="s">
        <v>13</v>
      </c>
      <c r="R259" t="s">
        <v>22</v>
      </c>
    </row>
    <row r="260" spans="1:18" x14ac:dyDescent="0.25">
      <c r="A260">
        <v>51</v>
      </c>
      <c r="B260" t="str" cm="1">
        <f t="array" ref="B260">_xlfn.IFS(HeartDiseasePrediction[[#This Row],[Age]]&lt;40,"Below 40",HeartDiseasePrediction[[#This Row],[Age]]&lt;50,"Btw 40 - 49",HeartDiseasePrediction[[#This Row],[Age]]&lt;60,"Btw 50 -59",HeartDiseasePrediction[[#This Row],[Age]]&lt;70,"Btw 60 - 69",HeartDiseasePrediction[[#This Row],[Age]]&lt;=80,"Btw 70 -79")</f>
        <v>Btw 50 -59</v>
      </c>
      <c r="C260" t="s">
        <v>14</v>
      </c>
      <c r="D260" t="s">
        <v>64</v>
      </c>
      <c r="E260">
        <v>150</v>
      </c>
      <c r="F260" t="str" cm="1">
        <f t="array" ref="F260">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60">
        <v>200</v>
      </c>
      <c r="H260" t="str" cm="1">
        <f t="array" ref="H260">_xlfn.IFS(HeartDiseasePrediction[[#This Row],[Cholesterol]]=0,"No Reading",HeartDiseasePrediction[[#This Row],[Cholesterol]]&lt;200,"Normal",HeartDiseasePrediction[[#This Row],[Cholesterol]]&lt;240,"Medium Risk",HeartDiseasePrediction[[#This Row],[Cholesterol]]&gt;=240,"High Risk")</f>
        <v>Medium Risk</v>
      </c>
      <c r="I260" t="s">
        <v>52</v>
      </c>
      <c r="J260" t="s">
        <v>12</v>
      </c>
      <c r="K260">
        <v>120</v>
      </c>
      <c r="L260" s="1">
        <f>HeartDiseasePrediction[[#This Row],[MaxHR]]/(220-HeartDiseasePrediction[[#This Row],[Age]])</f>
        <v>0.7100591715976331</v>
      </c>
      <c r="M260" t="str" cm="1">
        <f t="array" ref="M260">_xlfn.IFS(HeartDiseasePrediction[[#This Row],[MaxHR % Value]]&lt;=59%,"Low-(Abnormal)",HeartDiseasePrediction[[#This Row],[MaxHR % Value]]&lt;86%,"Normal",HeartDiseasePrediction[[#This Row],[MaxHR % Value]]&gt;=86%,"High-(Abnormal)")</f>
        <v>Normal</v>
      </c>
      <c r="N260" t="s">
        <v>22</v>
      </c>
      <c r="O260">
        <v>0.5</v>
      </c>
      <c r="P260" t="str" cm="1">
        <f t="array" ref="P260">_xlfn.IFS(HeartDiseasePrediction[[#This Row],[Oldpeak]]&lt;1,"Low Risk",HeartDiseasePrediction[[#This Row],[Oldpeak]]&lt;1.5,"Medium Risk",HeartDiseasePrediction[[#This Row],[Oldpeak]]&gt;=1.5,"High Risk")</f>
        <v>Low Risk</v>
      </c>
      <c r="Q260" t="s">
        <v>13</v>
      </c>
      <c r="R260" t="s">
        <v>22</v>
      </c>
    </row>
    <row r="261" spans="1:18" x14ac:dyDescent="0.25">
      <c r="A261">
        <v>55</v>
      </c>
      <c r="B261" t="str" cm="1">
        <f t="array" ref="B261">_xlfn.IFS(HeartDiseasePrediction[[#This Row],[Age]]&lt;40,"Below 40",HeartDiseasePrediction[[#This Row],[Age]]&lt;50,"Btw 40 - 49",HeartDiseasePrediction[[#This Row],[Age]]&lt;60,"Btw 50 -59",HeartDiseasePrediction[[#This Row],[Age]]&lt;70,"Btw 60 - 69",HeartDiseasePrediction[[#This Row],[Age]]&lt;=80,"Btw 70 -79")</f>
        <v>Btw 50 -59</v>
      </c>
      <c r="C261" t="s">
        <v>14</v>
      </c>
      <c r="D261" t="s">
        <v>62</v>
      </c>
      <c r="E261">
        <v>122</v>
      </c>
      <c r="F261" t="str" cm="1">
        <f t="array" ref="F26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61">
        <v>320</v>
      </c>
      <c r="H261" t="str" cm="1">
        <f t="array" ref="H261">_xlfn.IFS(HeartDiseasePrediction[[#This Row],[Cholesterol]]=0,"No Reading",HeartDiseasePrediction[[#This Row],[Cholesterol]]&lt;200,"Normal",HeartDiseasePrediction[[#This Row],[Cholesterol]]&lt;240,"Medium Risk",HeartDiseasePrediction[[#This Row],[Cholesterol]]&gt;=240,"High Risk")</f>
        <v>High Risk</v>
      </c>
      <c r="I261" t="s">
        <v>52</v>
      </c>
      <c r="J261" t="s">
        <v>12</v>
      </c>
      <c r="K261">
        <v>155</v>
      </c>
      <c r="L261" s="1">
        <f>HeartDiseasePrediction[[#This Row],[MaxHR]]/(220-HeartDiseasePrediction[[#This Row],[Age]])</f>
        <v>0.93939393939393945</v>
      </c>
      <c r="M261" t="str" cm="1">
        <f t="array" ref="M261">_xlfn.IFS(HeartDiseasePrediction[[#This Row],[MaxHR % Value]]&lt;=59%,"Low-(Abnormal)",HeartDiseasePrediction[[#This Row],[MaxHR % Value]]&lt;86%,"Normal",HeartDiseasePrediction[[#This Row],[MaxHR % Value]]&gt;=86%,"High-(Abnormal)")</f>
        <v>High-(Abnormal)</v>
      </c>
      <c r="N261" t="s">
        <v>22</v>
      </c>
      <c r="O261">
        <v>0</v>
      </c>
      <c r="P261" t="str" cm="1">
        <f t="array" ref="P261">_xlfn.IFS(HeartDiseasePrediction[[#This Row],[Oldpeak]]&lt;1,"Low Risk",HeartDiseasePrediction[[#This Row],[Oldpeak]]&lt;1.5,"Medium Risk",HeartDiseasePrediction[[#This Row],[Oldpeak]]&gt;=1.5,"High Risk")</f>
        <v>Low Risk</v>
      </c>
      <c r="Q261" t="s">
        <v>13</v>
      </c>
      <c r="R261" t="s">
        <v>22</v>
      </c>
    </row>
    <row r="262" spans="1:18" x14ac:dyDescent="0.25">
      <c r="A262">
        <v>46</v>
      </c>
      <c r="B262" t="str" cm="1">
        <f t="array" ref="B262">_xlfn.IFS(HeartDiseasePrediction[[#This Row],[Age]]&lt;40,"Below 40",HeartDiseasePrediction[[#This Row],[Age]]&lt;50,"Btw 40 - 49",HeartDiseasePrediction[[#This Row],[Age]]&lt;60,"Btw 50 -59",HeartDiseasePrediction[[#This Row],[Age]]&lt;70,"Btw 60 - 69",HeartDiseasePrediction[[#This Row],[Age]]&lt;=80,"Btw 70 -79")</f>
        <v>Btw 40 - 49</v>
      </c>
      <c r="C262" t="s">
        <v>11</v>
      </c>
      <c r="D262" t="s">
        <v>62</v>
      </c>
      <c r="E262">
        <v>140</v>
      </c>
      <c r="F262" t="str" cm="1">
        <f t="array" ref="F262">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62">
        <v>275</v>
      </c>
      <c r="H262" t="str" cm="1">
        <f t="array" ref="H262">_xlfn.IFS(HeartDiseasePrediction[[#This Row],[Cholesterol]]=0,"No Reading",HeartDiseasePrediction[[#This Row],[Cholesterol]]&lt;200,"Normal",HeartDiseasePrediction[[#This Row],[Cholesterol]]&lt;240,"Medium Risk",HeartDiseasePrediction[[#This Row],[Cholesterol]]&gt;=240,"High Risk")</f>
        <v>High Risk</v>
      </c>
      <c r="I262" t="s">
        <v>52</v>
      </c>
      <c r="J262" t="s">
        <v>12</v>
      </c>
      <c r="K262">
        <v>165</v>
      </c>
      <c r="L262" s="1">
        <f>HeartDiseasePrediction[[#This Row],[MaxHR]]/(220-HeartDiseasePrediction[[#This Row],[Age]])</f>
        <v>0.94827586206896552</v>
      </c>
      <c r="M262" t="str" cm="1">
        <f t="array" ref="M262">_xlfn.IFS(HeartDiseasePrediction[[#This Row],[MaxHR % Value]]&lt;=59%,"Low-(Abnormal)",HeartDiseasePrediction[[#This Row],[MaxHR % Value]]&lt;86%,"Normal",HeartDiseasePrediction[[#This Row],[MaxHR % Value]]&gt;=86%,"High-(Abnormal)")</f>
        <v>High-(Abnormal)</v>
      </c>
      <c r="N262" t="s">
        <v>23</v>
      </c>
      <c r="O262">
        <v>0</v>
      </c>
      <c r="P262" t="str" cm="1">
        <f t="array" ref="P262">_xlfn.IFS(HeartDiseasePrediction[[#This Row],[Oldpeak]]&lt;1,"Low Risk",HeartDiseasePrediction[[#This Row],[Oldpeak]]&lt;1.5,"Medium Risk",HeartDiseasePrediction[[#This Row],[Oldpeak]]&gt;=1.5,"High Risk")</f>
        <v>Low Risk</v>
      </c>
      <c r="Q262" t="s">
        <v>13</v>
      </c>
      <c r="R262" t="s">
        <v>22</v>
      </c>
    </row>
    <row r="263" spans="1:18" x14ac:dyDescent="0.25">
      <c r="A263">
        <v>54</v>
      </c>
      <c r="B263" t="str" cm="1">
        <f t="array" ref="B263">_xlfn.IFS(HeartDiseasePrediction[[#This Row],[Age]]&lt;40,"Below 40",HeartDiseasePrediction[[#This Row],[Age]]&lt;50,"Btw 40 - 49",HeartDiseasePrediction[[#This Row],[Age]]&lt;60,"Btw 50 -59",HeartDiseasePrediction[[#This Row],[Age]]&lt;70,"Btw 60 - 69",HeartDiseasePrediction[[#This Row],[Age]]&lt;=80,"Btw 70 -79")</f>
        <v>Btw 50 -59</v>
      </c>
      <c r="C263" t="s">
        <v>14</v>
      </c>
      <c r="D263" t="s">
        <v>62</v>
      </c>
      <c r="E263">
        <v>120</v>
      </c>
      <c r="F263" t="str" cm="1">
        <f t="array" ref="F26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63">
        <v>221</v>
      </c>
      <c r="H263" t="str" cm="1">
        <f t="array" ref="H263">_xlfn.IFS(HeartDiseasePrediction[[#This Row],[Cholesterol]]=0,"No Reading",HeartDiseasePrediction[[#This Row],[Cholesterol]]&lt;200,"Normal",HeartDiseasePrediction[[#This Row],[Cholesterol]]&lt;240,"Medium Risk",HeartDiseasePrediction[[#This Row],[Cholesterol]]&gt;=240,"High Risk")</f>
        <v>Medium Risk</v>
      </c>
      <c r="I263" t="s">
        <v>52</v>
      </c>
      <c r="J263" t="s">
        <v>12</v>
      </c>
      <c r="K263">
        <v>138</v>
      </c>
      <c r="L263" s="1">
        <f>HeartDiseasePrediction[[#This Row],[MaxHR]]/(220-HeartDiseasePrediction[[#This Row],[Age]])</f>
        <v>0.83132530120481929</v>
      </c>
      <c r="M263" t="str" cm="1">
        <f t="array" ref="M263">_xlfn.IFS(HeartDiseasePrediction[[#This Row],[MaxHR % Value]]&lt;=59%,"Low-(Abnormal)",HeartDiseasePrediction[[#This Row],[MaxHR % Value]]&lt;86%,"Normal",HeartDiseasePrediction[[#This Row],[MaxHR % Value]]&gt;=86%,"High-(Abnormal)")</f>
        <v>Normal</v>
      </c>
      <c r="N263" t="s">
        <v>22</v>
      </c>
      <c r="O263">
        <v>1</v>
      </c>
      <c r="P263" t="str" cm="1">
        <f t="array" ref="P263">_xlfn.IFS(HeartDiseasePrediction[[#This Row],[Oldpeak]]&lt;1,"Low Risk",HeartDiseasePrediction[[#This Row],[Oldpeak]]&lt;1.5,"Medium Risk",HeartDiseasePrediction[[#This Row],[Oldpeak]]&gt;=1.5,"High Risk")</f>
        <v>Medium Risk</v>
      </c>
      <c r="Q263" t="s">
        <v>13</v>
      </c>
      <c r="R263" t="s">
        <v>22</v>
      </c>
    </row>
    <row r="264" spans="1:18" x14ac:dyDescent="0.25">
      <c r="A264">
        <v>46</v>
      </c>
      <c r="B264" t="str" cm="1">
        <f t="array" ref="B264">_xlfn.IFS(HeartDiseasePrediction[[#This Row],[Age]]&lt;40,"Below 40",HeartDiseasePrediction[[#This Row],[Age]]&lt;50,"Btw 40 - 49",HeartDiseasePrediction[[#This Row],[Age]]&lt;60,"Btw 50 -59",HeartDiseasePrediction[[#This Row],[Age]]&lt;70,"Btw 60 - 69",HeartDiseasePrediction[[#This Row],[Age]]&lt;=80,"Btw 70 -79")</f>
        <v>Btw 40 - 49</v>
      </c>
      <c r="C264" t="s">
        <v>11</v>
      </c>
      <c r="D264" t="s">
        <v>61</v>
      </c>
      <c r="E264">
        <v>120</v>
      </c>
      <c r="F264" t="str" cm="1">
        <f t="array" ref="F26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64">
        <v>231</v>
      </c>
      <c r="H264" t="str" cm="1">
        <f t="array" ref="H264">_xlfn.IFS(HeartDiseasePrediction[[#This Row],[Cholesterol]]=0,"No Reading",HeartDiseasePrediction[[#This Row],[Cholesterol]]&lt;200,"Normal",HeartDiseasePrediction[[#This Row],[Cholesterol]]&lt;240,"Medium Risk",HeartDiseasePrediction[[#This Row],[Cholesterol]]&gt;=240,"High Risk")</f>
        <v>Medium Risk</v>
      </c>
      <c r="I264" t="s">
        <v>52</v>
      </c>
      <c r="J264" t="s">
        <v>12</v>
      </c>
      <c r="K264">
        <v>115</v>
      </c>
      <c r="L264" s="1">
        <f>HeartDiseasePrediction[[#This Row],[MaxHR]]/(220-HeartDiseasePrediction[[#This Row],[Age]])</f>
        <v>0.66091954022988508</v>
      </c>
      <c r="M264" t="str" cm="1">
        <f t="array" ref="M264">_xlfn.IFS(HeartDiseasePrediction[[#This Row],[MaxHR % Value]]&lt;=59%,"Low-(Abnormal)",HeartDiseasePrediction[[#This Row],[MaxHR % Value]]&lt;86%,"Normal",HeartDiseasePrediction[[#This Row],[MaxHR % Value]]&gt;=86%,"High-(Abnormal)")</f>
        <v>Normal</v>
      </c>
      <c r="N264" t="s">
        <v>23</v>
      </c>
      <c r="O264">
        <v>0</v>
      </c>
      <c r="P264" t="str" cm="1">
        <f t="array" ref="P264">_xlfn.IFS(HeartDiseasePrediction[[#This Row],[Oldpeak]]&lt;1,"Low Risk",HeartDiseasePrediction[[#This Row],[Oldpeak]]&lt;1.5,"Medium Risk",HeartDiseasePrediction[[#This Row],[Oldpeak]]&gt;=1.5,"High Risk")</f>
        <v>Low Risk</v>
      </c>
      <c r="Q264" t="s">
        <v>15</v>
      </c>
      <c r="R264" t="s">
        <v>23</v>
      </c>
    </row>
    <row r="265" spans="1:18" x14ac:dyDescent="0.25">
      <c r="A265">
        <v>59</v>
      </c>
      <c r="B265" t="str" cm="1">
        <f t="array" ref="B265">_xlfn.IFS(HeartDiseasePrediction[[#This Row],[Age]]&lt;40,"Below 40",HeartDiseasePrediction[[#This Row],[Age]]&lt;50,"Btw 40 - 49",HeartDiseasePrediction[[#This Row],[Age]]&lt;60,"Btw 50 -59",HeartDiseasePrediction[[#This Row],[Age]]&lt;70,"Btw 60 - 69",HeartDiseasePrediction[[#This Row],[Age]]&lt;=80,"Btw 70 -79")</f>
        <v>Btw 50 -59</v>
      </c>
      <c r="C265" t="s">
        <v>11</v>
      </c>
      <c r="D265" t="s">
        <v>61</v>
      </c>
      <c r="E265">
        <v>130</v>
      </c>
      <c r="F265" t="str" cm="1">
        <f t="array" ref="F26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65">
        <v>126</v>
      </c>
      <c r="H265" t="str" cm="1">
        <f t="array" ref="H265">_xlfn.IFS(HeartDiseasePrediction[[#This Row],[Cholesterol]]=0,"No Reading",HeartDiseasePrediction[[#This Row],[Cholesterol]]&lt;200,"Normal",HeartDiseasePrediction[[#This Row],[Cholesterol]]&lt;240,"Medium Risk",HeartDiseasePrediction[[#This Row],[Cholesterol]]&gt;=240,"High Risk")</f>
        <v>Normal</v>
      </c>
      <c r="I265" t="s">
        <v>52</v>
      </c>
      <c r="J265" t="s">
        <v>12</v>
      </c>
      <c r="K265">
        <v>125</v>
      </c>
      <c r="L265" s="1">
        <f>HeartDiseasePrediction[[#This Row],[MaxHR]]/(220-HeartDiseasePrediction[[#This Row],[Age]])</f>
        <v>0.77639751552795033</v>
      </c>
      <c r="M265" t="str" cm="1">
        <f t="array" ref="M265">_xlfn.IFS(HeartDiseasePrediction[[#This Row],[MaxHR % Value]]&lt;=59%,"Low-(Abnormal)",HeartDiseasePrediction[[#This Row],[MaxHR % Value]]&lt;86%,"Normal",HeartDiseasePrediction[[#This Row],[MaxHR % Value]]&gt;=86%,"High-(Abnormal)")</f>
        <v>Normal</v>
      </c>
      <c r="N265" t="s">
        <v>22</v>
      </c>
      <c r="O265">
        <v>0</v>
      </c>
      <c r="P265" t="str" cm="1">
        <f t="array" ref="P265">_xlfn.IFS(HeartDiseasePrediction[[#This Row],[Oldpeak]]&lt;1,"Low Risk",HeartDiseasePrediction[[#This Row],[Oldpeak]]&lt;1.5,"Medium Risk",HeartDiseasePrediction[[#This Row],[Oldpeak]]&gt;=1.5,"High Risk")</f>
        <v>Low Risk</v>
      </c>
      <c r="Q265" t="s">
        <v>15</v>
      </c>
      <c r="R265" t="s">
        <v>23</v>
      </c>
    </row>
    <row r="266" spans="1:18" x14ac:dyDescent="0.25">
      <c r="A266">
        <v>47</v>
      </c>
      <c r="B266" t="str" cm="1">
        <f t="array" ref="B266">_xlfn.IFS(HeartDiseasePrediction[[#This Row],[Age]]&lt;40,"Below 40",HeartDiseasePrediction[[#This Row],[Age]]&lt;50,"Btw 40 - 49",HeartDiseasePrediction[[#This Row],[Age]]&lt;60,"Btw 50 -59",HeartDiseasePrediction[[#This Row],[Age]]&lt;70,"Btw 60 - 69",HeartDiseasePrediction[[#This Row],[Age]]&lt;=80,"Btw 70 -79")</f>
        <v>Btw 40 - 49</v>
      </c>
      <c r="C266" t="s">
        <v>11</v>
      </c>
      <c r="D266" t="s">
        <v>64</v>
      </c>
      <c r="E266">
        <v>140</v>
      </c>
      <c r="F266" t="str" cm="1">
        <f t="array" ref="F266">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66">
        <v>193</v>
      </c>
      <c r="H266" t="str" cm="1">
        <f t="array" ref="H266">_xlfn.IFS(HeartDiseasePrediction[[#This Row],[Cholesterol]]=0,"No Reading",HeartDiseasePrediction[[#This Row],[Cholesterol]]&lt;200,"Normal",HeartDiseasePrediction[[#This Row],[Cholesterol]]&lt;240,"Medium Risk",HeartDiseasePrediction[[#This Row],[Cholesterol]]&gt;=240,"High Risk")</f>
        <v>Normal</v>
      </c>
      <c r="I266" t="s">
        <v>52</v>
      </c>
      <c r="J266" t="s">
        <v>12</v>
      </c>
      <c r="K266">
        <v>145</v>
      </c>
      <c r="L266" s="1">
        <f>HeartDiseasePrediction[[#This Row],[MaxHR]]/(220-HeartDiseasePrediction[[#This Row],[Age]])</f>
        <v>0.83815028901734101</v>
      </c>
      <c r="M266" t="str" cm="1">
        <f t="array" ref="M266">_xlfn.IFS(HeartDiseasePrediction[[#This Row],[MaxHR % Value]]&lt;=59%,"Low-(Abnormal)",HeartDiseasePrediction[[#This Row],[MaxHR % Value]]&lt;86%,"Normal",HeartDiseasePrediction[[#This Row],[MaxHR % Value]]&gt;=86%,"High-(Abnormal)")</f>
        <v>Normal</v>
      </c>
      <c r="N266" t="s">
        <v>23</v>
      </c>
      <c r="O266">
        <v>1</v>
      </c>
      <c r="P266" t="str" cm="1">
        <f t="array" ref="P266">_xlfn.IFS(HeartDiseasePrediction[[#This Row],[Oldpeak]]&lt;1,"Low Risk",HeartDiseasePrediction[[#This Row],[Oldpeak]]&lt;1.5,"Medium Risk",HeartDiseasePrediction[[#This Row],[Oldpeak]]&gt;=1.5,"High Risk")</f>
        <v>Medium Risk</v>
      </c>
      <c r="Q266" t="s">
        <v>15</v>
      </c>
      <c r="R266" t="s">
        <v>23</v>
      </c>
    </row>
    <row r="267" spans="1:18" x14ac:dyDescent="0.25">
      <c r="A267">
        <v>54</v>
      </c>
      <c r="B267" t="str" cm="1">
        <f t="array" ref="B267">_xlfn.IFS(HeartDiseasePrediction[[#This Row],[Age]]&lt;40,"Below 40",HeartDiseasePrediction[[#This Row],[Age]]&lt;50,"Btw 40 - 49",HeartDiseasePrediction[[#This Row],[Age]]&lt;60,"Btw 50 -59",HeartDiseasePrediction[[#This Row],[Age]]&lt;70,"Btw 60 - 69",HeartDiseasePrediction[[#This Row],[Age]]&lt;=80,"Btw 70 -79")</f>
        <v>Btw 50 -59</v>
      </c>
      <c r="C267" t="s">
        <v>11</v>
      </c>
      <c r="D267" t="s">
        <v>62</v>
      </c>
      <c r="E267">
        <v>160</v>
      </c>
      <c r="F267" t="str" cm="1">
        <f t="array" ref="F26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67">
        <v>305</v>
      </c>
      <c r="H267" t="str" cm="1">
        <f t="array" ref="H267">_xlfn.IFS(HeartDiseasePrediction[[#This Row],[Cholesterol]]=0,"No Reading",HeartDiseasePrediction[[#This Row],[Cholesterol]]&lt;200,"Normal",HeartDiseasePrediction[[#This Row],[Cholesterol]]&lt;240,"Medium Risk",HeartDiseasePrediction[[#This Row],[Cholesterol]]&gt;=240,"High Risk")</f>
        <v>High Risk</v>
      </c>
      <c r="I267" t="s">
        <v>52</v>
      </c>
      <c r="J267" t="s">
        <v>12</v>
      </c>
      <c r="K267">
        <v>175</v>
      </c>
      <c r="L267" s="1">
        <f>HeartDiseasePrediction[[#This Row],[MaxHR]]/(220-HeartDiseasePrediction[[#This Row],[Age]])</f>
        <v>1.0542168674698795</v>
      </c>
      <c r="M267" t="str" cm="1">
        <f t="array" ref="M267">_xlfn.IFS(HeartDiseasePrediction[[#This Row],[MaxHR % Value]]&lt;=59%,"Low-(Abnormal)",HeartDiseasePrediction[[#This Row],[MaxHR % Value]]&lt;86%,"Normal",HeartDiseasePrediction[[#This Row],[MaxHR % Value]]&gt;=86%,"High-(Abnormal)")</f>
        <v>High-(Abnormal)</v>
      </c>
      <c r="N267" t="s">
        <v>22</v>
      </c>
      <c r="O267">
        <v>0</v>
      </c>
      <c r="P267" t="str" cm="1">
        <f t="array" ref="P267">_xlfn.IFS(HeartDiseasePrediction[[#This Row],[Oldpeak]]&lt;1,"Low Risk",HeartDiseasePrediction[[#This Row],[Oldpeak]]&lt;1.5,"Medium Risk",HeartDiseasePrediction[[#This Row],[Oldpeak]]&gt;=1.5,"High Risk")</f>
        <v>Low Risk</v>
      </c>
      <c r="Q267" t="s">
        <v>13</v>
      </c>
      <c r="R267" t="s">
        <v>22</v>
      </c>
    </row>
    <row r="268" spans="1:18" x14ac:dyDescent="0.25">
      <c r="A268">
        <v>52</v>
      </c>
      <c r="B268" t="str" cm="1">
        <f t="array" ref="B268">_xlfn.IFS(HeartDiseasePrediction[[#This Row],[Age]]&lt;40,"Below 40",HeartDiseasePrediction[[#This Row],[Age]]&lt;50,"Btw 40 - 49",HeartDiseasePrediction[[#This Row],[Age]]&lt;60,"Btw 50 -59",HeartDiseasePrediction[[#This Row],[Age]]&lt;70,"Btw 60 - 69",HeartDiseasePrediction[[#This Row],[Age]]&lt;=80,"Btw 70 -79")</f>
        <v>Btw 50 -59</v>
      </c>
      <c r="C268" t="s">
        <v>11</v>
      </c>
      <c r="D268" t="s">
        <v>61</v>
      </c>
      <c r="E268">
        <v>130</v>
      </c>
      <c r="F268" t="str" cm="1">
        <f t="array" ref="F26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68">
        <v>298</v>
      </c>
      <c r="H268" t="str" cm="1">
        <f t="array" ref="H268">_xlfn.IFS(HeartDiseasePrediction[[#This Row],[Cholesterol]]=0,"No Reading",HeartDiseasePrediction[[#This Row],[Cholesterol]]&lt;200,"Normal",HeartDiseasePrediction[[#This Row],[Cholesterol]]&lt;240,"Medium Risk",HeartDiseasePrediction[[#This Row],[Cholesterol]]&gt;=240,"High Risk")</f>
        <v>High Risk</v>
      </c>
      <c r="I268" t="s">
        <v>52</v>
      </c>
      <c r="J268" t="s">
        <v>12</v>
      </c>
      <c r="K268">
        <v>110</v>
      </c>
      <c r="L268" s="1">
        <f>HeartDiseasePrediction[[#This Row],[MaxHR]]/(220-HeartDiseasePrediction[[#This Row],[Age]])</f>
        <v>0.65476190476190477</v>
      </c>
      <c r="M268" t="str" cm="1">
        <f t="array" ref="M268">_xlfn.IFS(HeartDiseasePrediction[[#This Row],[MaxHR % Value]]&lt;=59%,"Low-(Abnormal)",HeartDiseasePrediction[[#This Row],[MaxHR % Value]]&lt;86%,"Normal",HeartDiseasePrediction[[#This Row],[MaxHR % Value]]&gt;=86%,"High-(Abnormal)")</f>
        <v>Normal</v>
      </c>
      <c r="N268" t="s">
        <v>23</v>
      </c>
      <c r="O268">
        <v>1</v>
      </c>
      <c r="P268" t="str" cm="1">
        <f t="array" ref="P268">_xlfn.IFS(HeartDiseasePrediction[[#This Row],[Oldpeak]]&lt;1,"Low Risk",HeartDiseasePrediction[[#This Row],[Oldpeak]]&lt;1.5,"Medium Risk",HeartDiseasePrediction[[#This Row],[Oldpeak]]&gt;=1.5,"High Risk")</f>
        <v>Medium Risk</v>
      </c>
      <c r="Q268" t="s">
        <v>15</v>
      </c>
      <c r="R268" t="s">
        <v>23</v>
      </c>
    </row>
    <row r="269" spans="1:18" x14ac:dyDescent="0.25">
      <c r="A269">
        <v>34</v>
      </c>
      <c r="B269" t="str" cm="1">
        <f t="array" ref="B269">_xlfn.IFS(HeartDiseasePrediction[[#This Row],[Age]]&lt;40,"Below 40",HeartDiseasePrediction[[#This Row],[Age]]&lt;50,"Btw 40 - 49",HeartDiseasePrediction[[#This Row],[Age]]&lt;60,"Btw 50 -59",HeartDiseasePrediction[[#This Row],[Age]]&lt;70,"Btw 60 - 69",HeartDiseasePrediction[[#This Row],[Age]]&lt;=80,"Btw 70 -79")</f>
        <v>Below 40</v>
      </c>
      <c r="C269" t="s">
        <v>11</v>
      </c>
      <c r="D269" t="s">
        <v>62</v>
      </c>
      <c r="E269">
        <v>98</v>
      </c>
      <c r="F269" t="str" cm="1">
        <f t="array" ref="F269">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269">
        <v>220</v>
      </c>
      <c r="H269" t="str" cm="1">
        <f t="array" ref="H269">_xlfn.IFS(HeartDiseasePrediction[[#This Row],[Cholesterol]]=0,"No Reading",HeartDiseasePrediction[[#This Row],[Cholesterol]]&lt;200,"Normal",HeartDiseasePrediction[[#This Row],[Cholesterol]]&lt;240,"Medium Risk",HeartDiseasePrediction[[#This Row],[Cholesterol]]&gt;=240,"High Risk")</f>
        <v>Medium Risk</v>
      </c>
      <c r="I269" t="s">
        <v>52</v>
      </c>
      <c r="J269" t="s">
        <v>12</v>
      </c>
      <c r="K269">
        <v>150</v>
      </c>
      <c r="L269" s="1">
        <f>HeartDiseasePrediction[[#This Row],[MaxHR]]/(220-HeartDiseasePrediction[[#This Row],[Age]])</f>
        <v>0.80645161290322576</v>
      </c>
      <c r="M269" t="str" cm="1">
        <f t="array" ref="M269">_xlfn.IFS(HeartDiseasePrediction[[#This Row],[MaxHR % Value]]&lt;=59%,"Low-(Abnormal)",HeartDiseasePrediction[[#This Row],[MaxHR % Value]]&lt;86%,"Normal",HeartDiseasePrediction[[#This Row],[MaxHR % Value]]&gt;=86%,"High-(Abnormal)")</f>
        <v>Normal</v>
      </c>
      <c r="N269" t="s">
        <v>22</v>
      </c>
      <c r="O269">
        <v>0</v>
      </c>
      <c r="P269" t="str" cm="1">
        <f t="array" ref="P269">_xlfn.IFS(HeartDiseasePrediction[[#This Row],[Oldpeak]]&lt;1,"Low Risk",HeartDiseasePrediction[[#This Row],[Oldpeak]]&lt;1.5,"Medium Risk",HeartDiseasePrediction[[#This Row],[Oldpeak]]&gt;=1.5,"High Risk")</f>
        <v>Low Risk</v>
      </c>
      <c r="Q269" t="s">
        <v>13</v>
      </c>
      <c r="R269" t="s">
        <v>22</v>
      </c>
    </row>
    <row r="270" spans="1:18" x14ac:dyDescent="0.25">
      <c r="A270">
        <v>54</v>
      </c>
      <c r="B270" t="str" cm="1">
        <f t="array" ref="B270">_xlfn.IFS(HeartDiseasePrediction[[#This Row],[Age]]&lt;40,"Below 40",HeartDiseasePrediction[[#This Row],[Age]]&lt;50,"Btw 40 - 49",HeartDiseasePrediction[[#This Row],[Age]]&lt;60,"Btw 50 -59",HeartDiseasePrediction[[#This Row],[Age]]&lt;70,"Btw 60 - 69",HeartDiseasePrediction[[#This Row],[Age]]&lt;=80,"Btw 70 -79")</f>
        <v>Btw 50 -59</v>
      </c>
      <c r="C270" t="s">
        <v>11</v>
      </c>
      <c r="D270" t="s">
        <v>61</v>
      </c>
      <c r="E270">
        <v>130</v>
      </c>
      <c r="F270" t="str" cm="1">
        <f t="array" ref="F27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70">
        <v>242</v>
      </c>
      <c r="H270" t="str" cm="1">
        <f t="array" ref="H270">_xlfn.IFS(HeartDiseasePrediction[[#This Row],[Cholesterol]]=0,"No Reading",HeartDiseasePrediction[[#This Row],[Cholesterol]]&lt;200,"Normal",HeartDiseasePrediction[[#This Row],[Cholesterol]]&lt;240,"Medium Risk",HeartDiseasePrediction[[#This Row],[Cholesterol]]&gt;=240,"High Risk")</f>
        <v>High Risk</v>
      </c>
      <c r="I270" t="s">
        <v>52</v>
      </c>
      <c r="J270" t="s">
        <v>12</v>
      </c>
      <c r="K270">
        <v>91</v>
      </c>
      <c r="L270" s="1">
        <f>HeartDiseasePrediction[[#This Row],[MaxHR]]/(220-HeartDiseasePrediction[[#This Row],[Age]])</f>
        <v>0.54819277108433739</v>
      </c>
      <c r="M270" t="str" cm="1">
        <f t="array" ref="M270">_xlfn.IFS(HeartDiseasePrediction[[#This Row],[MaxHR % Value]]&lt;=59%,"Low-(Abnormal)",HeartDiseasePrediction[[#This Row],[MaxHR % Value]]&lt;86%,"Normal",HeartDiseasePrediction[[#This Row],[MaxHR % Value]]&gt;=86%,"High-(Abnormal)")</f>
        <v>Low-(Abnormal)</v>
      </c>
      <c r="N270" t="s">
        <v>23</v>
      </c>
      <c r="O270">
        <v>1</v>
      </c>
      <c r="P270" t="str" cm="1">
        <f t="array" ref="P270">_xlfn.IFS(HeartDiseasePrediction[[#This Row],[Oldpeak]]&lt;1,"Low Risk",HeartDiseasePrediction[[#This Row],[Oldpeak]]&lt;1.5,"Medium Risk",HeartDiseasePrediction[[#This Row],[Oldpeak]]&gt;=1.5,"High Risk")</f>
        <v>Medium Risk</v>
      </c>
      <c r="Q270" t="s">
        <v>15</v>
      </c>
      <c r="R270" t="s">
        <v>23</v>
      </c>
    </row>
    <row r="271" spans="1:18" x14ac:dyDescent="0.25">
      <c r="A271">
        <v>47</v>
      </c>
      <c r="B271" t="str" cm="1">
        <f t="array" ref="B271">_xlfn.IFS(HeartDiseasePrediction[[#This Row],[Age]]&lt;40,"Below 40",HeartDiseasePrediction[[#This Row],[Age]]&lt;50,"Btw 40 - 49",HeartDiseasePrediction[[#This Row],[Age]]&lt;60,"Btw 50 -59",HeartDiseasePrediction[[#This Row],[Age]]&lt;70,"Btw 60 - 69",HeartDiseasePrediction[[#This Row],[Age]]&lt;=80,"Btw 70 -79")</f>
        <v>Btw 40 - 49</v>
      </c>
      <c r="C271" t="s">
        <v>14</v>
      </c>
      <c r="D271" t="s">
        <v>64</v>
      </c>
      <c r="E271">
        <v>130</v>
      </c>
      <c r="F271" t="str" cm="1">
        <f t="array" ref="F27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71">
        <v>235</v>
      </c>
      <c r="H271" t="str" cm="1">
        <f t="array" ref="H271">_xlfn.IFS(HeartDiseasePrediction[[#This Row],[Cholesterol]]=0,"No Reading",HeartDiseasePrediction[[#This Row],[Cholesterol]]&lt;200,"Normal",HeartDiseasePrediction[[#This Row],[Cholesterol]]&lt;240,"Medium Risk",HeartDiseasePrediction[[#This Row],[Cholesterol]]&gt;=240,"High Risk")</f>
        <v>Medium Risk</v>
      </c>
      <c r="I271" t="s">
        <v>52</v>
      </c>
      <c r="J271" t="s">
        <v>12</v>
      </c>
      <c r="K271">
        <v>145</v>
      </c>
      <c r="L271" s="1">
        <f>HeartDiseasePrediction[[#This Row],[MaxHR]]/(220-HeartDiseasePrediction[[#This Row],[Age]])</f>
        <v>0.83815028901734101</v>
      </c>
      <c r="M271" t="str" cm="1">
        <f t="array" ref="M271">_xlfn.IFS(HeartDiseasePrediction[[#This Row],[MaxHR % Value]]&lt;=59%,"Low-(Abnormal)",HeartDiseasePrediction[[#This Row],[MaxHR % Value]]&lt;86%,"Normal",HeartDiseasePrediction[[#This Row],[MaxHR % Value]]&gt;=86%,"High-(Abnormal)")</f>
        <v>Normal</v>
      </c>
      <c r="N271" t="s">
        <v>22</v>
      </c>
      <c r="O271">
        <v>2</v>
      </c>
      <c r="P271" t="str" cm="1">
        <f t="array" ref="P271">_xlfn.IFS(HeartDiseasePrediction[[#This Row],[Oldpeak]]&lt;1,"Low Risk",HeartDiseasePrediction[[#This Row],[Oldpeak]]&lt;1.5,"Medium Risk",HeartDiseasePrediction[[#This Row],[Oldpeak]]&gt;=1.5,"High Risk")</f>
        <v>High Risk</v>
      </c>
      <c r="Q271" t="s">
        <v>15</v>
      </c>
      <c r="R271" t="s">
        <v>22</v>
      </c>
    </row>
    <row r="272" spans="1:18" x14ac:dyDescent="0.25">
      <c r="A272">
        <v>45</v>
      </c>
      <c r="B272" t="str" cm="1">
        <f t="array" ref="B272">_xlfn.IFS(HeartDiseasePrediction[[#This Row],[Age]]&lt;40,"Below 40",HeartDiseasePrediction[[#This Row],[Age]]&lt;50,"Btw 40 - 49",HeartDiseasePrediction[[#This Row],[Age]]&lt;60,"Btw 50 -59",HeartDiseasePrediction[[#This Row],[Age]]&lt;70,"Btw 60 - 69",HeartDiseasePrediction[[#This Row],[Age]]&lt;=80,"Btw 70 -79")</f>
        <v>Btw 40 - 49</v>
      </c>
      <c r="C272" t="s">
        <v>11</v>
      </c>
      <c r="D272" t="s">
        <v>61</v>
      </c>
      <c r="E272">
        <v>120</v>
      </c>
      <c r="F272" t="str" cm="1">
        <f t="array" ref="F27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72">
        <v>225</v>
      </c>
      <c r="H272" t="str" cm="1">
        <f t="array" ref="H272">_xlfn.IFS(HeartDiseasePrediction[[#This Row],[Cholesterol]]=0,"No Reading",HeartDiseasePrediction[[#This Row],[Cholesterol]]&lt;200,"Normal",HeartDiseasePrediction[[#This Row],[Cholesterol]]&lt;240,"Medium Risk",HeartDiseasePrediction[[#This Row],[Cholesterol]]&gt;=240,"High Risk")</f>
        <v>Medium Risk</v>
      </c>
      <c r="I272" t="s">
        <v>52</v>
      </c>
      <c r="J272" t="s">
        <v>12</v>
      </c>
      <c r="K272">
        <v>140</v>
      </c>
      <c r="L272" s="1">
        <f>HeartDiseasePrediction[[#This Row],[MaxHR]]/(220-HeartDiseasePrediction[[#This Row],[Age]])</f>
        <v>0.8</v>
      </c>
      <c r="M272" t="str" cm="1">
        <f t="array" ref="M272">_xlfn.IFS(HeartDiseasePrediction[[#This Row],[MaxHR % Value]]&lt;=59%,"Low-(Abnormal)",HeartDiseasePrediction[[#This Row],[MaxHR % Value]]&lt;86%,"Normal",HeartDiseasePrediction[[#This Row],[MaxHR % Value]]&gt;=86%,"High-(Abnormal)")</f>
        <v>Normal</v>
      </c>
      <c r="N272" t="s">
        <v>22</v>
      </c>
      <c r="O272">
        <v>0</v>
      </c>
      <c r="P272" t="str" cm="1">
        <f t="array" ref="P272">_xlfn.IFS(HeartDiseasePrediction[[#This Row],[Oldpeak]]&lt;1,"Low Risk",HeartDiseasePrediction[[#This Row],[Oldpeak]]&lt;1.5,"Medium Risk",HeartDiseasePrediction[[#This Row],[Oldpeak]]&gt;=1.5,"High Risk")</f>
        <v>Low Risk</v>
      </c>
      <c r="Q272" t="s">
        <v>13</v>
      </c>
      <c r="R272" t="s">
        <v>22</v>
      </c>
    </row>
    <row r="273" spans="1:18" x14ac:dyDescent="0.25">
      <c r="A273">
        <v>32</v>
      </c>
      <c r="B273" t="str" cm="1">
        <f t="array" ref="B273">_xlfn.IFS(HeartDiseasePrediction[[#This Row],[Age]]&lt;40,"Below 40",HeartDiseasePrediction[[#This Row],[Age]]&lt;50,"Btw 40 - 49",HeartDiseasePrediction[[#This Row],[Age]]&lt;60,"Btw 50 -59",HeartDiseasePrediction[[#This Row],[Age]]&lt;70,"Btw 60 - 69",HeartDiseasePrediction[[#This Row],[Age]]&lt;=80,"Btw 70 -79")</f>
        <v>Below 40</v>
      </c>
      <c r="C273" t="s">
        <v>14</v>
      </c>
      <c r="D273" t="s">
        <v>62</v>
      </c>
      <c r="E273">
        <v>105</v>
      </c>
      <c r="F273" t="str" cm="1">
        <f t="array" ref="F273">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273">
        <v>198</v>
      </c>
      <c r="H273" t="str" cm="1">
        <f t="array" ref="H273">_xlfn.IFS(HeartDiseasePrediction[[#This Row],[Cholesterol]]=0,"No Reading",HeartDiseasePrediction[[#This Row],[Cholesterol]]&lt;200,"Normal",HeartDiseasePrediction[[#This Row],[Cholesterol]]&lt;240,"Medium Risk",HeartDiseasePrediction[[#This Row],[Cholesterol]]&gt;=240,"High Risk")</f>
        <v>Normal</v>
      </c>
      <c r="I273" t="s">
        <v>52</v>
      </c>
      <c r="J273" t="s">
        <v>12</v>
      </c>
      <c r="K273">
        <v>165</v>
      </c>
      <c r="L273" s="1">
        <f>HeartDiseasePrediction[[#This Row],[MaxHR]]/(220-HeartDiseasePrediction[[#This Row],[Age]])</f>
        <v>0.87765957446808507</v>
      </c>
      <c r="M273" t="str" cm="1">
        <f t="array" ref="M273">_xlfn.IFS(HeartDiseasePrediction[[#This Row],[MaxHR % Value]]&lt;=59%,"Low-(Abnormal)",HeartDiseasePrediction[[#This Row],[MaxHR % Value]]&lt;86%,"Normal",HeartDiseasePrediction[[#This Row],[MaxHR % Value]]&gt;=86%,"High-(Abnormal)")</f>
        <v>High-(Abnormal)</v>
      </c>
      <c r="N273" t="s">
        <v>22</v>
      </c>
      <c r="O273">
        <v>0</v>
      </c>
      <c r="P273" t="str" cm="1">
        <f t="array" ref="P273">_xlfn.IFS(HeartDiseasePrediction[[#This Row],[Oldpeak]]&lt;1,"Low Risk",HeartDiseasePrediction[[#This Row],[Oldpeak]]&lt;1.5,"Medium Risk",HeartDiseasePrediction[[#This Row],[Oldpeak]]&gt;=1.5,"High Risk")</f>
        <v>Low Risk</v>
      </c>
      <c r="Q273" t="s">
        <v>13</v>
      </c>
      <c r="R273" t="s">
        <v>22</v>
      </c>
    </row>
    <row r="274" spans="1:18" x14ac:dyDescent="0.25">
      <c r="A274">
        <v>55</v>
      </c>
      <c r="B274" t="str" cm="1">
        <f t="array" ref="B274">_xlfn.IFS(HeartDiseasePrediction[[#This Row],[Age]]&lt;40,"Below 40",HeartDiseasePrediction[[#This Row],[Age]]&lt;50,"Btw 40 - 49",HeartDiseasePrediction[[#This Row],[Age]]&lt;60,"Btw 50 -59",HeartDiseasePrediction[[#This Row],[Age]]&lt;70,"Btw 60 - 69",HeartDiseasePrediction[[#This Row],[Age]]&lt;=80,"Btw 70 -79")</f>
        <v>Btw 50 -59</v>
      </c>
      <c r="C274" t="s">
        <v>11</v>
      </c>
      <c r="D274" t="s">
        <v>61</v>
      </c>
      <c r="E274">
        <v>140</v>
      </c>
      <c r="F274" t="str" cm="1">
        <f t="array" ref="F27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74">
        <v>201</v>
      </c>
      <c r="H274" t="str" cm="1">
        <f t="array" ref="H274">_xlfn.IFS(HeartDiseasePrediction[[#This Row],[Cholesterol]]=0,"No Reading",HeartDiseasePrediction[[#This Row],[Cholesterol]]&lt;200,"Normal",HeartDiseasePrediction[[#This Row],[Cholesterol]]&lt;240,"Medium Risk",HeartDiseasePrediction[[#This Row],[Cholesterol]]&gt;=240,"High Risk")</f>
        <v>Medium Risk</v>
      </c>
      <c r="I274" t="s">
        <v>52</v>
      </c>
      <c r="J274" t="s">
        <v>12</v>
      </c>
      <c r="K274">
        <v>130</v>
      </c>
      <c r="L274" s="1">
        <f>HeartDiseasePrediction[[#This Row],[MaxHR]]/(220-HeartDiseasePrediction[[#This Row],[Age]])</f>
        <v>0.78787878787878785</v>
      </c>
      <c r="M274" t="str" cm="1">
        <f t="array" ref="M274">_xlfn.IFS(HeartDiseasePrediction[[#This Row],[MaxHR % Value]]&lt;=59%,"Low-(Abnormal)",HeartDiseasePrediction[[#This Row],[MaxHR % Value]]&lt;86%,"Normal",HeartDiseasePrediction[[#This Row],[MaxHR % Value]]&gt;=86%,"High-(Abnormal)")</f>
        <v>Normal</v>
      </c>
      <c r="N274" t="s">
        <v>23</v>
      </c>
      <c r="O274">
        <v>3</v>
      </c>
      <c r="P274" t="str" cm="1">
        <f t="array" ref="P274">_xlfn.IFS(HeartDiseasePrediction[[#This Row],[Oldpeak]]&lt;1,"Low Risk",HeartDiseasePrediction[[#This Row],[Oldpeak]]&lt;1.5,"Medium Risk",HeartDiseasePrediction[[#This Row],[Oldpeak]]&gt;=1.5,"High Risk")</f>
        <v>High Risk</v>
      </c>
      <c r="Q274" t="s">
        <v>15</v>
      </c>
      <c r="R274" t="s">
        <v>23</v>
      </c>
    </row>
    <row r="275" spans="1:18" x14ac:dyDescent="0.25">
      <c r="A275">
        <v>55</v>
      </c>
      <c r="B275" t="str" cm="1">
        <f t="array" ref="B275">_xlfn.IFS(HeartDiseasePrediction[[#This Row],[Age]]&lt;40,"Below 40",HeartDiseasePrediction[[#This Row],[Age]]&lt;50,"Btw 40 - 49",HeartDiseasePrediction[[#This Row],[Age]]&lt;60,"Btw 50 -59",HeartDiseasePrediction[[#This Row],[Age]]&lt;70,"Btw 60 - 69",HeartDiseasePrediction[[#This Row],[Age]]&lt;=80,"Btw 70 -79")</f>
        <v>Btw 50 -59</v>
      </c>
      <c r="C275" t="s">
        <v>11</v>
      </c>
      <c r="D275" t="s">
        <v>64</v>
      </c>
      <c r="E275">
        <v>120</v>
      </c>
      <c r="F275" t="str" cm="1">
        <f t="array" ref="F27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75">
        <v>220</v>
      </c>
      <c r="H275" t="str" cm="1">
        <f t="array" ref="H275">_xlfn.IFS(HeartDiseasePrediction[[#This Row],[Cholesterol]]=0,"No Reading",HeartDiseasePrediction[[#This Row],[Cholesterol]]&lt;200,"Normal",HeartDiseasePrediction[[#This Row],[Cholesterol]]&lt;240,"Medium Risk",HeartDiseasePrediction[[#This Row],[Cholesterol]]&gt;=240,"High Risk")</f>
        <v>Medium Risk</v>
      </c>
      <c r="I275" t="s">
        <v>52</v>
      </c>
      <c r="J275" t="s">
        <v>17</v>
      </c>
      <c r="K275">
        <v>134</v>
      </c>
      <c r="L275" s="1">
        <f>HeartDiseasePrediction[[#This Row],[MaxHR]]/(220-HeartDiseasePrediction[[#This Row],[Age]])</f>
        <v>0.81212121212121213</v>
      </c>
      <c r="M275" t="str" cm="1">
        <f t="array" ref="M275">_xlfn.IFS(HeartDiseasePrediction[[#This Row],[MaxHR % Value]]&lt;=59%,"Low-(Abnormal)",HeartDiseasePrediction[[#This Row],[MaxHR % Value]]&lt;86%,"Normal",HeartDiseasePrediction[[#This Row],[MaxHR % Value]]&gt;=86%,"High-(Abnormal)")</f>
        <v>Normal</v>
      </c>
      <c r="N275" t="s">
        <v>22</v>
      </c>
      <c r="O275">
        <v>0</v>
      </c>
      <c r="P275" t="str" cm="1">
        <f t="array" ref="P275">_xlfn.IFS(HeartDiseasePrediction[[#This Row],[Oldpeak]]&lt;1,"Low Risk",HeartDiseasePrediction[[#This Row],[Oldpeak]]&lt;1.5,"Medium Risk",HeartDiseasePrediction[[#This Row],[Oldpeak]]&gt;=1.5,"High Risk")</f>
        <v>Low Risk</v>
      </c>
      <c r="Q275" t="s">
        <v>13</v>
      </c>
      <c r="R275" t="s">
        <v>22</v>
      </c>
    </row>
    <row r="276" spans="1:18" x14ac:dyDescent="0.25">
      <c r="A276">
        <v>45</v>
      </c>
      <c r="B276" t="str" cm="1">
        <f t="array" ref="B276">_xlfn.IFS(HeartDiseasePrediction[[#This Row],[Age]]&lt;40,"Below 40",HeartDiseasePrediction[[#This Row],[Age]]&lt;50,"Btw 40 - 49",HeartDiseasePrediction[[#This Row],[Age]]&lt;60,"Btw 50 -59",HeartDiseasePrediction[[#This Row],[Age]]&lt;70,"Btw 60 - 69",HeartDiseasePrediction[[#This Row],[Age]]&lt;=80,"Btw 70 -79")</f>
        <v>Btw 40 - 49</v>
      </c>
      <c r="C276" t="s">
        <v>14</v>
      </c>
      <c r="D276" t="s">
        <v>62</v>
      </c>
      <c r="E276">
        <v>180</v>
      </c>
      <c r="F276" t="str" cm="1">
        <f t="array" ref="F276">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76">
        <v>295</v>
      </c>
      <c r="H276" t="str" cm="1">
        <f t="array" ref="H276">_xlfn.IFS(HeartDiseasePrediction[[#This Row],[Cholesterol]]=0,"No Reading",HeartDiseasePrediction[[#This Row],[Cholesterol]]&lt;200,"Normal",HeartDiseasePrediction[[#This Row],[Cholesterol]]&lt;240,"Medium Risk",HeartDiseasePrediction[[#This Row],[Cholesterol]]&gt;=240,"High Risk")</f>
        <v>High Risk</v>
      </c>
      <c r="I276" t="s">
        <v>52</v>
      </c>
      <c r="J276" t="s">
        <v>12</v>
      </c>
      <c r="K276">
        <v>180</v>
      </c>
      <c r="L276" s="1">
        <f>HeartDiseasePrediction[[#This Row],[MaxHR]]/(220-HeartDiseasePrediction[[#This Row],[Age]])</f>
        <v>1.0285714285714285</v>
      </c>
      <c r="M276" t="str" cm="1">
        <f t="array" ref="M276">_xlfn.IFS(HeartDiseasePrediction[[#This Row],[MaxHR % Value]]&lt;=59%,"Low-(Abnormal)",HeartDiseasePrediction[[#This Row],[MaxHR % Value]]&lt;86%,"Normal",HeartDiseasePrediction[[#This Row],[MaxHR % Value]]&gt;=86%,"High-(Abnormal)")</f>
        <v>High-(Abnormal)</v>
      </c>
      <c r="N276" t="s">
        <v>22</v>
      </c>
      <c r="O276">
        <v>0</v>
      </c>
      <c r="P276" t="str" cm="1">
        <f t="array" ref="P276">_xlfn.IFS(HeartDiseasePrediction[[#This Row],[Oldpeak]]&lt;1,"Low Risk",HeartDiseasePrediction[[#This Row],[Oldpeak]]&lt;1.5,"Medium Risk",HeartDiseasePrediction[[#This Row],[Oldpeak]]&gt;=1.5,"High Risk")</f>
        <v>Low Risk</v>
      </c>
      <c r="Q276" t="s">
        <v>13</v>
      </c>
      <c r="R276" t="s">
        <v>22</v>
      </c>
    </row>
    <row r="277" spans="1:18" x14ac:dyDescent="0.25">
      <c r="A277">
        <v>59</v>
      </c>
      <c r="B277" t="str" cm="1">
        <f t="array" ref="B277">_xlfn.IFS(HeartDiseasePrediction[[#This Row],[Age]]&lt;40,"Below 40",HeartDiseasePrediction[[#This Row],[Age]]&lt;50,"Btw 40 - 49",HeartDiseasePrediction[[#This Row],[Age]]&lt;60,"Btw 50 -59",HeartDiseasePrediction[[#This Row],[Age]]&lt;70,"Btw 60 - 69",HeartDiseasePrediction[[#This Row],[Age]]&lt;=80,"Btw 70 -79")</f>
        <v>Btw 50 -59</v>
      </c>
      <c r="C277" t="s">
        <v>11</v>
      </c>
      <c r="D277" t="s">
        <v>64</v>
      </c>
      <c r="E277">
        <v>180</v>
      </c>
      <c r="F277" t="str" cm="1">
        <f t="array" ref="F27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77">
        <v>213</v>
      </c>
      <c r="H277" t="str" cm="1">
        <f t="array" ref="H277">_xlfn.IFS(HeartDiseasePrediction[[#This Row],[Cholesterol]]=0,"No Reading",HeartDiseasePrediction[[#This Row],[Cholesterol]]&lt;200,"Normal",HeartDiseasePrediction[[#This Row],[Cholesterol]]&lt;240,"Medium Risk",HeartDiseasePrediction[[#This Row],[Cholesterol]]&gt;=240,"High Risk")</f>
        <v>Medium Risk</v>
      </c>
      <c r="I277" t="s">
        <v>52</v>
      </c>
      <c r="J277" t="s">
        <v>12</v>
      </c>
      <c r="K277">
        <v>100</v>
      </c>
      <c r="L277" s="1">
        <f>HeartDiseasePrediction[[#This Row],[MaxHR]]/(220-HeartDiseasePrediction[[#This Row],[Age]])</f>
        <v>0.6211180124223602</v>
      </c>
      <c r="M277" t="str" cm="1">
        <f t="array" ref="M277">_xlfn.IFS(HeartDiseasePrediction[[#This Row],[MaxHR % Value]]&lt;=59%,"Low-(Abnormal)",HeartDiseasePrediction[[#This Row],[MaxHR % Value]]&lt;86%,"Normal",HeartDiseasePrediction[[#This Row],[MaxHR % Value]]&gt;=86%,"High-(Abnormal)")</f>
        <v>Normal</v>
      </c>
      <c r="N277" t="s">
        <v>22</v>
      </c>
      <c r="O277">
        <v>0</v>
      </c>
      <c r="P277" t="str" cm="1">
        <f t="array" ref="P277">_xlfn.IFS(HeartDiseasePrediction[[#This Row],[Oldpeak]]&lt;1,"Low Risk",HeartDiseasePrediction[[#This Row],[Oldpeak]]&lt;1.5,"Medium Risk",HeartDiseasePrediction[[#This Row],[Oldpeak]]&gt;=1.5,"High Risk")</f>
        <v>Low Risk</v>
      </c>
      <c r="Q277" t="s">
        <v>13</v>
      </c>
      <c r="R277" t="s">
        <v>22</v>
      </c>
    </row>
    <row r="278" spans="1:18" x14ac:dyDescent="0.25">
      <c r="A278">
        <v>51</v>
      </c>
      <c r="B278" t="str" cm="1">
        <f t="array" ref="B278">_xlfn.IFS(HeartDiseasePrediction[[#This Row],[Age]]&lt;40,"Below 40",HeartDiseasePrediction[[#This Row],[Age]]&lt;50,"Btw 40 - 49",HeartDiseasePrediction[[#This Row],[Age]]&lt;60,"Btw 50 -59",HeartDiseasePrediction[[#This Row],[Age]]&lt;70,"Btw 60 - 69",HeartDiseasePrediction[[#This Row],[Age]]&lt;=80,"Btw 70 -79")</f>
        <v>Btw 50 -59</v>
      </c>
      <c r="C278" t="s">
        <v>11</v>
      </c>
      <c r="D278" t="s">
        <v>64</v>
      </c>
      <c r="E278">
        <v>135</v>
      </c>
      <c r="F278" t="str" cm="1">
        <f t="array" ref="F27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78">
        <v>160</v>
      </c>
      <c r="H278" t="str" cm="1">
        <f t="array" ref="H278">_xlfn.IFS(HeartDiseasePrediction[[#This Row],[Cholesterol]]=0,"No Reading",HeartDiseasePrediction[[#This Row],[Cholesterol]]&lt;200,"Normal",HeartDiseasePrediction[[#This Row],[Cholesterol]]&lt;240,"Medium Risk",HeartDiseasePrediction[[#This Row],[Cholesterol]]&gt;=240,"High Risk")</f>
        <v>Normal</v>
      </c>
      <c r="I278" t="s">
        <v>52</v>
      </c>
      <c r="J278" t="s">
        <v>12</v>
      </c>
      <c r="K278">
        <v>150</v>
      </c>
      <c r="L278" s="1">
        <f>HeartDiseasePrediction[[#This Row],[MaxHR]]/(220-HeartDiseasePrediction[[#This Row],[Age]])</f>
        <v>0.8875739644970414</v>
      </c>
      <c r="M278" t="str" cm="1">
        <f t="array" ref="M278">_xlfn.IFS(HeartDiseasePrediction[[#This Row],[MaxHR % Value]]&lt;=59%,"Low-(Abnormal)",HeartDiseasePrediction[[#This Row],[MaxHR % Value]]&lt;86%,"Normal",HeartDiseasePrediction[[#This Row],[MaxHR % Value]]&gt;=86%,"High-(Abnormal)")</f>
        <v>High-(Abnormal)</v>
      </c>
      <c r="N278" t="s">
        <v>22</v>
      </c>
      <c r="O278">
        <v>2</v>
      </c>
      <c r="P278" t="str" cm="1">
        <f t="array" ref="P278">_xlfn.IFS(HeartDiseasePrediction[[#This Row],[Oldpeak]]&lt;1,"Low Risk",HeartDiseasePrediction[[#This Row],[Oldpeak]]&lt;1.5,"Medium Risk",HeartDiseasePrediction[[#This Row],[Oldpeak]]&gt;=1.5,"High Risk")</f>
        <v>High Risk</v>
      </c>
      <c r="Q278" t="s">
        <v>15</v>
      </c>
      <c r="R278" t="s">
        <v>23</v>
      </c>
    </row>
    <row r="279" spans="1:18" x14ac:dyDescent="0.25">
      <c r="A279">
        <v>52</v>
      </c>
      <c r="B279" t="str" cm="1">
        <f t="array" ref="B279">_xlfn.IFS(HeartDiseasePrediction[[#This Row],[Age]]&lt;40,"Below 40",HeartDiseasePrediction[[#This Row],[Age]]&lt;50,"Btw 40 - 49",HeartDiseasePrediction[[#This Row],[Age]]&lt;60,"Btw 50 -59",HeartDiseasePrediction[[#This Row],[Age]]&lt;70,"Btw 60 - 69",HeartDiseasePrediction[[#This Row],[Age]]&lt;=80,"Btw 70 -79")</f>
        <v>Btw 50 -59</v>
      </c>
      <c r="C279" t="s">
        <v>11</v>
      </c>
      <c r="D279" t="s">
        <v>61</v>
      </c>
      <c r="E279">
        <v>170</v>
      </c>
      <c r="F279" t="str" cm="1">
        <f t="array" ref="F279">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79">
        <v>223</v>
      </c>
      <c r="H279" t="str" cm="1">
        <f t="array" ref="H279">_xlfn.IFS(HeartDiseasePrediction[[#This Row],[Cholesterol]]=0,"No Reading",HeartDiseasePrediction[[#This Row],[Cholesterol]]&lt;200,"Normal",HeartDiseasePrediction[[#This Row],[Cholesterol]]&lt;240,"Medium Risk",HeartDiseasePrediction[[#This Row],[Cholesterol]]&gt;=240,"High Risk")</f>
        <v>Medium Risk</v>
      </c>
      <c r="I279" t="s">
        <v>52</v>
      </c>
      <c r="J279" t="s">
        <v>12</v>
      </c>
      <c r="K279">
        <v>126</v>
      </c>
      <c r="L279" s="1">
        <f>HeartDiseasePrediction[[#This Row],[MaxHR]]/(220-HeartDiseasePrediction[[#This Row],[Age]])</f>
        <v>0.75</v>
      </c>
      <c r="M279" t="str" cm="1">
        <f t="array" ref="M279">_xlfn.IFS(HeartDiseasePrediction[[#This Row],[MaxHR % Value]]&lt;=59%,"Low-(Abnormal)",HeartDiseasePrediction[[#This Row],[MaxHR % Value]]&lt;86%,"Normal",HeartDiseasePrediction[[#This Row],[MaxHR % Value]]&gt;=86%,"High-(Abnormal)")</f>
        <v>Normal</v>
      </c>
      <c r="N279" t="s">
        <v>23</v>
      </c>
      <c r="O279">
        <v>1.5</v>
      </c>
      <c r="P279" t="str" cm="1">
        <f t="array" ref="P279">_xlfn.IFS(HeartDiseasePrediction[[#This Row],[Oldpeak]]&lt;1,"Low Risk",HeartDiseasePrediction[[#This Row],[Oldpeak]]&lt;1.5,"Medium Risk",HeartDiseasePrediction[[#This Row],[Oldpeak]]&gt;=1.5,"High Risk")</f>
        <v>High Risk</v>
      </c>
      <c r="Q279" t="s">
        <v>15</v>
      </c>
      <c r="R279" t="s">
        <v>23</v>
      </c>
    </row>
    <row r="280" spans="1:18" x14ac:dyDescent="0.25">
      <c r="A280">
        <v>57</v>
      </c>
      <c r="B280" t="str" cm="1">
        <f t="array" ref="B280">_xlfn.IFS(HeartDiseasePrediction[[#This Row],[Age]]&lt;40,"Below 40",HeartDiseasePrediction[[#This Row],[Age]]&lt;50,"Btw 40 - 49",HeartDiseasePrediction[[#This Row],[Age]]&lt;60,"Btw 50 -59",HeartDiseasePrediction[[#This Row],[Age]]&lt;70,"Btw 60 - 69",HeartDiseasePrediction[[#This Row],[Age]]&lt;=80,"Btw 70 -79")</f>
        <v>Btw 50 -59</v>
      </c>
      <c r="C280" t="s">
        <v>14</v>
      </c>
      <c r="D280" t="s">
        <v>61</v>
      </c>
      <c r="E280">
        <v>180</v>
      </c>
      <c r="F280" t="str" cm="1">
        <f t="array" ref="F280">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80">
        <v>347</v>
      </c>
      <c r="H280" t="str" cm="1">
        <f t="array" ref="H280">_xlfn.IFS(HeartDiseasePrediction[[#This Row],[Cholesterol]]=0,"No Reading",HeartDiseasePrediction[[#This Row],[Cholesterol]]&lt;200,"Normal",HeartDiseasePrediction[[#This Row],[Cholesterol]]&lt;240,"Medium Risk",HeartDiseasePrediction[[#This Row],[Cholesterol]]&gt;=240,"High Risk")</f>
        <v>High Risk</v>
      </c>
      <c r="I280" t="s">
        <v>52</v>
      </c>
      <c r="J280" t="s">
        <v>16</v>
      </c>
      <c r="K280">
        <v>126</v>
      </c>
      <c r="L280" s="1">
        <f>HeartDiseasePrediction[[#This Row],[MaxHR]]/(220-HeartDiseasePrediction[[#This Row],[Age]])</f>
        <v>0.77300613496932513</v>
      </c>
      <c r="M280" t="str" cm="1">
        <f t="array" ref="M280">_xlfn.IFS(HeartDiseasePrediction[[#This Row],[MaxHR % Value]]&lt;=59%,"Low-(Abnormal)",HeartDiseasePrediction[[#This Row],[MaxHR % Value]]&lt;86%,"Normal",HeartDiseasePrediction[[#This Row],[MaxHR % Value]]&gt;=86%,"High-(Abnormal)")</f>
        <v>Normal</v>
      </c>
      <c r="N280" t="s">
        <v>23</v>
      </c>
      <c r="O280">
        <v>0.8</v>
      </c>
      <c r="P280" t="str" cm="1">
        <f t="array" ref="P280">_xlfn.IFS(HeartDiseasePrediction[[#This Row],[Oldpeak]]&lt;1,"Low Risk",HeartDiseasePrediction[[#This Row],[Oldpeak]]&lt;1.5,"Medium Risk",HeartDiseasePrediction[[#This Row],[Oldpeak]]&gt;=1.5,"High Risk")</f>
        <v>Low Risk</v>
      </c>
      <c r="Q280" t="s">
        <v>15</v>
      </c>
      <c r="R280" t="s">
        <v>22</v>
      </c>
    </row>
    <row r="281" spans="1:18" x14ac:dyDescent="0.25">
      <c r="A281">
        <v>54</v>
      </c>
      <c r="B281" t="str" cm="1">
        <f t="array" ref="B281">_xlfn.IFS(HeartDiseasePrediction[[#This Row],[Age]]&lt;40,"Below 40",HeartDiseasePrediction[[#This Row],[Age]]&lt;50,"Btw 40 - 49",HeartDiseasePrediction[[#This Row],[Age]]&lt;60,"Btw 50 -59",HeartDiseasePrediction[[#This Row],[Age]]&lt;70,"Btw 60 - 69",HeartDiseasePrediction[[#This Row],[Age]]&lt;=80,"Btw 70 -79")</f>
        <v>Btw 50 -59</v>
      </c>
      <c r="C281" t="s">
        <v>14</v>
      </c>
      <c r="D281" t="s">
        <v>62</v>
      </c>
      <c r="E281">
        <v>130</v>
      </c>
      <c r="F281" t="str" cm="1">
        <f t="array" ref="F28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81">
        <v>253</v>
      </c>
      <c r="H281" t="str" cm="1">
        <f t="array" ref="H281">_xlfn.IFS(HeartDiseasePrediction[[#This Row],[Cholesterol]]=0,"No Reading",HeartDiseasePrediction[[#This Row],[Cholesterol]]&lt;200,"Normal",HeartDiseasePrediction[[#This Row],[Cholesterol]]&lt;240,"Medium Risk",HeartDiseasePrediction[[#This Row],[Cholesterol]]&gt;=240,"High Risk")</f>
        <v>High Risk</v>
      </c>
      <c r="I281" t="s">
        <v>52</v>
      </c>
      <c r="J281" t="s">
        <v>16</v>
      </c>
      <c r="K281">
        <v>155</v>
      </c>
      <c r="L281" s="1">
        <f>HeartDiseasePrediction[[#This Row],[MaxHR]]/(220-HeartDiseasePrediction[[#This Row],[Age]])</f>
        <v>0.9337349397590361</v>
      </c>
      <c r="M281" t="str" cm="1">
        <f t="array" ref="M281">_xlfn.IFS(HeartDiseasePrediction[[#This Row],[MaxHR % Value]]&lt;=59%,"Low-(Abnormal)",HeartDiseasePrediction[[#This Row],[MaxHR % Value]]&lt;86%,"Normal",HeartDiseasePrediction[[#This Row],[MaxHR % Value]]&gt;=86%,"High-(Abnormal)")</f>
        <v>High-(Abnormal)</v>
      </c>
      <c r="N281" t="s">
        <v>22</v>
      </c>
      <c r="O281">
        <v>0</v>
      </c>
      <c r="P281" t="str" cm="1">
        <f t="array" ref="P281">_xlfn.IFS(HeartDiseasePrediction[[#This Row],[Oldpeak]]&lt;1,"Low Risk",HeartDiseasePrediction[[#This Row],[Oldpeak]]&lt;1.5,"Medium Risk",HeartDiseasePrediction[[#This Row],[Oldpeak]]&gt;=1.5,"High Risk")</f>
        <v>Low Risk</v>
      </c>
      <c r="Q281" t="s">
        <v>13</v>
      </c>
      <c r="R281" t="s">
        <v>22</v>
      </c>
    </row>
    <row r="282" spans="1:18" x14ac:dyDescent="0.25">
      <c r="A282">
        <v>60</v>
      </c>
      <c r="B282" t="str" cm="1">
        <f t="array" ref="B282">_xlfn.IFS(HeartDiseasePrediction[[#This Row],[Age]]&lt;40,"Below 40",HeartDiseasePrediction[[#This Row],[Age]]&lt;50,"Btw 40 - 49",HeartDiseasePrediction[[#This Row],[Age]]&lt;60,"Btw 50 -59",HeartDiseasePrediction[[#This Row],[Age]]&lt;70,"Btw 60 - 69",HeartDiseasePrediction[[#This Row],[Age]]&lt;=80,"Btw 70 -79")</f>
        <v>Btw 60 - 69</v>
      </c>
      <c r="C282" t="s">
        <v>11</v>
      </c>
      <c r="D282" t="s">
        <v>64</v>
      </c>
      <c r="E282">
        <v>120</v>
      </c>
      <c r="F282" t="str" cm="1">
        <f t="array" ref="F28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82">
        <v>246</v>
      </c>
      <c r="H282" t="str" cm="1">
        <f t="array" ref="H282">_xlfn.IFS(HeartDiseasePrediction[[#This Row],[Cholesterol]]=0,"No Reading",HeartDiseasePrediction[[#This Row],[Cholesterol]]&lt;200,"Normal",HeartDiseasePrediction[[#This Row],[Cholesterol]]&lt;240,"Medium Risk",HeartDiseasePrediction[[#This Row],[Cholesterol]]&gt;=240,"High Risk")</f>
        <v>High Risk</v>
      </c>
      <c r="I282" t="s">
        <v>52</v>
      </c>
      <c r="J282" t="s">
        <v>17</v>
      </c>
      <c r="K282">
        <v>135</v>
      </c>
      <c r="L282" s="1">
        <f>HeartDiseasePrediction[[#This Row],[MaxHR]]/(220-HeartDiseasePrediction[[#This Row],[Age]])</f>
        <v>0.84375</v>
      </c>
      <c r="M282" t="str" cm="1">
        <f t="array" ref="M282">_xlfn.IFS(HeartDiseasePrediction[[#This Row],[MaxHR % Value]]&lt;=59%,"Low-(Abnormal)",HeartDiseasePrediction[[#This Row],[MaxHR % Value]]&lt;86%,"Normal",HeartDiseasePrediction[[#This Row],[MaxHR % Value]]&gt;=86%,"High-(Abnormal)")</f>
        <v>Normal</v>
      </c>
      <c r="N282" t="s">
        <v>22</v>
      </c>
      <c r="O282">
        <v>0</v>
      </c>
      <c r="P282" t="str" cm="1">
        <f t="array" ref="P282">_xlfn.IFS(HeartDiseasePrediction[[#This Row],[Oldpeak]]&lt;1,"Low Risk",HeartDiseasePrediction[[#This Row],[Oldpeak]]&lt;1.5,"Medium Risk",HeartDiseasePrediction[[#This Row],[Oldpeak]]&gt;=1.5,"High Risk")</f>
        <v>Low Risk</v>
      </c>
      <c r="Q282" t="s">
        <v>13</v>
      </c>
      <c r="R282" t="s">
        <v>22</v>
      </c>
    </row>
    <row r="283" spans="1:18" x14ac:dyDescent="0.25">
      <c r="A283">
        <v>49</v>
      </c>
      <c r="B283" t="str" cm="1">
        <f t="array" ref="B283">_xlfn.IFS(HeartDiseasePrediction[[#This Row],[Age]]&lt;40,"Below 40",HeartDiseasePrediction[[#This Row],[Age]]&lt;50,"Btw 40 - 49",HeartDiseasePrediction[[#This Row],[Age]]&lt;60,"Btw 50 -59",HeartDiseasePrediction[[#This Row],[Age]]&lt;70,"Btw 60 - 69",HeartDiseasePrediction[[#This Row],[Age]]&lt;=80,"Btw 70 -79")</f>
        <v>Btw 40 - 49</v>
      </c>
      <c r="C283" t="s">
        <v>11</v>
      </c>
      <c r="D283" t="s">
        <v>61</v>
      </c>
      <c r="E283">
        <v>150</v>
      </c>
      <c r="F283" t="str" cm="1">
        <f t="array" ref="F283">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83">
        <v>222</v>
      </c>
      <c r="H283" t="str" cm="1">
        <f t="array" ref="H283">_xlfn.IFS(HeartDiseasePrediction[[#This Row],[Cholesterol]]=0,"No Reading",HeartDiseasePrediction[[#This Row],[Cholesterol]]&lt;200,"Normal",HeartDiseasePrediction[[#This Row],[Cholesterol]]&lt;240,"Medium Risk",HeartDiseasePrediction[[#This Row],[Cholesterol]]&gt;=240,"High Risk")</f>
        <v>Medium Risk</v>
      </c>
      <c r="I283" t="s">
        <v>52</v>
      </c>
      <c r="J283" t="s">
        <v>12</v>
      </c>
      <c r="K283">
        <v>122</v>
      </c>
      <c r="L283" s="1">
        <f>HeartDiseasePrediction[[#This Row],[MaxHR]]/(220-HeartDiseasePrediction[[#This Row],[Age]])</f>
        <v>0.71345029239766078</v>
      </c>
      <c r="M283" t="str" cm="1">
        <f t="array" ref="M283">_xlfn.IFS(HeartDiseasePrediction[[#This Row],[MaxHR % Value]]&lt;=59%,"Low-(Abnormal)",HeartDiseasePrediction[[#This Row],[MaxHR % Value]]&lt;86%,"Normal",HeartDiseasePrediction[[#This Row],[MaxHR % Value]]&gt;=86%,"High-(Abnormal)")</f>
        <v>Normal</v>
      </c>
      <c r="N283" t="s">
        <v>22</v>
      </c>
      <c r="O283">
        <v>2</v>
      </c>
      <c r="P283" t="str" cm="1">
        <f t="array" ref="P283">_xlfn.IFS(HeartDiseasePrediction[[#This Row],[Oldpeak]]&lt;1,"Low Risk",HeartDiseasePrediction[[#This Row],[Oldpeak]]&lt;1.5,"Medium Risk",HeartDiseasePrediction[[#This Row],[Oldpeak]]&gt;=1.5,"High Risk")</f>
        <v>High Risk</v>
      </c>
      <c r="Q283" t="s">
        <v>15</v>
      </c>
      <c r="R283" t="s">
        <v>23</v>
      </c>
    </row>
    <row r="284" spans="1:18" x14ac:dyDescent="0.25">
      <c r="A284">
        <v>51</v>
      </c>
      <c r="B284" t="str" cm="1">
        <f t="array" ref="B284">_xlfn.IFS(HeartDiseasePrediction[[#This Row],[Age]]&lt;40,"Below 40",HeartDiseasePrediction[[#This Row],[Age]]&lt;50,"Btw 40 - 49",HeartDiseasePrediction[[#This Row],[Age]]&lt;60,"Btw 50 -59",HeartDiseasePrediction[[#This Row],[Age]]&lt;70,"Btw 60 - 69",HeartDiseasePrediction[[#This Row],[Age]]&lt;=80,"Btw 70 -79")</f>
        <v>Btw 50 -59</v>
      </c>
      <c r="C284" t="s">
        <v>14</v>
      </c>
      <c r="D284" t="s">
        <v>64</v>
      </c>
      <c r="E284">
        <v>130</v>
      </c>
      <c r="F284" t="str" cm="1">
        <f t="array" ref="F28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84">
        <v>220</v>
      </c>
      <c r="H284" t="str" cm="1">
        <f t="array" ref="H284">_xlfn.IFS(HeartDiseasePrediction[[#This Row],[Cholesterol]]=0,"No Reading",HeartDiseasePrediction[[#This Row],[Cholesterol]]&lt;200,"Normal",HeartDiseasePrediction[[#This Row],[Cholesterol]]&lt;240,"Medium Risk",HeartDiseasePrediction[[#This Row],[Cholesterol]]&gt;=240,"High Risk")</f>
        <v>Medium Risk</v>
      </c>
      <c r="I284" t="s">
        <v>52</v>
      </c>
      <c r="J284" t="s">
        <v>12</v>
      </c>
      <c r="K284">
        <v>160</v>
      </c>
      <c r="L284" s="1">
        <f>HeartDiseasePrediction[[#This Row],[MaxHR]]/(220-HeartDiseasePrediction[[#This Row],[Age]])</f>
        <v>0.94674556213017746</v>
      </c>
      <c r="M284" t="str" cm="1">
        <f t="array" ref="M284">_xlfn.IFS(HeartDiseasePrediction[[#This Row],[MaxHR % Value]]&lt;=59%,"Low-(Abnormal)",HeartDiseasePrediction[[#This Row],[MaxHR % Value]]&lt;86%,"Normal",HeartDiseasePrediction[[#This Row],[MaxHR % Value]]&gt;=86%,"High-(Abnormal)")</f>
        <v>High-(Abnormal)</v>
      </c>
      <c r="N284" t="s">
        <v>23</v>
      </c>
      <c r="O284">
        <v>2</v>
      </c>
      <c r="P284" t="str" cm="1">
        <f t="array" ref="P284">_xlfn.IFS(HeartDiseasePrediction[[#This Row],[Oldpeak]]&lt;1,"Low Risk",HeartDiseasePrediction[[#This Row],[Oldpeak]]&lt;1.5,"Medium Risk",HeartDiseasePrediction[[#This Row],[Oldpeak]]&gt;=1.5,"High Risk")</f>
        <v>High Risk</v>
      </c>
      <c r="Q284" t="s">
        <v>13</v>
      </c>
      <c r="R284" t="s">
        <v>22</v>
      </c>
    </row>
    <row r="285" spans="1:18" x14ac:dyDescent="0.25">
      <c r="A285">
        <v>55</v>
      </c>
      <c r="B285" t="str" cm="1">
        <f t="array" ref="B285">_xlfn.IFS(HeartDiseasePrediction[[#This Row],[Age]]&lt;40,"Below 40",HeartDiseasePrediction[[#This Row],[Age]]&lt;50,"Btw 40 - 49",HeartDiseasePrediction[[#This Row],[Age]]&lt;60,"Btw 50 -59",HeartDiseasePrediction[[#This Row],[Age]]&lt;70,"Btw 60 - 69",HeartDiseasePrediction[[#This Row],[Age]]&lt;=80,"Btw 70 -79")</f>
        <v>Btw 50 -59</v>
      </c>
      <c r="C285" t="s">
        <v>14</v>
      </c>
      <c r="D285" t="s">
        <v>62</v>
      </c>
      <c r="E285">
        <v>110</v>
      </c>
      <c r="F285" t="str" cm="1">
        <f t="array" ref="F285">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285">
        <v>344</v>
      </c>
      <c r="H285" t="str" cm="1">
        <f t="array" ref="H285">_xlfn.IFS(HeartDiseasePrediction[[#This Row],[Cholesterol]]=0,"No Reading",HeartDiseasePrediction[[#This Row],[Cholesterol]]&lt;200,"Normal",HeartDiseasePrediction[[#This Row],[Cholesterol]]&lt;240,"Medium Risk",HeartDiseasePrediction[[#This Row],[Cholesterol]]&gt;=240,"High Risk")</f>
        <v>High Risk</v>
      </c>
      <c r="I285" t="s">
        <v>52</v>
      </c>
      <c r="J285" t="s">
        <v>16</v>
      </c>
      <c r="K285">
        <v>160</v>
      </c>
      <c r="L285" s="1">
        <f>HeartDiseasePrediction[[#This Row],[MaxHR]]/(220-HeartDiseasePrediction[[#This Row],[Age]])</f>
        <v>0.96969696969696972</v>
      </c>
      <c r="M285" t="str" cm="1">
        <f t="array" ref="M285">_xlfn.IFS(HeartDiseasePrediction[[#This Row],[MaxHR % Value]]&lt;=59%,"Low-(Abnormal)",HeartDiseasePrediction[[#This Row],[MaxHR % Value]]&lt;86%,"Normal",HeartDiseasePrediction[[#This Row],[MaxHR % Value]]&gt;=86%,"High-(Abnormal)")</f>
        <v>High-(Abnormal)</v>
      </c>
      <c r="N285" t="s">
        <v>22</v>
      </c>
      <c r="O285">
        <v>0</v>
      </c>
      <c r="P285" t="str" cm="1">
        <f t="array" ref="P285">_xlfn.IFS(HeartDiseasePrediction[[#This Row],[Oldpeak]]&lt;1,"Low Risk",HeartDiseasePrediction[[#This Row],[Oldpeak]]&lt;1.5,"Medium Risk",HeartDiseasePrediction[[#This Row],[Oldpeak]]&gt;=1.5,"High Risk")</f>
        <v>Low Risk</v>
      </c>
      <c r="Q285" t="s">
        <v>13</v>
      </c>
      <c r="R285" t="s">
        <v>22</v>
      </c>
    </row>
    <row r="286" spans="1:18" x14ac:dyDescent="0.25">
      <c r="A286">
        <v>42</v>
      </c>
      <c r="B286" t="str" cm="1">
        <f t="array" ref="B286">_xlfn.IFS(HeartDiseasePrediction[[#This Row],[Age]]&lt;40,"Below 40",HeartDiseasePrediction[[#This Row],[Age]]&lt;50,"Btw 40 - 49",HeartDiseasePrediction[[#This Row],[Age]]&lt;60,"Btw 50 -59",HeartDiseasePrediction[[#This Row],[Age]]&lt;70,"Btw 60 - 69",HeartDiseasePrediction[[#This Row],[Age]]&lt;=80,"Btw 70 -79")</f>
        <v>Btw 40 - 49</v>
      </c>
      <c r="C286" t="s">
        <v>11</v>
      </c>
      <c r="D286" t="s">
        <v>61</v>
      </c>
      <c r="E286">
        <v>140</v>
      </c>
      <c r="F286" t="str" cm="1">
        <f t="array" ref="F286">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86">
        <v>358</v>
      </c>
      <c r="H286" t="str" cm="1">
        <f t="array" ref="H286">_xlfn.IFS(HeartDiseasePrediction[[#This Row],[Cholesterol]]=0,"No Reading",HeartDiseasePrediction[[#This Row],[Cholesterol]]&lt;200,"Normal",HeartDiseasePrediction[[#This Row],[Cholesterol]]&lt;240,"Medium Risk",HeartDiseasePrediction[[#This Row],[Cholesterol]]&gt;=240,"High Risk")</f>
        <v>High Risk</v>
      </c>
      <c r="I286" t="s">
        <v>52</v>
      </c>
      <c r="J286" t="s">
        <v>12</v>
      </c>
      <c r="K286">
        <v>170</v>
      </c>
      <c r="L286" s="1">
        <f>HeartDiseasePrediction[[#This Row],[MaxHR]]/(220-HeartDiseasePrediction[[#This Row],[Age]])</f>
        <v>0.9550561797752809</v>
      </c>
      <c r="M286" t="str" cm="1">
        <f t="array" ref="M286">_xlfn.IFS(HeartDiseasePrediction[[#This Row],[MaxHR % Value]]&lt;=59%,"Low-(Abnormal)",HeartDiseasePrediction[[#This Row],[MaxHR % Value]]&lt;86%,"Normal",HeartDiseasePrediction[[#This Row],[MaxHR % Value]]&gt;=86%,"High-(Abnormal)")</f>
        <v>High-(Abnormal)</v>
      </c>
      <c r="N286" t="s">
        <v>22</v>
      </c>
      <c r="O286">
        <v>0</v>
      </c>
      <c r="P286" t="str" cm="1">
        <f t="array" ref="P286">_xlfn.IFS(HeartDiseasePrediction[[#This Row],[Oldpeak]]&lt;1,"Low Risk",HeartDiseasePrediction[[#This Row],[Oldpeak]]&lt;1.5,"Medium Risk",HeartDiseasePrediction[[#This Row],[Oldpeak]]&gt;=1.5,"High Risk")</f>
        <v>Low Risk</v>
      </c>
      <c r="Q286" t="s">
        <v>13</v>
      </c>
      <c r="R286" t="s">
        <v>22</v>
      </c>
    </row>
    <row r="287" spans="1:18" x14ac:dyDescent="0.25">
      <c r="A287">
        <v>51</v>
      </c>
      <c r="B287" t="str" cm="1">
        <f t="array" ref="B287">_xlfn.IFS(HeartDiseasePrediction[[#This Row],[Age]]&lt;40,"Below 40",HeartDiseasePrediction[[#This Row],[Age]]&lt;50,"Btw 40 - 49",HeartDiseasePrediction[[#This Row],[Age]]&lt;60,"Btw 50 -59",HeartDiseasePrediction[[#This Row],[Age]]&lt;70,"Btw 60 - 69",HeartDiseasePrediction[[#This Row],[Age]]&lt;=80,"Btw 70 -79")</f>
        <v>Btw 50 -59</v>
      </c>
      <c r="C287" t="s">
        <v>14</v>
      </c>
      <c r="D287" t="s">
        <v>64</v>
      </c>
      <c r="E287">
        <v>110</v>
      </c>
      <c r="F287" t="str" cm="1">
        <f t="array" ref="F287">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287">
        <v>190</v>
      </c>
      <c r="H287" t="str" cm="1">
        <f t="array" ref="H287">_xlfn.IFS(HeartDiseasePrediction[[#This Row],[Cholesterol]]=0,"No Reading",HeartDiseasePrediction[[#This Row],[Cholesterol]]&lt;200,"Normal",HeartDiseasePrediction[[#This Row],[Cholesterol]]&lt;240,"Medium Risk",HeartDiseasePrediction[[#This Row],[Cholesterol]]&gt;=240,"High Risk")</f>
        <v>Normal</v>
      </c>
      <c r="I287" t="s">
        <v>52</v>
      </c>
      <c r="J287" t="s">
        <v>12</v>
      </c>
      <c r="K287">
        <v>120</v>
      </c>
      <c r="L287" s="1">
        <f>HeartDiseasePrediction[[#This Row],[MaxHR]]/(220-HeartDiseasePrediction[[#This Row],[Age]])</f>
        <v>0.7100591715976331</v>
      </c>
      <c r="M287" t="str" cm="1">
        <f t="array" ref="M287">_xlfn.IFS(HeartDiseasePrediction[[#This Row],[MaxHR % Value]]&lt;=59%,"Low-(Abnormal)",HeartDiseasePrediction[[#This Row],[MaxHR % Value]]&lt;86%,"Normal",HeartDiseasePrediction[[#This Row],[MaxHR % Value]]&gt;=86%,"High-(Abnormal)")</f>
        <v>Normal</v>
      </c>
      <c r="N287" t="s">
        <v>22</v>
      </c>
      <c r="O287">
        <v>0</v>
      </c>
      <c r="P287" t="str" cm="1">
        <f t="array" ref="P287">_xlfn.IFS(HeartDiseasePrediction[[#This Row],[Oldpeak]]&lt;1,"Low Risk",HeartDiseasePrediction[[#This Row],[Oldpeak]]&lt;1.5,"Medium Risk",HeartDiseasePrediction[[#This Row],[Oldpeak]]&gt;=1.5,"High Risk")</f>
        <v>Low Risk</v>
      </c>
      <c r="Q287" t="s">
        <v>13</v>
      </c>
      <c r="R287" t="s">
        <v>22</v>
      </c>
    </row>
    <row r="288" spans="1:18" x14ac:dyDescent="0.25">
      <c r="A288">
        <v>59</v>
      </c>
      <c r="B288" t="str" cm="1">
        <f t="array" ref="B288">_xlfn.IFS(HeartDiseasePrediction[[#This Row],[Age]]&lt;40,"Below 40",HeartDiseasePrediction[[#This Row],[Age]]&lt;50,"Btw 40 - 49",HeartDiseasePrediction[[#This Row],[Age]]&lt;60,"Btw 50 -59",HeartDiseasePrediction[[#This Row],[Age]]&lt;70,"Btw 60 - 69",HeartDiseasePrediction[[#This Row],[Age]]&lt;=80,"Btw 70 -79")</f>
        <v>Btw 50 -59</v>
      </c>
      <c r="C288" t="s">
        <v>11</v>
      </c>
      <c r="D288" t="s">
        <v>61</v>
      </c>
      <c r="E288">
        <v>140</v>
      </c>
      <c r="F288" t="str" cm="1">
        <f t="array" ref="F288">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88">
        <v>169</v>
      </c>
      <c r="H288" t="str" cm="1">
        <f t="array" ref="H288">_xlfn.IFS(HeartDiseasePrediction[[#This Row],[Cholesterol]]=0,"No Reading",HeartDiseasePrediction[[#This Row],[Cholesterol]]&lt;200,"Normal",HeartDiseasePrediction[[#This Row],[Cholesterol]]&lt;240,"Medium Risk",HeartDiseasePrediction[[#This Row],[Cholesterol]]&gt;=240,"High Risk")</f>
        <v>Normal</v>
      </c>
      <c r="I288" t="s">
        <v>52</v>
      </c>
      <c r="J288" t="s">
        <v>12</v>
      </c>
      <c r="K288">
        <v>140</v>
      </c>
      <c r="L288" s="1">
        <f>HeartDiseasePrediction[[#This Row],[MaxHR]]/(220-HeartDiseasePrediction[[#This Row],[Age]])</f>
        <v>0.86956521739130432</v>
      </c>
      <c r="M288" t="str" cm="1">
        <f t="array" ref="M288">_xlfn.IFS(HeartDiseasePrediction[[#This Row],[MaxHR % Value]]&lt;=59%,"Low-(Abnormal)",HeartDiseasePrediction[[#This Row],[MaxHR % Value]]&lt;86%,"Normal",HeartDiseasePrediction[[#This Row],[MaxHR % Value]]&gt;=86%,"High-(Abnormal)")</f>
        <v>High-(Abnormal)</v>
      </c>
      <c r="N288" t="s">
        <v>22</v>
      </c>
      <c r="O288">
        <v>0</v>
      </c>
      <c r="P288" t="str" cm="1">
        <f t="array" ref="P288">_xlfn.IFS(HeartDiseasePrediction[[#This Row],[Oldpeak]]&lt;1,"Low Risk",HeartDiseasePrediction[[#This Row],[Oldpeak]]&lt;1.5,"Medium Risk",HeartDiseasePrediction[[#This Row],[Oldpeak]]&gt;=1.5,"High Risk")</f>
        <v>Low Risk</v>
      </c>
      <c r="Q288" t="s">
        <v>13</v>
      </c>
      <c r="R288" t="s">
        <v>22</v>
      </c>
    </row>
    <row r="289" spans="1:18" x14ac:dyDescent="0.25">
      <c r="A289">
        <v>53</v>
      </c>
      <c r="B289" t="str" cm="1">
        <f t="array" ref="B289">_xlfn.IFS(HeartDiseasePrediction[[#This Row],[Age]]&lt;40,"Below 40",HeartDiseasePrediction[[#This Row],[Age]]&lt;50,"Btw 40 - 49",HeartDiseasePrediction[[#This Row],[Age]]&lt;60,"Btw 50 -59",HeartDiseasePrediction[[#This Row],[Age]]&lt;70,"Btw 60 - 69",HeartDiseasePrediction[[#This Row],[Age]]&lt;=80,"Btw 70 -79")</f>
        <v>Btw 50 -59</v>
      </c>
      <c r="C289" t="s">
        <v>11</v>
      </c>
      <c r="D289" t="s">
        <v>62</v>
      </c>
      <c r="E289">
        <v>120</v>
      </c>
      <c r="F289" t="str" cm="1">
        <f t="array" ref="F28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89">
        <v>181</v>
      </c>
      <c r="H289" t="str" cm="1">
        <f t="array" ref="H289">_xlfn.IFS(HeartDiseasePrediction[[#This Row],[Cholesterol]]=0,"No Reading",HeartDiseasePrediction[[#This Row],[Cholesterol]]&lt;200,"Normal",HeartDiseasePrediction[[#This Row],[Cholesterol]]&lt;240,"Medium Risk",HeartDiseasePrediction[[#This Row],[Cholesterol]]&gt;=240,"High Risk")</f>
        <v>Normal</v>
      </c>
      <c r="I289" t="s">
        <v>52</v>
      </c>
      <c r="J289" t="s">
        <v>12</v>
      </c>
      <c r="K289">
        <v>132</v>
      </c>
      <c r="L289" s="1">
        <f>HeartDiseasePrediction[[#This Row],[MaxHR]]/(220-HeartDiseasePrediction[[#This Row],[Age]])</f>
        <v>0.79041916167664672</v>
      </c>
      <c r="M289" t="str" cm="1">
        <f t="array" ref="M289">_xlfn.IFS(HeartDiseasePrediction[[#This Row],[MaxHR % Value]]&lt;=59%,"Low-(Abnormal)",HeartDiseasePrediction[[#This Row],[MaxHR % Value]]&lt;86%,"Normal",HeartDiseasePrediction[[#This Row],[MaxHR % Value]]&gt;=86%,"High-(Abnormal)")</f>
        <v>Normal</v>
      </c>
      <c r="N289" t="s">
        <v>22</v>
      </c>
      <c r="O289">
        <v>0</v>
      </c>
      <c r="P289" t="str" cm="1">
        <f t="array" ref="P289">_xlfn.IFS(HeartDiseasePrediction[[#This Row],[Oldpeak]]&lt;1,"Low Risk",HeartDiseasePrediction[[#This Row],[Oldpeak]]&lt;1.5,"Medium Risk",HeartDiseasePrediction[[#This Row],[Oldpeak]]&gt;=1.5,"High Risk")</f>
        <v>Low Risk</v>
      </c>
      <c r="Q289" t="s">
        <v>13</v>
      </c>
      <c r="R289" t="s">
        <v>22</v>
      </c>
    </row>
    <row r="290" spans="1:18" x14ac:dyDescent="0.25">
      <c r="A290">
        <v>48</v>
      </c>
      <c r="B290" t="str" cm="1">
        <f t="array" ref="B290">_xlfn.IFS(HeartDiseasePrediction[[#This Row],[Age]]&lt;40,"Below 40",HeartDiseasePrediction[[#This Row],[Age]]&lt;50,"Btw 40 - 49",HeartDiseasePrediction[[#This Row],[Age]]&lt;60,"Btw 50 -59",HeartDiseasePrediction[[#This Row],[Age]]&lt;70,"Btw 60 - 69",HeartDiseasePrediction[[#This Row],[Age]]&lt;=80,"Btw 70 -79")</f>
        <v>Btw 40 - 49</v>
      </c>
      <c r="C290" t="s">
        <v>14</v>
      </c>
      <c r="D290" t="s">
        <v>62</v>
      </c>
      <c r="E290">
        <v>133</v>
      </c>
      <c r="F290" t="str" cm="1">
        <f t="array" ref="F29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90">
        <v>308</v>
      </c>
      <c r="H290" t="str" cm="1">
        <f t="array" ref="H290">_xlfn.IFS(HeartDiseasePrediction[[#This Row],[Cholesterol]]=0,"No Reading",HeartDiseasePrediction[[#This Row],[Cholesterol]]&lt;200,"Normal",HeartDiseasePrediction[[#This Row],[Cholesterol]]&lt;240,"Medium Risk",HeartDiseasePrediction[[#This Row],[Cholesterol]]&gt;=240,"High Risk")</f>
        <v>High Risk</v>
      </c>
      <c r="I290" t="s">
        <v>52</v>
      </c>
      <c r="J290" t="s">
        <v>16</v>
      </c>
      <c r="K290">
        <v>156</v>
      </c>
      <c r="L290" s="1">
        <f>HeartDiseasePrediction[[#This Row],[MaxHR]]/(220-HeartDiseasePrediction[[#This Row],[Age]])</f>
        <v>0.90697674418604646</v>
      </c>
      <c r="M290" t="str" cm="1">
        <f t="array" ref="M290">_xlfn.IFS(HeartDiseasePrediction[[#This Row],[MaxHR % Value]]&lt;=59%,"Low-(Abnormal)",HeartDiseasePrediction[[#This Row],[MaxHR % Value]]&lt;86%,"Normal",HeartDiseasePrediction[[#This Row],[MaxHR % Value]]&gt;=86%,"High-(Abnormal)")</f>
        <v>High-(Abnormal)</v>
      </c>
      <c r="N290" t="s">
        <v>22</v>
      </c>
      <c r="O290">
        <v>2</v>
      </c>
      <c r="P290" t="str" cm="1">
        <f t="array" ref="P290">_xlfn.IFS(HeartDiseasePrediction[[#This Row],[Oldpeak]]&lt;1,"Low Risk",HeartDiseasePrediction[[#This Row],[Oldpeak]]&lt;1.5,"Medium Risk",HeartDiseasePrediction[[#This Row],[Oldpeak]]&gt;=1.5,"High Risk")</f>
        <v>High Risk</v>
      </c>
      <c r="Q290" t="s">
        <v>13</v>
      </c>
      <c r="R290" t="s">
        <v>22</v>
      </c>
    </row>
    <row r="291" spans="1:18" x14ac:dyDescent="0.25">
      <c r="A291">
        <v>36</v>
      </c>
      <c r="B291" t="str" cm="1">
        <f t="array" ref="B291">_xlfn.IFS(HeartDiseasePrediction[[#This Row],[Age]]&lt;40,"Below 40",HeartDiseasePrediction[[#This Row],[Age]]&lt;50,"Btw 40 - 49",HeartDiseasePrediction[[#This Row],[Age]]&lt;60,"Btw 50 -59",HeartDiseasePrediction[[#This Row],[Age]]&lt;70,"Btw 60 - 69",HeartDiseasePrediction[[#This Row],[Age]]&lt;=80,"Btw 70 -79")</f>
        <v>Below 40</v>
      </c>
      <c r="C291" t="s">
        <v>11</v>
      </c>
      <c r="D291" t="s">
        <v>62</v>
      </c>
      <c r="E291">
        <v>120</v>
      </c>
      <c r="F291" t="str" cm="1">
        <f t="array" ref="F29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91">
        <v>166</v>
      </c>
      <c r="H291" t="str" cm="1">
        <f t="array" ref="H291">_xlfn.IFS(HeartDiseasePrediction[[#This Row],[Cholesterol]]=0,"No Reading",HeartDiseasePrediction[[#This Row],[Cholesterol]]&lt;200,"Normal",HeartDiseasePrediction[[#This Row],[Cholesterol]]&lt;240,"Medium Risk",HeartDiseasePrediction[[#This Row],[Cholesterol]]&gt;=240,"High Risk")</f>
        <v>Normal</v>
      </c>
      <c r="I291" t="s">
        <v>52</v>
      </c>
      <c r="J291" t="s">
        <v>12</v>
      </c>
      <c r="K291">
        <v>180</v>
      </c>
      <c r="L291" s="1">
        <f>HeartDiseasePrediction[[#This Row],[MaxHR]]/(220-HeartDiseasePrediction[[#This Row],[Age]])</f>
        <v>0.97826086956521741</v>
      </c>
      <c r="M291" t="str" cm="1">
        <f t="array" ref="M291">_xlfn.IFS(HeartDiseasePrediction[[#This Row],[MaxHR % Value]]&lt;=59%,"Low-(Abnormal)",HeartDiseasePrediction[[#This Row],[MaxHR % Value]]&lt;86%,"Normal",HeartDiseasePrediction[[#This Row],[MaxHR % Value]]&gt;=86%,"High-(Abnormal)")</f>
        <v>High-(Abnormal)</v>
      </c>
      <c r="N291" t="s">
        <v>22</v>
      </c>
      <c r="O291">
        <v>0</v>
      </c>
      <c r="P291" t="str" cm="1">
        <f t="array" ref="P291">_xlfn.IFS(HeartDiseasePrediction[[#This Row],[Oldpeak]]&lt;1,"Low Risk",HeartDiseasePrediction[[#This Row],[Oldpeak]]&lt;1.5,"Medium Risk",HeartDiseasePrediction[[#This Row],[Oldpeak]]&gt;=1.5,"High Risk")</f>
        <v>Low Risk</v>
      </c>
      <c r="Q291" t="s">
        <v>13</v>
      </c>
      <c r="R291" t="s">
        <v>22</v>
      </c>
    </row>
    <row r="292" spans="1:18" x14ac:dyDescent="0.25">
      <c r="A292">
        <v>48</v>
      </c>
      <c r="B292" t="str" cm="1">
        <f t="array" ref="B292">_xlfn.IFS(HeartDiseasePrediction[[#This Row],[Age]]&lt;40,"Below 40",HeartDiseasePrediction[[#This Row],[Age]]&lt;50,"Btw 40 - 49",HeartDiseasePrediction[[#This Row],[Age]]&lt;60,"Btw 50 -59",HeartDiseasePrediction[[#This Row],[Age]]&lt;70,"Btw 60 - 69",HeartDiseasePrediction[[#This Row],[Age]]&lt;=80,"Btw 70 -79")</f>
        <v>Btw 40 - 49</v>
      </c>
      <c r="C292" t="s">
        <v>11</v>
      </c>
      <c r="D292" t="s">
        <v>64</v>
      </c>
      <c r="E292">
        <v>110</v>
      </c>
      <c r="F292" t="str" cm="1">
        <f t="array" ref="F292">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292">
        <v>211</v>
      </c>
      <c r="H292" t="str" cm="1">
        <f t="array" ref="H292">_xlfn.IFS(HeartDiseasePrediction[[#This Row],[Cholesterol]]=0,"No Reading",HeartDiseasePrediction[[#This Row],[Cholesterol]]&lt;200,"Normal",HeartDiseasePrediction[[#This Row],[Cholesterol]]&lt;240,"Medium Risk",HeartDiseasePrediction[[#This Row],[Cholesterol]]&gt;=240,"High Risk")</f>
        <v>Medium Risk</v>
      </c>
      <c r="I292" t="s">
        <v>52</v>
      </c>
      <c r="J292" t="s">
        <v>12</v>
      </c>
      <c r="K292">
        <v>138</v>
      </c>
      <c r="L292" s="1">
        <f>HeartDiseasePrediction[[#This Row],[MaxHR]]/(220-HeartDiseasePrediction[[#This Row],[Age]])</f>
        <v>0.80232558139534882</v>
      </c>
      <c r="M292" t="str" cm="1">
        <f t="array" ref="M292">_xlfn.IFS(HeartDiseasePrediction[[#This Row],[MaxHR % Value]]&lt;=59%,"Low-(Abnormal)",HeartDiseasePrediction[[#This Row],[MaxHR % Value]]&lt;86%,"Normal",HeartDiseasePrediction[[#This Row],[MaxHR % Value]]&gt;=86%,"High-(Abnormal)")</f>
        <v>Normal</v>
      </c>
      <c r="N292" t="s">
        <v>22</v>
      </c>
      <c r="O292">
        <v>0</v>
      </c>
      <c r="P292" t="str" cm="1">
        <f t="array" ref="P292">_xlfn.IFS(HeartDiseasePrediction[[#This Row],[Oldpeak]]&lt;1,"Low Risk",HeartDiseasePrediction[[#This Row],[Oldpeak]]&lt;1.5,"Medium Risk",HeartDiseasePrediction[[#This Row],[Oldpeak]]&gt;=1.5,"High Risk")</f>
        <v>Low Risk</v>
      </c>
      <c r="Q292" t="s">
        <v>13</v>
      </c>
      <c r="R292" t="s">
        <v>22</v>
      </c>
    </row>
    <row r="293" spans="1:18" x14ac:dyDescent="0.25">
      <c r="A293">
        <v>47</v>
      </c>
      <c r="B293" t="str" cm="1">
        <f t="array" ref="B293">_xlfn.IFS(HeartDiseasePrediction[[#This Row],[Age]]&lt;40,"Below 40",HeartDiseasePrediction[[#This Row],[Age]]&lt;50,"Btw 40 - 49",HeartDiseasePrediction[[#This Row],[Age]]&lt;60,"Btw 50 -59",HeartDiseasePrediction[[#This Row],[Age]]&lt;70,"Btw 60 - 69",HeartDiseasePrediction[[#This Row],[Age]]&lt;=80,"Btw 70 -79")</f>
        <v>Btw 40 - 49</v>
      </c>
      <c r="C293" t="s">
        <v>14</v>
      </c>
      <c r="D293" t="s">
        <v>62</v>
      </c>
      <c r="E293">
        <v>140</v>
      </c>
      <c r="F293" t="str" cm="1">
        <f t="array" ref="F293">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93">
        <v>257</v>
      </c>
      <c r="H293" t="str" cm="1">
        <f t="array" ref="H293">_xlfn.IFS(HeartDiseasePrediction[[#This Row],[Cholesterol]]=0,"No Reading",HeartDiseasePrediction[[#This Row],[Cholesterol]]&lt;200,"Normal",HeartDiseasePrediction[[#This Row],[Cholesterol]]&lt;240,"Medium Risk",HeartDiseasePrediction[[#This Row],[Cholesterol]]&gt;=240,"High Risk")</f>
        <v>High Risk</v>
      </c>
      <c r="I293" t="s">
        <v>52</v>
      </c>
      <c r="J293" t="s">
        <v>12</v>
      </c>
      <c r="K293">
        <v>135</v>
      </c>
      <c r="L293" s="1">
        <f>HeartDiseasePrediction[[#This Row],[MaxHR]]/(220-HeartDiseasePrediction[[#This Row],[Age]])</f>
        <v>0.78034682080924855</v>
      </c>
      <c r="M293" t="str" cm="1">
        <f t="array" ref="M293">_xlfn.IFS(HeartDiseasePrediction[[#This Row],[MaxHR % Value]]&lt;=59%,"Low-(Abnormal)",HeartDiseasePrediction[[#This Row],[MaxHR % Value]]&lt;86%,"Normal",HeartDiseasePrediction[[#This Row],[MaxHR % Value]]&gt;=86%,"High-(Abnormal)")</f>
        <v>Normal</v>
      </c>
      <c r="N293" t="s">
        <v>22</v>
      </c>
      <c r="O293">
        <v>1</v>
      </c>
      <c r="P293" t="str" cm="1">
        <f t="array" ref="P293">_xlfn.IFS(HeartDiseasePrediction[[#This Row],[Oldpeak]]&lt;1,"Low Risk",HeartDiseasePrediction[[#This Row],[Oldpeak]]&lt;1.5,"Medium Risk",HeartDiseasePrediction[[#This Row],[Oldpeak]]&gt;=1.5,"High Risk")</f>
        <v>Medium Risk</v>
      </c>
      <c r="Q293" t="s">
        <v>13</v>
      </c>
      <c r="R293" t="s">
        <v>22</v>
      </c>
    </row>
    <row r="294" spans="1:18" x14ac:dyDescent="0.25">
      <c r="A294">
        <v>53</v>
      </c>
      <c r="B294" t="str" cm="1">
        <f t="array" ref="B294">_xlfn.IFS(HeartDiseasePrediction[[#This Row],[Age]]&lt;40,"Below 40",HeartDiseasePrediction[[#This Row],[Age]]&lt;50,"Btw 40 - 49",HeartDiseasePrediction[[#This Row],[Age]]&lt;60,"Btw 50 -59",HeartDiseasePrediction[[#This Row],[Age]]&lt;70,"Btw 60 - 69",HeartDiseasePrediction[[#This Row],[Age]]&lt;=80,"Btw 70 -79")</f>
        <v>Btw 50 -59</v>
      </c>
      <c r="C294" t="s">
        <v>11</v>
      </c>
      <c r="D294" t="s">
        <v>61</v>
      </c>
      <c r="E294">
        <v>130</v>
      </c>
      <c r="F294" t="str" cm="1">
        <f t="array" ref="F29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294">
        <v>182</v>
      </c>
      <c r="H294" t="str" cm="1">
        <f t="array" ref="H294">_xlfn.IFS(HeartDiseasePrediction[[#This Row],[Cholesterol]]=0,"No Reading",HeartDiseasePrediction[[#This Row],[Cholesterol]]&lt;200,"Normal",HeartDiseasePrediction[[#This Row],[Cholesterol]]&lt;240,"Medium Risk",HeartDiseasePrediction[[#This Row],[Cholesterol]]&gt;=240,"High Risk")</f>
        <v>Normal</v>
      </c>
      <c r="I294" t="s">
        <v>52</v>
      </c>
      <c r="J294" t="s">
        <v>12</v>
      </c>
      <c r="K294">
        <v>148</v>
      </c>
      <c r="L294" s="1">
        <f>HeartDiseasePrediction[[#This Row],[MaxHR]]/(220-HeartDiseasePrediction[[#This Row],[Age]])</f>
        <v>0.88622754491017963</v>
      </c>
      <c r="M294" t="str" cm="1">
        <f t="array" ref="M294">_xlfn.IFS(HeartDiseasePrediction[[#This Row],[MaxHR % Value]]&lt;=59%,"Low-(Abnormal)",HeartDiseasePrediction[[#This Row],[MaxHR % Value]]&lt;86%,"Normal",HeartDiseasePrediction[[#This Row],[MaxHR % Value]]&gt;=86%,"High-(Abnormal)")</f>
        <v>High-(Abnormal)</v>
      </c>
      <c r="N294" t="s">
        <v>22</v>
      </c>
      <c r="O294">
        <v>0</v>
      </c>
      <c r="P294" t="str" cm="1">
        <f t="array" ref="P294">_xlfn.IFS(HeartDiseasePrediction[[#This Row],[Oldpeak]]&lt;1,"Low Risk",HeartDiseasePrediction[[#This Row],[Oldpeak]]&lt;1.5,"Medium Risk",HeartDiseasePrediction[[#This Row],[Oldpeak]]&gt;=1.5,"High Risk")</f>
        <v>Low Risk</v>
      </c>
      <c r="Q294" t="s">
        <v>13</v>
      </c>
      <c r="R294" t="s">
        <v>22</v>
      </c>
    </row>
    <row r="295" spans="1:18" x14ac:dyDescent="0.25">
      <c r="A295">
        <v>65</v>
      </c>
      <c r="B295" t="str" cm="1">
        <f t="array" ref="B295">_xlfn.IFS(HeartDiseasePrediction[[#This Row],[Age]]&lt;40,"Below 40",HeartDiseasePrediction[[#This Row],[Age]]&lt;50,"Btw 40 - 49",HeartDiseasePrediction[[#This Row],[Age]]&lt;60,"Btw 50 -59",HeartDiseasePrediction[[#This Row],[Age]]&lt;70,"Btw 60 - 69",HeartDiseasePrediction[[#This Row],[Age]]&lt;=80,"Btw 70 -79")</f>
        <v>Btw 60 - 69</v>
      </c>
      <c r="C295" t="s">
        <v>11</v>
      </c>
      <c r="D295" t="s">
        <v>61</v>
      </c>
      <c r="E295">
        <v>115</v>
      </c>
      <c r="F295" t="str" cm="1">
        <f t="array" ref="F295">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295">
        <v>0</v>
      </c>
      <c r="H295" t="str" cm="1">
        <f t="array" ref="H295">_xlfn.IFS(HeartDiseasePrediction[[#This Row],[Cholesterol]]=0,"No Reading",HeartDiseasePrediction[[#This Row],[Cholesterol]]&lt;200,"Normal",HeartDiseasePrediction[[#This Row],[Cholesterol]]&lt;240,"Medium Risk",HeartDiseasePrediction[[#This Row],[Cholesterol]]&gt;=240,"High Risk")</f>
        <v>No Reading</v>
      </c>
      <c r="I295" t="s">
        <v>52</v>
      </c>
      <c r="J295" t="s">
        <v>12</v>
      </c>
      <c r="K295">
        <v>93</v>
      </c>
      <c r="L295" s="1">
        <f>HeartDiseasePrediction[[#This Row],[MaxHR]]/(220-HeartDiseasePrediction[[#This Row],[Age]])</f>
        <v>0.6</v>
      </c>
      <c r="M295" t="str" cm="1">
        <f t="array" ref="M295">_xlfn.IFS(HeartDiseasePrediction[[#This Row],[MaxHR % Value]]&lt;=59%,"Low-(Abnormal)",HeartDiseasePrediction[[#This Row],[MaxHR % Value]]&lt;86%,"Normal",HeartDiseasePrediction[[#This Row],[MaxHR % Value]]&gt;=86%,"High-(Abnormal)")</f>
        <v>Normal</v>
      </c>
      <c r="N295" t="s">
        <v>23</v>
      </c>
      <c r="O295">
        <v>0</v>
      </c>
      <c r="P295" t="str" cm="1">
        <f t="array" ref="P295">_xlfn.IFS(HeartDiseasePrediction[[#This Row],[Oldpeak]]&lt;1,"Low Risk",HeartDiseasePrediction[[#This Row],[Oldpeak]]&lt;1.5,"Medium Risk",HeartDiseasePrediction[[#This Row],[Oldpeak]]&gt;=1.5,"High Risk")</f>
        <v>Low Risk</v>
      </c>
      <c r="Q295" t="s">
        <v>15</v>
      </c>
      <c r="R295" t="s">
        <v>23</v>
      </c>
    </row>
    <row r="296" spans="1:18" x14ac:dyDescent="0.25">
      <c r="A296">
        <v>32</v>
      </c>
      <c r="B296" t="str" cm="1">
        <f t="array" ref="B296">_xlfn.IFS(HeartDiseasePrediction[[#This Row],[Age]]&lt;40,"Below 40",HeartDiseasePrediction[[#This Row],[Age]]&lt;50,"Btw 40 - 49",HeartDiseasePrediction[[#This Row],[Age]]&lt;60,"Btw 50 -59",HeartDiseasePrediction[[#This Row],[Age]]&lt;70,"Btw 60 - 69",HeartDiseasePrediction[[#This Row],[Age]]&lt;=80,"Btw 70 -79")</f>
        <v>Below 40</v>
      </c>
      <c r="C296" t="s">
        <v>11</v>
      </c>
      <c r="D296" t="s">
        <v>63</v>
      </c>
      <c r="E296">
        <v>95</v>
      </c>
      <c r="F296" t="str" cm="1">
        <f t="array" ref="F296">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296">
        <v>0</v>
      </c>
      <c r="H296" t="str" cm="1">
        <f t="array" ref="H296">_xlfn.IFS(HeartDiseasePrediction[[#This Row],[Cholesterol]]=0,"No Reading",HeartDiseasePrediction[[#This Row],[Cholesterol]]&lt;200,"Normal",HeartDiseasePrediction[[#This Row],[Cholesterol]]&lt;240,"Medium Risk",HeartDiseasePrediction[[#This Row],[Cholesterol]]&gt;=240,"High Risk")</f>
        <v>No Reading</v>
      </c>
      <c r="I296" t="s">
        <v>53</v>
      </c>
      <c r="J296" t="s">
        <v>12</v>
      </c>
      <c r="K296">
        <v>127</v>
      </c>
      <c r="L296" s="1">
        <f>HeartDiseasePrediction[[#This Row],[MaxHR]]/(220-HeartDiseasePrediction[[#This Row],[Age]])</f>
        <v>0.67553191489361697</v>
      </c>
      <c r="M296" t="str" cm="1">
        <f t="array" ref="M296">_xlfn.IFS(HeartDiseasePrediction[[#This Row],[MaxHR % Value]]&lt;=59%,"Low-(Abnormal)",HeartDiseasePrediction[[#This Row],[MaxHR % Value]]&lt;86%,"Normal",HeartDiseasePrediction[[#This Row],[MaxHR % Value]]&gt;=86%,"High-(Abnormal)")</f>
        <v>Normal</v>
      </c>
      <c r="N296" t="s">
        <v>22</v>
      </c>
      <c r="O296">
        <v>0.7</v>
      </c>
      <c r="P296" t="str" cm="1">
        <f t="array" ref="P296">_xlfn.IFS(HeartDiseasePrediction[[#This Row],[Oldpeak]]&lt;1,"Low Risk",HeartDiseasePrediction[[#This Row],[Oldpeak]]&lt;1.5,"Medium Risk",HeartDiseasePrediction[[#This Row],[Oldpeak]]&gt;=1.5,"High Risk")</f>
        <v>Low Risk</v>
      </c>
      <c r="Q296" t="s">
        <v>13</v>
      </c>
      <c r="R296" t="s">
        <v>23</v>
      </c>
    </row>
    <row r="297" spans="1:18" x14ac:dyDescent="0.25">
      <c r="A297">
        <v>61</v>
      </c>
      <c r="B297" t="str" cm="1">
        <f t="array" ref="B297">_xlfn.IFS(HeartDiseasePrediction[[#This Row],[Age]]&lt;40,"Below 40",HeartDiseasePrediction[[#This Row],[Age]]&lt;50,"Btw 40 - 49",HeartDiseasePrediction[[#This Row],[Age]]&lt;60,"Btw 50 -59",HeartDiseasePrediction[[#This Row],[Age]]&lt;70,"Btw 60 - 69",HeartDiseasePrediction[[#This Row],[Age]]&lt;=80,"Btw 70 -79")</f>
        <v>Btw 60 - 69</v>
      </c>
      <c r="C297" t="s">
        <v>11</v>
      </c>
      <c r="D297" t="s">
        <v>61</v>
      </c>
      <c r="E297">
        <v>105</v>
      </c>
      <c r="F297" t="str" cm="1">
        <f t="array" ref="F297">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297">
        <v>0</v>
      </c>
      <c r="H297" t="str" cm="1">
        <f t="array" ref="H297">_xlfn.IFS(HeartDiseasePrediction[[#This Row],[Cholesterol]]=0,"No Reading",HeartDiseasePrediction[[#This Row],[Cholesterol]]&lt;200,"Normal",HeartDiseasePrediction[[#This Row],[Cholesterol]]&lt;240,"Medium Risk",HeartDiseasePrediction[[#This Row],[Cholesterol]]&gt;=240,"High Risk")</f>
        <v>No Reading</v>
      </c>
      <c r="I297" t="s">
        <v>53</v>
      </c>
      <c r="J297" t="s">
        <v>12</v>
      </c>
      <c r="K297">
        <v>110</v>
      </c>
      <c r="L297" s="1">
        <f>HeartDiseasePrediction[[#This Row],[MaxHR]]/(220-HeartDiseasePrediction[[#This Row],[Age]])</f>
        <v>0.69182389937106914</v>
      </c>
      <c r="M297" t="str" cm="1">
        <f t="array" ref="M297">_xlfn.IFS(HeartDiseasePrediction[[#This Row],[MaxHR % Value]]&lt;=59%,"Low-(Abnormal)",HeartDiseasePrediction[[#This Row],[MaxHR % Value]]&lt;86%,"Normal",HeartDiseasePrediction[[#This Row],[MaxHR % Value]]&gt;=86%,"High-(Abnormal)")</f>
        <v>Normal</v>
      </c>
      <c r="N297" t="s">
        <v>23</v>
      </c>
      <c r="O297">
        <v>1.5</v>
      </c>
      <c r="P297" t="str" cm="1">
        <f t="array" ref="P297">_xlfn.IFS(HeartDiseasePrediction[[#This Row],[Oldpeak]]&lt;1,"Low Risk",HeartDiseasePrediction[[#This Row],[Oldpeak]]&lt;1.5,"Medium Risk",HeartDiseasePrediction[[#This Row],[Oldpeak]]&gt;=1.5,"High Risk")</f>
        <v>High Risk</v>
      </c>
      <c r="Q297" t="s">
        <v>13</v>
      </c>
      <c r="R297" t="s">
        <v>23</v>
      </c>
    </row>
    <row r="298" spans="1:18" x14ac:dyDescent="0.25">
      <c r="A298">
        <v>50</v>
      </c>
      <c r="B298" t="str" cm="1">
        <f t="array" ref="B298">_xlfn.IFS(HeartDiseasePrediction[[#This Row],[Age]]&lt;40,"Below 40",HeartDiseasePrediction[[#This Row],[Age]]&lt;50,"Btw 40 - 49",HeartDiseasePrediction[[#This Row],[Age]]&lt;60,"Btw 50 -59",HeartDiseasePrediction[[#This Row],[Age]]&lt;70,"Btw 60 - 69",HeartDiseasePrediction[[#This Row],[Age]]&lt;=80,"Btw 70 -79")</f>
        <v>Btw 50 -59</v>
      </c>
      <c r="C298" t="s">
        <v>11</v>
      </c>
      <c r="D298" t="s">
        <v>61</v>
      </c>
      <c r="E298">
        <v>145</v>
      </c>
      <c r="F298" t="str" cm="1">
        <f t="array" ref="F298">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298">
        <v>0</v>
      </c>
      <c r="H298" t="str" cm="1">
        <f t="array" ref="H298">_xlfn.IFS(HeartDiseasePrediction[[#This Row],[Cholesterol]]=0,"No Reading",HeartDiseasePrediction[[#This Row],[Cholesterol]]&lt;200,"Normal",HeartDiseasePrediction[[#This Row],[Cholesterol]]&lt;240,"Medium Risk",HeartDiseasePrediction[[#This Row],[Cholesterol]]&gt;=240,"High Risk")</f>
        <v>No Reading</v>
      </c>
      <c r="I298" t="s">
        <v>53</v>
      </c>
      <c r="J298" t="s">
        <v>12</v>
      </c>
      <c r="K298">
        <v>139</v>
      </c>
      <c r="L298" s="1">
        <f>HeartDiseasePrediction[[#This Row],[MaxHR]]/(220-HeartDiseasePrediction[[#This Row],[Age]])</f>
        <v>0.81764705882352939</v>
      </c>
      <c r="M298" t="str" cm="1">
        <f t="array" ref="M298">_xlfn.IFS(HeartDiseasePrediction[[#This Row],[MaxHR % Value]]&lt;=59%,"Low-(Abnormal)",HeartDiseasePrediction[[#This Row],[MaxHR % Value]]&lt;86%,"Normal",HeartDiseasePrediction[[#This Row],[MaxHR % Value]]&gt;=86%,"High-(Abnormal)")</f>
        <v>Normal</v>
      </c>
      <c r="N298" t="s">
        <v>23</v>
      </c>
      <c r="O298">
        <v>0.7</v>
      </c>
      <c r="P298" t="str" cm="1">
        <f t="array" ref="P298">_xlfn.IFS(HeartDiseasePrediction[[#This Row],[Oldpeak]]&lt;1,"Low Risk",HeartDiseasePrediction[[#This Row],[Oldpeak]]&lt;1.5,"Medium Risk",HeartDiseasePrediction[[#This Row],[Oldpeak]]&gt;=1.5,"High Risk")</f>
        <v>Low Risk</v>
      </c>
      <c r="Q298" t="s">
        <v>15</v>
      </c>
      <c r="R298" t="s">
        <v>23</v>
      </c>
    </row>
    <row r="299" spans="1:18" x14ac:dyDescent="0.25">
      <c r="A299">
        <v>57</v>
      </c>
      <c r="B299" t="str" cm="1">
        <f t="array" ref="B299">_xlfn.IFS(HeartDiseasePrediction[[#This Row],[Age]]&lt;40,"Below 40",HeartDiseasePrediction[[#This Row],[Age]]&lt;50,"Btw 40 - 49",HeartDiseasePrediction[[#This Row],[Age]]&lt;60,"Btw 50 -59",HeartDiseasePrediction[[#This Row],[Age]]&lt;70,"Btw 60 - 69",HeartDiseasePrediction[[#This Row],[Age]]&lt;=80,"Btw 70 -79")</f>
        <v>Btw 50 -59</v>
      </c>
      <c r="C299" t="s">
        <v>11</v>
      </c>
      <c r="D299" t="s">
        <v>61</v>
      </c>
      <c r="E299">
        <v>110</v>
      </c>
      <c r="F299" t="str" cm="1">
        <f t="array" ref="F299">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299">
        <v>0</v>
      </c>
      <c r="H299" t="str" cm="1">
        <f t="array" ref="H299">_xlfn.IFS(HeartDiseasePrediction[[#This Row],[Cholesterol]]=0,"No Reading",HeartDiseasePrediction[[#This Row],[Cholesterol]]&lt;200,"Normal",HeartDiseasePrediction[[#This Row],[Cholesterol]]&lt;240,"Medium Risk",HeartDiseasePrediction[[#This Row],[Cholesterol]]&gt;=240,"High Risk")</f>
        <v>No Reading</v>
      </c>
      <c r="I299" t="s">
        <v>53</v>
      </c>
      <c r="J299" t="s">
        <v>16</v>
      </c>
      <c r="K299">
        <v>131</v>
      </c>
      <c r="L299" s="1">
        <f>HeartDiseasePrediction[[#This Row],[MaxHR]]/(220-HeartDiseasePrediction[[#This Row],[Age]])</f>
        <v>0.80368098159509205</v>
      </c>
      <c r="M299" t="str" cm="1">
        <f t="array" ref="M299">_xlfn.IFS(HeartDiseasePrediction[[#This Row],[MaxHR % Value]]&lt;=59%,"Low-(Abnormal)",HeartDiseasePrediction[[#This Row],[MaxHR % Value]]&lt;86%,"Normal",HeartDiseasePrediction[[#This Row],[MaxHR % Value]]&gt;=86%,"High-(Abnormal)")</f>
        <v>Normal</v>
      </c>
      <c r="N299" t="s">
        <v>23</v>
      </c>
      <c r="O299">
        <v>1.4</v>
      </c>
      <c r="P299" t="str" cm="1">
        <f t="array" ref="P299">_xlfn.IFS(HeartDiseasePrediction[[#This Row],[Oldpeak]]&lt;1,"Low Risk",HeartDiseasePrediction[[#This Row],[Oldpeak]]&lt;1.5,"Medium Risk",HeartDiseasePrediction[[#This Row],[Oldpeak]]&gt;=1.5,"High Risk")</f>
        <v>Medium Risk</v>
      </c>
      <c r="Q299" t="s">
        <v>13</v>
      </c>
      <c r="R299" t="s">
        <v>23</v>
      </c>
    </row>
    <row r="300" spans="1:18" x14ac:dyDescent="0.25">
      <c r="A300">
        <v>51</v>
      </c>
      <c r="B300" t="str" cm="1">
        <f t="array" ref="B300">_xlfn.IFS(HeartDiseasePrediction[[#This Row],[Age]]&lt;40,"Below 40",HeartDiseasePrediction[[#This Row],[Age]]&lt;50,"Btw 40 - 49",HeartDiseasePrediction[[#This Row],[Age]]&lt;60,"Btw 50 -59",HeartDiseasePrediction[[#This Row],[Age]]&lt;70,"Btw 60 - 69",HeartDiseasePrediction[[#This Row],[Age]]&lt;=80,"Btw 70 -79")</f>
        <v>Btw 50 -59</v>
      </c>
      <c r="C300" t="s">
        <v>11</v>
      </c>
      <c r="D300" t="s">
        <v>61</v>
      </c>
      <c r="E300">
        <v>110</v>
      </c>
      <c r="F300" t="str" cm="1">
        <f t="array" ref="F300">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300">
        <v>0</v>
      </c>
      <c r="H300" t="str" cm="1">
        <f t="array" ref="H300">_xlfn.IFS(HeartDiseasePrediction[[#This Row],[Cholesterol]]=0,"No Reading",HeartDiseasePrediction[[#This Row],[Cholesterol]]&lt;200,"Normal",HeartDiseasePrediction[[#This Row],[Cholesterol]]&lt;240,"Medium Risk",HeartDiseasePrediction[[#This Row],[Cholesterol]]&gt;=240,"High Risk")</f>
        <v>No Reading</v>
      </c>
      <c r="I300" t="s">
        <v>53</v>
      </c>
      <c r="J300" t="s">
        <v>12</v>
      </c>
      <c r="K300">
        <v>92</v>
      </c>
      <c r="L300" s="1">
        <f>HeartDiseasePrediction[[#This Row],[MaxHR]]/(220-HeartDiseasePrediction[[#This Row],[Age]])</f>
        <v>0.54437869822485208</v>
      </c>
      <c r="M300" t="str" cm="1">
        <f t="array" ref="M300">_xlfn.IFS(HeartDiseasePrediction[[#This Row],[MaxHR % Value]]&lt;=59%,"Low-(Abnormal)",HeartDiseasePrediction[[#This Row],[MaxHR % Value]]&lt;86%,"Normal",HeartDiseasePrediction[[#This Row],[MaxHR % Value]]&gt;=86%,"High-(Abnormal)")</f>
        <v>Low-(Abnormal)</v>
      </c>
      <c r="N300" t="s">
        <v>22</v>
      </c>
      <c r="O300">
        <v>0</v>
      </c>
      <c r="P300" t="str" cm="1">
        <f t="array" ref="P300">_xlfn.IFS(HeartDiseasePrediction[[#This Row],[Oldpeak]]&lt;1,"Low Risk",HeartDiseasePrediction[[#This Row],[Oldpeak]]&lt;1.5,"Medium Risk",HeartDiseasePrediction[[#This Row],[Oldpeak]]&gt;=1.5,"High Risk")</f>
        <v>Low Risk</v>
      </c>
      <c r="Q300" t="s">
        <v>15</v>
      </c>
      <c r="R300" t="s">
        <v>23</v>
      </c>
    </row>
    <row r="301" spans="1:18" x14ac:dyDescent="0.25">
      <c r="A301">
        <v>47</v>
      </c>
      <c r="B301" t="str" cm="1">
        <f t="array" ref="B301">_xlfn.IFS(HeartDiseasePrediction[[#This Row],[Age]]&lt;40,"Below 40",HeartDiseasePrediction[[#This Row],[Age]]&lt;50,"Btw 40 - 49",HeartDiseasePrediction[[#This Row],[Age]]&lt;60,"Btw 50 -59",HeartDiseasePrediction[[#This Row],[Age]]&lt;70,"Btw 60 - 69",HeartDiseasePrediction[[#This Row],[Age]]&lt;=80,"Btw 70 -79")</f>
        <v>Btw 40 - 49</v>
      </c>
      <c r="C301" t="s">
        <v>11</v>
      </c>
      <c r="D301" t="s">
        <v>61</v>
      </c>
      <c r="E301">
        <v>110</v>
      </c>
      <c r="F301" t="str" cm="1">
        <f t="array" ref="F301">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301">
        <v>0</v>
      </c>
      <c r="H301" t="str" cm="1">
        <f t="array" ref="H301">_xlfn.IFS(HeartDiseasePrediction[[#This Row],[Cholesterol]]=0,"No Reading",HeartDiseasePrediction[[#This Row],[Cholesterol]]&lt;200,"Normal",HeartDiseasePrediction[[#This Row],[Cholesterol]]&lt;240,"Medium Risk",HeartDiseasePrediction[[#This Row],[Cholesterol]]&gt;=240,"High Risk")</f>
        <v>No Reading</v>
      </c>
      <c r="I301" t="s">
        <v>53</v>
      </c>
      <c r="J301" t="s">
        <v>16</v>
      </c>
      <c r="K301">
        <v>149</v>
      </c>
      <c r="L301" s="1">
        <f>HeartDiseasePrediction[[#This Row],[MaxHR]]/(220-HeartDiseasePrediction[[#This Row],[Age]])</f>
        <v>0.86127167630057799</v>
      </c>
      <c r="M301" t="str" cm="1">
        <f t="array" ref="M301">_xlfn.IFS(HeartDiseasePrediction[[#This Row],[MaxHR % Value]]&lt;=59%,"Low-(Abnormal)",HeartDiseasePrediction[[#This Row],[MaxHR % Value]]&lt;86%,"Normal",HeartDiseasePrediction[[#This Row],[MaxHR % Value]]&gt;=86%,"High-(Abnormal)")</f>
        <v>High-(Abnormal)</v>
      </c>
      <c r="N301" t="s">
        <v>22</v>
      </c>
      <c r="O301">
        <v>2.1</v>
      </c>
      <c r="P301" t="str" cm="1">
        <f t="array" ref="P301">_xlfn.IFS(HeartDiseasePrediction[[#This Row],[Oldpeak]]&lt;1,"Low Risk",HeartDiseasePrediction[[#This Row],[Oldpeak]]&lt;1.5,"Medium Risk",HeartDiseasePrediction[[#This Row],[Oldpeak]]&gt;=1.5,"High Risk")</f>
        <v>High Risk</v>
      </c>
      <c r="Q301" t="s">
        <v>13</v>
      </c>
      <c r="R301" t="s">
        <v>23</v>
      </c>
    </row>
    <row r="302" spans="1:18" x14ac:dyDescent="0.25">
      <c r="A302">
        <v>60</v>
      </c>
      <c r="B302" t="str" cm="1">
        <f t="array" ref="B302">_xlfn.IFS(HeartDiseasePrediction[[#This Row],[Age]]&lt;40,"Below 40",HeartDiseasePrediction[[#This Row],[Age]]&lt;50,"Btw 40 - 49",HeartDiseasePrediction[[#This Row],[Age]]&lt;60,"Btw 50 -59",HeartDiseasePrediction[[#This Row],[Age]]&lt;70,"Btw 60 - 69",HeartDiseasePrediction[[#This Row],[Age]]&lt;=80,"Btw 70 -79")</f>
        <v>Btw 60 - 69</v>
      </c>
      <c r="C302" t="s">
        <v>11</v>
      </c>
      <c r="D302" t="s">
        <v>61</v>
      </c>
      <c r="E302">
        <v>160</v>
      </c>
      <c r="F302" t="str" cm="1">
        <f t="array" ref="F302">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02">
        <v>0</v>
      </c>
      <c r="H302" t="str" cm="1">
        <f t="array" ref="H302">_xlfn.IFS(HeartDiseasePrediction[[#This Row],[Cholesterol]]=0,"No Reading",HeartDiseasePrediction[[#This Row],[Cholesterol]]&lt;200,"Normal",HeartDiseasePrediction[[#This Row],[Cholesterol]]&lt;240,"Medium Risk",HeartDiseasePrediction[[#This Row],[Cholesterol]]&gt;=240,"High Risk")</f>
        <v>No Reading</v>
      </c>
      <c r="I302" t="s">
        <v>53</v>
      </c>
      <c r="J302" t="s">
        <v>12</v>
      </c>
      <c r="K302">
        <v>149</v>
      </c>
      <c r="L302" s="1">
        <f>HeartDiseasePrediction[[#This Row],[MaxHR]]/(220-HeartDiseasePrediction[[#This Row],[Age]])</f>
        <v>0.93125000000000002</v>
      </c>
      <c r="M302" t="str" cm="1">
        <f t="array" ref="M302">_xlfn.IFS(HeartDiseasePrediction[[#This Row],[MaxHR % Value]]&lt;=59%,"Low-(Abnormal)",HeartDiseasePrediction[[#This Row],[MaxHR % Value]]&lt;86%,"Normal",HeartDiseasePrediction[[#This Row],[MaxHR % Value]]&gt;=86%,"High-(Abnormal)")</f>
        <v>High-(Abnormal)</v>
      </c>
      <c r="N302" t="s">
        <v>22</v>
      </c>
      <c r="O302">
        <v>0.4</v>
      </c>
      <c r="P302" t="str" cm="1">
        <f t="array" ref="P302">_xlfn.IFS(HeartDiseasePrediction[[#This Row],[Oldpeak]]&lt;1,"Low Risk",HeartDiseasePrediction[[#This Row],[Oldpeak]]&lt;1.5,"Medium Risk",HeartDiseasePrediction[[#This Row],[Oldpeak]]&gt;=1.5,"High Risk")</f>
        <v>Low Risk</v>
      </c>
      <c r="Q302" t="s">
        <v>15</v>
      </c>
      <c r="R302" t="s">
        <v>23</v>
      </c>
    </row>
    <row r="303" spans="1:18" x14ac:dyDescent="0.25">
      <c r="A303">
        <v>55</v>
      </c>
      <c r="B303" t="str" cm="1">
        <f t="array" ref="B303">_xlfn.IFS(HeartDiseasePrediction[[#This Row],[Age]]&lt;40,"Below 40",HeartDiseasePrediction[[#This Row],[Age]]&lt;50,"Btw 40 - 49",HeartDiseasePrediction[[#This Row],[Age]]&lt;60,"Btw 50 -59",HeartDiseasePrediction[[#This Row],[Age]]&lt;70,"Btw 60 - 69",HeartDiseasePrediction[[#This Row],[Age]]&lt;=80,"Btw 70 -79")</f>
        <v>Btw 50 -59</v>
      </c>
      <c r="C303" t="s">
        <v>11</v>
      </c>
      <c r="D303" t="s">
        <v>62</v>
      </c>
      <c r="E303">
        <v>140</v>
      </c>
      <c r="F303" t="str" cm="1">
        <f t="array" ref="F303">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03">
        <v>0</v>
      </c>
      <c r="H303" t="str" cm="1">
        <f t="array" ref="H303">_xlfn.IFS(HeartDiseasePrediction[[#This Row],[Cholesterol]]=0,"No Reading",HeartDiseasePrediction[[#This Row],[Cholesterol]]&lt;200,"Normal",HeartDiseasePrediction[[#This Row],[Cholesterol]]&lt;240,"Medium Risk",HeartDiseasePrediction[[#This Row],[Cholesterol]]&gt;=240,"High Risk")</f>
        <v>No Reading</v>
      </c>
      <c r="I303" t="s">
        <v>52</v>
      </c>
      <c r="J303" t="s">
        <v>16</v>
      </c>
      <c r="K303">
        <v>150</v>
      </c>
      <c r="L303" s="1">
        <f>HeartDiseasePrediction[[#This Row],[MaxHR]]/(220-HeartDiseasePrediction[[#This Row],[Age]])</f>
        <v>0.90909090909090906</v>
      </c>
      <c r="M303" t="str" cm="1">
        <f t="array" ref="M303">_xlfn.IFS(HeartDiseasePrediction[[#This Row],[MaxHR % Value]]&lt;=59%,"Low-(Abnormal)",HeartDiseasePrediction[[#This Row],[MaxHR % Value]]&lt;86%,"Normal",HeartDiseasePrediction[[#This Row],[MaxHR % Value]]&gt;=86%,"High-(Abnormal)")</f>
        <v>High-(Abnormal)</v>
      </c>
      <c r="N303" t="s">
        <v>22</v>
      </c>
      <c r="O303">
        <v>0.2</v>
      </c>
      <c r="P303" t="str" cm="1">
        <f t="array" ref="P303">_xlfn.IFS(HeartDiseasePrediction[[#This Row],[Oldpeak]]&lt;1,"Low Risk",HeartDiseasePrediction[[#This Row],[Oldpeak]]&lt;1.5,"Medium Risk",HeartDiseasePrediction[[#This Row],[Oldpeak]]&gt;=1.5,"High Risk")</f>
        <v>Low Risk</v>
      </c>
      <c r="Q303" t="s">
        <v>13</v>
      </c>
      <c r="R303" t="s">
        <v>22</v>
      </c>
    </row>
    <row r="304" spans="1:18" x14ac:dyDescent="0.25">
      <c r="A304">
        <v>53</v>
      </c>
      <c r="B304" t="str" cm="1">
        <f t="array" ref="B304">_xlfn.IFS(HeartDiseasePrediction[[#This Row],[Age]]&lt;40,"Below 40",HeartDiseasePrediction[[#This Row],[Age]]&lt;50,"Btw 40 - 49",HeartDiseasePrediction[[#This Row],[Age]]&lt;60,"Btw 50 -59",HeartDiseasePrediction[[#This Row],[Age]]&lt;70,"Btw 60 - 69",HeartDiseasePrediction[[#This Row],[Age]]&lt;=80,"Btw 70 -79")</f>
        <v>Btw 50 -59</v>
      </c>
      <c r="C304" t="s">
        <v>11</v>
      </c>
      <c r="D304" t="s">
        <v>61</v>
      </c>
      <c r="E304">
        <v>125</v>
      </c>
      <c r="F304" t="str" cm="1">
        <f t="array" ref="F30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04">
        <v>0</v>
      </c>
      <c r="H304" t="str" cm="1">
        <f t="array" ref="H304">_xlfn.IFS(HeartDiseasePrediction[[#This Row],[Cholesterol]]=0,"No Reading",HeartDiseasePrediction[[#This Row],[Cholesterol]]&lt;200,"Normal",HeartDiseasePrediction[[#This Row],[Cholesterol]]&lt;240,"Medium Risk",HeartDiseasePrediction[[#This Row],[Cholesterol]]&gt;=240,"High Risk")</f>
        <v>No Reading</v>
      </c>
      <c r="I304" t="s">
        <v>53</v>
      </c>
      <c r="J304" t="s">
        <v>12</v>
      </c>
      <c r="K304">
        <v>120</v>
      </c>
      <c r="L304" s="1">
        <f>HeartDiseasePrediction[[#This Row],[MaxHR]]/(220-HeartDiseasePrediction[[#This Row],[Age]])</f>
        <v>0.71856287425149701</v>
      </c>
      <c r="M304" t="str" cm="1">
        <f t="array" ref="M304">_xlfn.IFS(HeartDiseasePrediction[[#This Row],[MaxHR % Value]]&lt;=59%,"Low-(Abnormal)",HeartDiseasePrediction[[#This Row],[MaxHR % Value]]&lt;86%,"Normal",HeartDiseasePrediction[[#This Row],[MaxHR % Value]]&gt;=86%,"High-(Abnormal)")</f>
        <v>Normal</v>
      </c>
      <c r="N304" t="s">
        <v>22</v>
      </c>
      <c r="O304">
        <v>1.5</v>
      </c>
      <c r="P304" t="str" cm="1">
        <f t="array" ref="P304">_xlfn.IFS(HeartDiseasePrediction[[#This Row],[Oldpeak]]&lt;1,"Low Risk",HeartDiseasePrediction[[#This Row],[Oldpeak]]&lt;1.5,"Medium Risk",HeartDiseasePrediction[[#This Row],[Oldpeak]]&gt;=1.5,"High Risk")</f>
        <v>High Risk</v>
      </c>
      <c r="Q304" t="s">
        <v>13</v>
      </c>
      <c r="R304" t="s">
        <v>23</v>
      </c>
    </row>
    <row r="305" spans="1:18" x14ac:dyDescent="0.25">
      <c r="A305">
        <v>62</v>
      </c>
      <c r="B305" t="str" cm="1">
        <f t="array" ref="B305">_xlfn.IFS(HeartDiseasePrediction[[#This Row],[Age]]&lt;40,"Below 40",HeartDiseasePrediction[[#This Row],[Age]]&lt;50,"Btw 40 - 49",HeartDiseasePrediction[[#This Row],[Age]]&lt;60,"Btw 50 -59",HeartDiseasePrediction[[#This Row],[Age]]&lt;70,"Btw 60 - 69",HeartDiseasePrediction[[#This Row],[Age]]&lt;=80,"Btw 70 -79")</f>
        <v>Btw 60 - 69</v>
      </c>
      <c r="C305" t="s">
        <v>14</v>
      </c>
      <c r="D305" t="s">
        <v>61</v>
      </c>
      <c r="E305">
        <v>120</v>
      </c>
      <c r="F305" t="str" cm="1">
        <f t="array" ref="F30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05">
        <v>0</v>
      </c>
      <c r="H305" t="str" cm="1">
        <f t="array" ref="H305">_xlfn.IFS(HeartDiseasePrediction[[#This Row],[Cholesterol]]=0,"No Reading",HeartDiseasePrediction[[#This Row],[Cholesterol]]&lt;200,"Normal",HeartDiseasePrediction[[#This Row],[Cholesterol]]&lt;240,"Medium Risk",HeartDiseasePrediction[[#This Row],[Cholesterol]]&gt;=240,"High Risk")</f>
        <v>No Reading</v>
      </c>
      <c r="I305" t="s">
        <v>53</v>
      </c>
      <c r="J305" t="s">
        <v>16</v>
      </c>
      <c r="K305">
        <v>123</v>
      </c>
      <c r="L305" s="1">
        <f>HeartDiseasePrediction[[#This Row],[MaxHR]]/(220-HeartDiseasePrediction[[#This Row],[Age]])</f>
        <v>0.77848101265822789</v>
      </c>
      <c r="M305" t="str" cm="1">
        <f t="array" ref="M305">_xlfn.IFS(HeartDiseasePrediction[[#This Row],[MaxHR % Value]]&lt;=59%,"Low-(Abnormal)",HeartDiseasePrediction[[#This Row],[MaxHR % Value]]&lt;86%,"Normal",HeartDiseasePrediction[[#This Row],[MaxHR % Value]]&gt;=86%,"High-(Abnormal)")</f>
        <v>Normal</v>
      </c>
      <c r="N305" t="s">
        <v>23</v>
      </c>
      <c r="O305">
        <v>1.7</v>
      </c>
      <c r="P305" t="str" cm="1">
        <f t="array" ref="P305">_xlfn.IFS(HeartDiseasePrediction[[#This Row],[Oldpeak]]&lt;1,"Low Risk",HeartDiseasePrediction[[#This Row],[Oldpeak]]&lt;1.5,"Medium Risk",HeartDiseasePrediction[[#This Row],[Oldpeak]]&gt;=1.5,"High Risk")</f>
        <v>High Risk</v>
      </c>
      <c r="Q305" t="s">
        <v>18</v>
      </c>
      <c r="R305" t="s">
        <v>23</v>
      </c>
    </row>
    <row r="306" spans="1:18" x14ac:dyDescent="0.25">
      <c r="A306">
        <v>51</v>
      </c>
      <c r="B306" t="str" cm="1">
        <f t="array" ref="B306">_xlfn.IFS(HeartDiseasePrediction[[#This Row],[Age]]&lt;40,"Below 40",HeartDiseasePrediction[[#This Row],[Age]]&lt;50,"Btw 40 - 49",HeartDiseasePrediction[[#This Row],[Age]]&lt;60,"Btw 50 -59",HeartDiseasePrediction[[#This Row],[Age]]&lt;70,"Btw 60 - 69",HeartDiseasePrediction[[#This Row],[Age]]&lt;=80,"Btw 70 -79")</f>
        <v>Btw 50 -59</v>
      </c>
      <c r="C306" t="s">
        <v>11</v>
      </c>
      <c r="D306" t="s">
        <v>61</v>
      </c>
      <c r="E306">
        <v>95</v>
      </c>
      <c r="F306" t="str" cm="1">
        <f t="array" ref="F306">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306">
        <v>0</v>
      </c>
      <c r="H306" t="str" cm="1">
        <f t="array" ref="H306">_xlfn.IFS(HeartDiseasePrediction[[#This Row],[Cholesterol]]=0,"No Reading",HeartDiseasePrediction[[#This Row],[Cholesterol]]&lt;200,"Normal",HeartDiseasePrediction[[#This Row],[Cholesterol]]&lt;240,"Medium Risk",HeartDiseasePrediction[[#This Row],[Cholesterol]]&gt;=240,"High Risk")</f>
        <v>No Reading</v>
      </c>
      <c r="I306" t="s">
        <v>53</v>
      </c>
      <c r="J306" t="s">
        <v>12</v>
      </c>
      <c r="K306">
        <v>126</v>
      </c>
      <c r="L306" s="1">
        <f>HeartDiseasePrediction[[#This Row],[MaxHR]]/(220-HeartDiseasePrediction[[#This Row],[Age]])</f>
        <v>0.74556213017751483</v>
      </c>
      <c r="M306" t="str" cm="1">
        <f t="array" ref="M306">_xlfn.IFS(HeartDiseasePrediction[[#This Row],[MaxHR % Value]]&lt;=59%,"Low-(Abnormal)",HeartDiseasePrediction[[#This Row],[MaxHR % Value]]&lt;86%,"Normal",HeartDiseasePrediction[[#This Row],[MaxHR % Value]]&gt;=86%,"High-(Abnormal)")</f>
        <v>Normal</v>
      </c>
      <c r="N306" t="s">
        <v>22</v>
      </c>
      <c r="O306">
        <v>2.2000000000000002</v>
      </c>
      <c r="P306" t="str" cm="1">
        <f t="array" ref="P306">_xlfn.IFS(HeartDiseasePrediction[[#This Row],[Oldpeak]]&lt;1,"Low Risk",HeartDiseasePrediction[[#This Row],[Oldpeak]]&lt;1.5,"Medium Risk",HeartDiseasePrediction[[#This Row],[Oldpeak]]&gt;=1.5,"High Risk")</f>
        <v>High Risk</v>
      </c>
      <c r="Q306" t="s">
        <v>15</v>
      </c>
      <c r="R306" t="s">
        <v>23</v>
      </c>
    </row>
    <row r="307" spans="1:18" x14ac:dyDescent="0.25">
      <c r="A307">
        <v>51</v>
      </c>
      <c r="B307" t="str" cm="1">
        <f t="array" ref="B307">_xlfn.IFS(HeartDiseasePrediction[[#This Row],[Age]]&lt;40,"Below 40",HeartDiseasePrediction[[#This Row],[Age]]&lt;50,"Btw 40 - 49",HeartDiseasePrediction[[#This Row],[Age]]&lt;60,"Btw 50 -59",HeartDiseasePrediction[[#This Row],[Age]]&lt;70,"Btw 60 - 69",HeartDiseasePrediction[[#This Row],[Age]]&lt;=80,"Btw 70 -79")</f>
        <v>Btw 50 -59</v>
      </c>
      <c r="C307" t="s">
        <v>14</v>
      </c>
      <c r="D307" t="s">
        <v>61</v>
      </c>
      <c r="E307">
        <v>120</v>
      </c>
      <c r="F307" t="str" cm="1">
        <f t="array" ref="F30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07">
        <v>0</v>
      </c>
      <c r="H307" t="str" cm="1">
        <f t="array" ref="H307">_xlfn.IFS(HeartDiseasePrediction[[#This Row],[Cholesterol]]=0,"No Reading",HeartDiseasePrediction[[#This Row],[Cholesterol]]&lt;200,"Normal",HeartDiseasePrediction[[#This Row],[Cholesterol]]&lt;240,"Medium Risk",HeartDiseasePrediction[[#This Row],[Cholesterol]]&gt;=240,"High Risk")</f>
        <v>No Reading</v>
      </c>
      <c r="I307" t="s">
        <v>53</v>
      </c>
      <c r="J307" t="s">
        <v>12</v>
      </c>
      <c r="K307">
        <v>127</v>
      </c>
      <c r="L307" s="1">
        <f>HeartDiseasePrediction[[#This Row],[MaxHR]]/(220-HeartDiseasePrediction[[#This Row],[Age]])</f>
        <v>0.75147928994082835</v>
      </c>
      <c r="M307" t="str" cm="1">
        <f t="array" ref="M307">_xlfn.IFS(HeartDiseasePrediction[[#This Row],[MaxHR % Value]]&lt;=59%,"Low-(Abnormal)",HeartDiseasePrediction[[#This Row],[MaxHR % Value]]&lt;86%,"Normal",HeartDiseasePrediction[[#This Row],[MaxHR % Value]]&gt;=86%,"High-(Abnormal)")</f>
        <v>Normal</v>
      </c>
      <c r="N307" t="s">
        <v>23</v>
      </c>
      <c r="O307">
        <v>1.5</v>
      </c>
      <c r="P307" t="str" cm="1">
        <f t="array" ref="P307">_xlfn.IFS(HeartDiseasePrediction[[#This Row],[Oldpeak]]&lt;1,"Low Risk",HeartDiseasePrediction[[#This Row],[Oldpeak]]&lt;1.5,"Medium Risk",HeartDiseasePrediction[[#This Row],[Oldpeak]]&gt;=1.5,"High Risk")</f>
        <v>High Risk</v>
      </c>
      <c r="Q307" t="s">
        <v>13</v>
      </c>
      <c r="R307" t="s">
        <v>23</v>
      </c>
    </row>
    <row r="308" spans="1:18" x14ac:dyDescent="0.25">
      <c r="A308">
        <v>55</v>
      </c>
      <c r="B308" t="str" cm="1">
        <f t="array" ref="B308">_xlfn.IFS(HeartDiseasePrediction[[#This Row],[Age]]&lt;40,"Below 40",HeartDiseasePrediction[[#This Row],[Age]]&lt;50,"Btw 40 - 49",HeartDiseasePrediction[[#This Row],[Age]]&lt;60,"Btw 50 -59",HeartDiseasePrediction[[#This Row],[Age]]&lt;70,"Btw 60 - 69",HeartDiseasePrediction[[#This Row],[Age]]&lt;=80,"Btw 70 -79")</f>
        <v>Btw 50 -59</v>
      </c>
      <c r="C308" t="s">
        <v>11</v>
      </c>
      <c r="D308" t="s">
        <v>61</v>
      </c>
      <c r="E308">
        <v>115</v>
      </c>
      <c r="F308" t="str" cm="1">
        <f t="array" ref="F308">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308">
        <v>0</v>
      </c>
      <c r="H308" t="str" cm="1">
        <f t="array" ref="H308">_xlfn.IFS(HeartDiseasePrediction[[#This Row],[Cholesterol]]=0,"No Reading",HeartDiseasePrediction[[#This Row],[Cholesterol]]&lt;200,"Normal",HeartDiseasePrediction[[#This Row],[Cholesterol]]&lt;240,"Medium Risk",HeartDiseasePrediction[[#This Row],[Cholesterol]]&gt;=240,"High Risk")</f>
        <v>No Reading</v>
      </c>
      <c r="I308" t="s">
        <v>53</v>
      </c>
      <c r="J308" t="s">
        <v>12</v>
      </c>
      <c r="K308">
        <v>155</v>
      </c>
      <c r="L308" s="1">
        <f>HeartDiseasePrediction[[#This Row],[MaxHR]]/(220-HeartDiseasePrediction[[#This Row],[Age]])</f>
        <v>0.93939393939393945</v>
      </c>
      <c r="M308" t="str" cm="1">
        <f t="array" ref="M308">_xlfn.IFS(HeartDiseasePrediction[[#This Row],[MaxHR % Value]]&lt;=59%,"Low-(Abnormal)",HeartDiseasePrediction[[#This Row],[MaxHR % Value]]&lt;86%,"Normal",HeartDiseasePrediction[[#This Row],[MaxHR % Value]]&gt;=86%,"High-(Abnormal)")</f>
        <v>High-(Abnormal)</v>
      </c>
      <c r="N308" t="s">
        <v>22</v>
      </c>
      <c r="O308">
        <v>0.1</v>
      </c>
      <c r="P308" t="str" cm="1">
        <f t="array" ref="P308">_xlfn.IFS(HeartDiseasePrediction[[#This Row],[Oldpeak]]&lt;1,"Low Risk",HeartDiseasePrediction[[#This Row],[Oldpeak]]&lt;1.5,"Medium Risk",HeartDiseasePrediction[[#This Row],[Oldpeak]]&gt;=1.5,"High Risk")</f>
        <v>Low Risk</v>
      </c>
      <c r="Q308" t="s">
        <v>15</v>
      </c>
      <c r="R308" t="s">
        <v>23</v>
      </c>
    </row>
    <row r="309" spans="1:18" x14ac:dyDescent="0.25">
      <c r="A309">
        <v>53</v>
      </c>
      <c r="B309" t="str" cm="1">
        <f t="array" ref="B309">_xlfn.IFS(HeartDiseasePrediction[[#This Row],[Age]]&lt;40,"Below 40",HeartDiseasePrediction[[#This Row],[Age]]&lt;50,"Btw 40 - 49",HeartDiseasePrediction[[#This Row],[Age]]&lt;60,"Btw 50 -59",HeartDiseasePrediction[[#This Row],[Age]]&lt;70,"Btw 60 - 69",HeartDiseasePrediction[[#This Row],[Age]]&lt;=80,"Btw 70 -79")</f>
        <v>Btw 50 -59</v>
      </c>
      <c r="C309" t="s">
        <v>11</v>
      </c>
      <c r="D309" t="s">
        <v>62</v>
      </c>
      <c r="E309">
        <v>130</v>
      </c>
      <c r="F309" t="str" cm="1">
        <f t="array" ref="F30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09">
        <v>0</v>
      </c>
      <c r="H309" t="str" cm="1">
        <f t="array" ref="H309">_xlfn.IFS(HeartDiseasePrediction[[#This Row],[Cholesterol]]=0,"No Reading",HeartDiseasePrediction[[#This Row],[Cholesterol]]&lt;200,"Normal",HeartDiseasePrediction[[#This Row],[Cholesterol]]&lt;240,"Medium Risk",HeartDiseasePrediction[[#This Row],[Cholesterol]]&gt;=240,"High Risk")</f>
        <v>No Reading</v>
      </c>
      <c r="I309" t="s">
        <v>52</v>
      </c>
      <c r="J309" t="s">
        <v>16</v>
      </c>
      <c r="K309">
        <v>120</v>
      </c>
      <c r="L309" s="1">
        <f>HeartDiseasePrediction[[#This Row],[MaxHR]]/(220-HeartDiseasePrediction[[#This Row],[Age]])</f>
        <v>0.71856287425149701</v>
      </c>
      <c r="M309" t="str" cm="1">
        <f t="array" ref="M309">_xlfn.IFS(HeartDiseasePrediction[[#This Row],[MaxHR % Value]]&lt;=59%,"Low-(Abnormal)",HeartDiseasePrediction[[#This Row],[MaxHR % Value]]&lt;86%,"Normal",HeartDiseasePrediction[[#This Row],[MaxHR % Value]]&gt;=86%,"High-(Abnormal)")</f>
        <v>Normal</v>
      </c>
      <c r="N309" t="s">
        <v>22</v>
      </c>
      <c r="O309">
        <v>0.7</v>
      </c>
      <c r="P309" t="str" cm="1">
        <f t="array" ref="P309">_xlfn.IFS(HeartDiseasePrediction[[#This Row],[Oldpeak]]&lt;1,"Low Risk",HeartDiseasePrediction[[#This Row],[Oldpeak]]&lt;1.5,"Medium Risk",HeartDiseasePrediction[[#This Row],[Oldpeak]]&gt;=1.5,"High Risk")</f>
        <v>Low Risk</v>
      </c>
      <c r="Q309" t="s">
        <v>18</v>
      </c>
      <c r="R309" t="s">
        <v>22</v>
      </c>
    </row>
    <row r="310" spans="1:18" x14ac:dyDescent="0.25">
      <c r="A310">
        <v>58</v>
      </c>
      <c r="B310" t="str" cm="1">
        <f t="array" ref="B310">_xlfn.IFS(HeartDiseasePrediction[[#This Row],[Age]]&lt;40,"Below 40",HeartDiseasePrediction[[#This Row],[Age]]&lt;50,"Btw 40 - 49",HeartDiseasePrediction[[#This Row],[Age]]&lt;60,"Btw 50 -59",HeartDiseasePrediction[[#This Row],[Age]]&lt;70,"Btw 60 - 69",HeartDiseasePrediction[[#This Row],[Age]]&lt;=80,"Btw 70 -79")</f>
        <v>Btw 50 -59</v>
      </c>
      <c r="C310" t="s">
        <v>11</v>
      </c>
      <c r="D310" t="s">
        <v>61</v>
      </c>
      <c r="E310">
        <v>115</v>
      </c>
      <c r="F310" t="str" cm="1">
        <f t="array" ref="F310">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310">
        <v>0</v>
      </c>
      <c r="H310" t="str" cm="1">
        <f t="array" ref="H310">_xlfn.IFS(HeartDiseasePrediction[[#This Row],[Cholesterol]]=0,"No Reading",HeartDiseasePrediction[[#This Row],[Cholesterol]]&lt;200,"Normal",HeartDiseasePrediction[[#This Row],[Cholesterol]]&lt;240,"Medium Risk",HeartDiseasePrediction[[#This Row],[Cholesterol]]&gt;=240,"High Risk")</f>
        <v>No Reading</v>
      </c>
      <c r="I310" t="s">
        <v>53</v>
      </c>
      <c r="J310" t="s">
        <v>12</v>
      </c>
      <c r="K310">
        <v>138</v>
      </c>
      <c r="L310" s="1">
        <f>HeartDiseasePrediction[[#This Row],[MaxHR]]/(220-HeartDiseasePrediction[[#This Row],[Age]])</f>
        <v>0.85185185185185186</v>
      </c>
      <c r="M310" t="str" cm="1">
        <f t="array" ref="M310">_xlfn.IFS(HeartDiseasePrediction[[#This Row],[MaxHR % Value]]&lt;=59%,"Low-(Abnormal)",HeartDiseasePrediction[[#This Row],[MaxHR % Value]]&lt;86%,"Normal",HeartDiseasePrediction[[#This Row],[MaxHR % Value]]&gt;=86%,"High-(Abnormal)")</f>
        <v>Normal</v>
      </c>
      <c r="N310" t="s">
        <v>22</v>
      </c>
      <c r="O310">
        <v>0.5</v>
      </c>
      <c r="P310" t="str" cm="1">
        <f t="array" ref="P310">_xlfn.IFS(HeartDiseasePrediction[[#This Row],[Oldpeak]]&lt;1,"Low Risk",HeartDiseasePrediction[[#This Row],[Oldpeak]]&lt;1.5,"Medium Risk",HeartDiseasePrediction[[#This Row],[Oldpeak]]&gt;=1.5,"High Risk")</f>
        <v>Low Risk</v>
      </c>
      <c r="Q310" t="s">
        <v>13</v>
      </c>
      <c r="R310" t="s">
        <v>23</v>
      </c>
    </row>
    <row r="311" spans="1:18" x14ac:dyDescent="0.25">
      <c r="A311">
        <v>57</v>
      </c>
      <c r="B311" t="str" cm="1">
        <f t="array" ref="B311">_xlfn.IFS(HeartDiseasePrediction[[#This Row],[Age]]&lt;40,"Below 40",HeartDiseasePrediction[[#This Row],[Age]]&lt;50,"Btw 40 - 49",HeartDiseasePrediction[[#This Row],[Age]]&lt;60,"Btw 50 -59",HeartDiseasePrediction[[#This Row],[Age]]&lt;70,"Btw 60 - 69",HeartDiseasePrediction[[#This Row],[Age]]&lt;=80,"Btw 70 -79")</f>
        <v>Btw 50 -59</v>
      </c>
      <c r="C311" t="s">
        <v>11</v>
      </c>
      <c r="D311" t="s">
        <v>61</v>
      </c>
      <c r="E311">
        <v>95</v>
      </c>
      <c r="F311" t="str" cm="1">
        <f t="array" ref="F311">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311">
        <v>0</v>
      </c>
      <c r="H311" t="str" cm="1">
        <f t="array" ref="H311">_xlfn.IFS(HeartDiseasePrediction[[#This Row],[Cholesterol]]=0,"No Reading",HeartDiseasePrediction[[#This Row],[Cholesterol]]&lt;200,"Normal",HeartDiseasePrediction[[#This Row],[Cholesterol]]&lt;240,"Medium Risk",HeartDiseasePrediction[[#This Row],[Cholesterol]]&gt;=240,"High Risk")</f>
        <v>No Reading</v>
      </c>
      <c r="I311" t="s">
        <v>53</v>
      </c>
      <c r="J311" t="s">
        <v>12</v>
      </c>
      <c r="K311">
        <v>182</v>
      </c>
      <c r="L311" s="1">
        <f>HeartDiseasePrediction[[#This Row],[MaxHR]]/(220-HeartDiseasePrediction[[#This Row],[Age]])</f>
        <v>1.1165644171779141</v>
      </c>
      <c r="M311" t="str" cm="1">
        <f t="array" ref="M311">_xlfn.IFS(HeartDiseasePrediction[[#This Row],[MaxHR % Value]]&lt;=59%,"Low-(Abnormal)",HeartDiseasePrediction[[#This Row],[MaxHR % Value]]&lt;86%,"Normal",HeartDiseasePrediction[[#This Row],[MaxHR % Value]]&gt;=86%,"High-(Abnormal)")</f>
        <v>High-(Abnormal)</v>
      </c>
      <c r="N311" t="s">
        <v>22</v>
      </c>
      <c r="O311">
        <v>0.7</v>
      </c>
      <c r="P311" t="str" cm="1">
        <f t="array" ref="P311">_xlfn.IFS(HeartDiseasePrediction[[#This Row],[Oldpeak]]&lt;1,"Low Risk",HeartDiseasePrediction[[#This Row],[Oldpeak]]&lt;1.5,"Medium Risk",HeartDiseasePrediction[[#This Row],[Oldpeak]]&gt;=1.5,"High Risk")</f>
        <v>Low Risk</v>
      </c>
      <c r="Q311" t="s">
        <v>18</v>
      </c>
      <c r="R311" t="s">
        <v>23</v>
      </c>
    </row>
    <row r="312" spans="1:18" x14ac:dyDescent="0.25">
      <c r="A312">
        <v>65</v>
      </c>
      <c r="B312" t="str" cm="1">
        <f t="array" ref="B312">_xlfn.IFS(HeartDiseasePrediction[[#This Row],[Age]]&lt;40,"Below 40",HeartDiseasePrediction[[#This Row],[Age]]&lt;50,"Btw 40 - 49",HeartDiseasePrediction[[#This Row],[Age]]&lt;60,"Btw 50 -59",HeartDiseasePrediction[[#This Row],[Age]]&lt;70,"Btw 60 - 69",HeartDiseasePrediction[[#This Row],[Age]]&lt;=80,"Btw 70 -79")</f>
        <v>Btw 60 - 69</v>
      </c>
      <c r="C312" t="s">
        <v>11</v>
      </c>
      <c r="D312" t="s">
        <v>61</v>
      </c>
      <c r="E312">
        <v>155</v>
      </c>
      <c r="F312" t="str" cm="1">
        <f t="array" ref="F312">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12">
        <v>0</v>
      </c>
      <c r="H312" t="str" cm="1">
        <f t="array" ref="H312">_xlfn.IFS(HeartDiseasePrediction[[#This Row],[Cholesterol]]=0,"No Reading",HeartDiseasePrediction[[#This Row],[Cholesterol]]&lt;200,"Normal",HeartDiseasePrediction[[#This Row],[Cholesterol]]&lt;240,"Medium Risk",HeartDiseasePrediction[[#This Row],[Cholesterol]]&gt;=240,"High Risk")</f>
        <v>No Reading</v>
      </c>
      <c r="I312" t="s">
        <v>52</v>
      </c>
      <c r="J312" t="s">
        <v>12</v>
      </c>
      <c r="K312">
        <v>154</v>
      </c>
      <c r="L312" s="1">
        <f>HeartDiseasePrediction[[#This Row],[MaxHR]]/(220-HeartDiseasePrediction[[#This Row],[Age]])</f>
        <v>0.99354838709677418</v>
      </c>
      <c r="M312" t="str" cm="1">
        <f t="array" ref="M312">_xlfn.IFS(HeartDiseasePrediction[[#This Row],[MaxHR % Value]]&lt;=59%,"Low-(Abnormal)",HeartDiseasePrediction[[#This Row],[MaxHR % Value]]&lt;86%,"Normal",HeartDiseasePrediction[[#This Row],[MaxHR % Value]]&gt;=86%,"High-(Abnormal)")</f>
        <v>High-(Abnormal)</v>
      </c>
      <c r="N312" t="s">
        <v>22</v>
      </c>
      <c r="O312">
        <v>1</v>
      </c>
      <c r="P312" t="str" cm="1">
        <f t="array" ref="P312">_xlfn.IFS(HeartDiseasePrediction[[#This Row],[Oldpeak]]&lt;1,"Low Risk",HeartDiseasePrediction[[#This Row],[Oldpeak]]&lt;1.5,"Medium Risk",HeartDiseasePrediction[[#This Row],[Oldpeak]]&gt;=1.5,"High Risk")</f>
        <v>Medium Risk</v>
      </c>
      <c r="Q312" t="s">
        <v>13</v>
      </c>
      <c r="R312" t="s">
        <v>22</v>
      </c>
    </row>
    <row r="313" spans="1:18" x14ac:dyDescent="0.25">
      <c r="A313">
        <v>60</v>
      </c>
      <c r="B313" t="str" cm="1">
        <f t="array" ref="B313">_xlfn.IFS(HeartDiseasePrediction[[#This Row],[Age]]&lt;40,"Below 40",HeartDiseasePrediction[[#This Row],[Age]]&lt;50,"Btw 40 - 49",HeartDiseasePrediction[[#This Row],[Age]]&lt;60,"Btw 50 -59",HeartDiseasePrediction[[#This Row],[Age]]&lt;70,"Btw 60 - 69",HeartDiseasePrediction[[#This Row],[Age]]&lt;=80,"Btw 70 -79")</f>
        <v>Btw 60 - 69</v>
      </c>
      <c r="C313" t="s">
        <v>11</v>
      </c>
      <c r="D313" t="s">
        <v>61</v>
      </c>
      <c r="E313">
        <v>125</v>
      </c>
      <c r="F313" t="str" cm="1">
        <f t="array" ref="F31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13">
        <v>0</v>
      </c>
      <c r="H313" t="str" cm="1">
        <f t="array" ref="H313">_xlfn.IFS(HeartDiseasePrediction[[#This Row],[Cholesterol]]=0,"No Reading",HeartDiseasePrediction[[#This Row],[Cholesterol]]&lt;200,"Normal",HeartDiseasePrediction[[#This Row],[Cholesterol]]&lt;240,"Medium Risk",HeartDiseasePrediction[[#This Row],[Cholesterol]]&gt;=240,"High Risk")</f>
        <v>No Reading</v>
      </c>
      <c r="I313" t="s">
        <v>53</v>
      </c>
      <c r="J313" t="s">
        <v>12</v>
      </c>
      <c r="K313">
        <v>110</v>
      </c>
      <c r="L313" s="1">
        <f>HeartDiseasePrediction[[#This Row],[MaxHR]]/(220-HeartDiseasePrediction[[#This Row],[Age]])</f>
        <v>0.6875</v>
      </c>
      <c r="M313" t="str" cm="1">
        <f t="array" ref="M313">_xlfn.IFS(HeartDiseasePrediction[[#This Row],[MaxHR % Value]]&lt;=59%,"Low-(Abnormal)",HeartDiseasePrediction[[#This Row],[MaxHR % Value]]&lt;86%,"Normal",HeartDiseasePrediction[[#This Row],[MaxHR % Value]]&gt;=86%,"High-(Abnormal)")</f>
        <v>Normal</v>
      </c>
      <c r="N313" t="s">
        <v>22</v>
      </c>
      <c r="O313">
        <v>0.1</v>
      </c>
      <c r="P313" t="str" cm="1">
        <f t="array" ref="P313">_xlfn.IFS(HeartDiseasePrediction[[#This Row],[Oldpeak]]&lt;1,"Low Risk",HeartDiseasePrediction[[#This Row],[Oldpeak]]&lt;1.5,"Medium Risk",HeartDiseasePrediction[[#This Row],[Oldpeak]]&gt;=1.5,"High Risk")</f>
        <v>Low Risk</v>
      </c>
      <c r="Q313" t="s">
        <v>13</v>
      </c>
      <c r="R313" t="s">
        <v>23</v>
      </c>
    </row>
    <row r="314" spans="1:18" x14ac:dyDescent="0.25">
      <c r="A314">
        <v>41</v>
      </c>
      <c r="B314" t="str" cm="1">
        <f t="array" ref="B314">_xlfn.IFS(HeartDiseasePrediction[[#This Row],[Age]]&lt;40,"Below 40",HeartDiseasePrediction[[#This Row],[Age]]&lt;50,"Btw 40 - 49",HeartDiseasePrediction[[#This Row],[Age]]&lt;60,"Btw 50 -59",HeartDiseasePrediction[[#This Row],[Age]]&lt;70,"Btw 60 - 69",HeartDiseasePrediction[[#This Row],[Age]]&lt;=80,"Btw 70 -79")</f>
        <v>Btw 40 - 49</v>
      </c>
      <c r="C314" t="s">
        <v>11</v>
      </c>
      <c r="D314" t="s">
        <v>61</v>
      </c>
      <c r="E314">
        <v>125</v>
      </c>
      <c r="F314" t="str" cm="1">
        <f t="array" ref="F31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14">
        <v>0</v>
      </c>
      <c r="H314" t="str" cm="1">
        <f t="array" ref="H314">_xlfn.IFS(HeartDiseasePrediction[[#This Row],[Cholesterol]]=0,"No Reading",HeartDiseasePrediction[[#This Row],[Cholesterol]]&lt;200,"Normal",HeartDiseasePrediction[[#This Row],[Cholesterol]]&lt;240,"Medium Risk",HeartDiseasePrediction[[#This Row],[Cholesterol]]&gt;=240,"High Risk")</f>
        <v>No Reading</v>
      </c>
      <c r="I314" t="s">
        <v>53</v>
      </c>
      <c r="J314" t="s">
        <v>12</v>
      </c>
      <c r="K314">
        <v>176</v>
      </c>
      <c r="L314" s="1">
        <f>HeartDiseasePrediction[[#This Row],[MaxHR]]/(220-HeartDiseasePrediction[[#This Row],[Age]])</f>
        <v>0.98324022346368711</v>
      </c>
      <c r="M314" t="str" cm="1">
        <f t="array" ref="M314">_xlfn.IFS(HeartDiseasePrediction[[#This Row],[MaxHR % Value]]&lt;=59%,"Low-(Abnormal)",HeartDiseasePrediction[[#This Row],[MaxHR % Value]]&lt;86%,"Normal",HeartDiseasePrediction[[#This Row],[MaxHR % Value]]&gt;=86%,"High-(Abnormal)")</f>
        <v>High-(Abnormal)</v>
      </c>
      <c r="N314" t="s">
        <v>22</v>
      </c>
      <c r="O314">
        <v>1.6</v>
      </c>
      <c r="P314" t="str" cm="1">
        <f t="array" ref="P314">_xlfn.IFS(HeartDiseasePrediction[[#This Row],[Oldpeak]]&lt;1,"Low Risk",HeartDiseasePrediction[[#This Row],[Oldpeak]]&lt;1.5,"Medium Risk",HeartDiseasePrediction[[#This Row],[Oldpeak]]&gt;=1.5,"High Risk")</f>
        <v>High Risk</v>
      </c>
      <c r="Q314" t="s">
        <v>13</v>
      </c>
      <c r="R314" t="s">
        <v>23</v>
      </c>
    </row>
    <row r="315" spans="1:18" x14ac:dyDescent="0.25">
      <c r="A315">
        <v>34</v>
      </c>
      <c r="B315" t="str" cm="1">
        <f t="array" ref="B315">_xlfn.IFS(HeartDiseasePrediction[[#This Row],[Age]]&lt;40,"Below 40",HeartDiseasePrediction[[#This Row],[Age]]&lt;50,"Btw 40 - 49",HeartDiseasePrediction[[#This Row],[Age]]&lt;60,"Btw 50 -59",HeartDiseasePrediction[[#This Row],[Age]]&lt;70,"Btw 60 - 69",HeartDiseasePrediction[[#This Row],[Age]]&lt;=80,"Btw 70 -79")</f>
        <v>Below 40</v>
      </c>
      <c r="C315" t="s">
        <v>11</v>
      </c>
      <c r="D315" t="s">
        <v>61</v>
      </c>
      <c r="E315">
        <v>115</v>
      </c>
      <c r="F315" t="str" cm="1">
        <f t="array" ref="F315">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315">
        <v>0</v>
      </c>
      <c r="H315" t="str" cm="1">
        <f t="array" ref="H315">_xlfn.IFS(HeartDiseasePrediction[[#This Row],[Cholesterol]]=0,"No Reading",HeartDiseasePrediction[[#This Row],[Cholesterol]]&lt;200,"Normal",HeartDiseasePrediction[[#This Row],[Cholesterol]]&lt;240,"Medium Risk",HeartDiseasePrediction[[#This Row],[Cholesterol]]&gt;=240,"High Risk")</f>
        <v>No Reading</v>
      </c>
      <c r="I315" t="s">
        <v>53</v>
      </c>
      <c r="J315" t="s">
        <v>12</v>
      </c>
      <c r="K315">
        <v>154</v>
      </c>
      <c r="L315" s="1">
        <f>HeartDiseasePrediction[[#This Row],[MaxHR]]/(220-HeartDiseasePrediction[[#This Row],[Age]])</f>
        <v>0.82795698924731187</v>
      </c>
      <c r="M315" t="str" cm="1">
        <f t="array" ref="M315">_xlfn.IFS(HeartDiseasePrediction[[#This Row],[MaxHR % Value]]&lt;=59%,"Low-(Abnormal)",HeartDiseasePrediction[[#This Row],[MaxHR % Value]]&lt;86%,"Normal",HeartDiseasePrediction[[#This Row],[MaxHR % Value]]&gt;=86%,"High-(Abnormal)")</f>
        <v>Normal</v>
      </c>
      <c r="N315" t="s">
        <v>22</v>
      </c>
      <c r="O315">
        <v>0.2</v>
      </c>
      <c r="P315" t="str" cm="1">
        <f t="array" ref="P315">_xlfn.IFS(HeartDiseasePrediction[[#This Row],[Oldpeak]]&lt;1,"Low Risk",HeartDiseasePrediction[[#This Row],[Oldpeak]]&lt;1.5,"Medium Risk",HeartDiseasePrediction[[#This Row],[Oldpeak]]&gt;=1.5,"High Risk")</f>
        <v>Low Risk</v>
      </c>
      <c r="Q315" t="s">
        <v>13</v>
      </c>
      <c r="R315" t="s">
        <v>23</v>
      </c>
    </row>
    <row r="316" spans="1:18" x14ac:dyDescent="0.25">
      <c r="A316">
        <v>53</v>
      </c>
      <c r="B316" t="str" cm="1">
        <f t="array" ref="B316">_xlfn.IFS(HeartDiseasePrediction[[#This Row],[Age]]&lt;40,"Below 40",HeartDiseasePrediction[[#This Row],[Age]]&lt;50,"Btw 40 - 49",HeartDiseasePrediction[[#This Row],[Age]]&lt;60,"Btw 50 -59",HeartDiseasePrediction[[#This Row],[Age]]&lt;70,"Btw 60 - 69",HeartDiseasePrediction[[#This Row],[Age]]&lt;=80,"Btw 70 -79")</f>
        <v>Btw 50 -59</v>
      </c>
      <c r="C316" t="s">
        <v>11</v>
      </c>
      <c r="D316" t="s">
        <v>61</v>
      </c>
      <c r="E316">
        <v>80</v>
      </c>
      <c r="F316" t="str" cm="1">
        <f t="array" ref="F316">_xlfn.IFS(HeartDiseasePrediction[[#This Row],[RestingBP]]=0,"Error",HeartDiseasePrediction[[#This Row],[RestingBP]]&lt;90,"Low BP",HeartDiseasePrediction[[#This Row],[RestingBP]]&lt;120,"Normal BP",HeartDiseasePrediction[[#This Row],[RestingBP]]&lt;140,"High-Normal BP",HeartDiseasePrediction[[#This Row],[RestingBP]]&gt;=140,"High BP")</f>
        <v>Low BP</v>
      </c>
      <c r="G316">
        <v>0</v>
      </c>
      <c r="H316" t="str" cm="1">
        <f t="array" ref="H316">_xlfn.IFS(HeartDiseasePrediction[[#This Row],[Cholesterol]]=0,"No Reading",HeartDiseasePrediction[[#This Row],[Cholesterol]]&lt;200,"Normal",HeartDiseasePrediction[[#This Row],[Cholesterol]]&lt;240,"Medium Risk",HeartDiseasePrediction[[#This Row],[Cholesterol]]&gt;=240,"High Risk")</f>
        <v>No Reading</v>
      </c>
      <c r="I316" t="s">
        <v>52</v>
      </c>
      <c r="J316" t="s">
        <v>12</v>
      </c>
      <c r="K316">
        <v>141</v>
      </c>
      <c r="L316" s="1">
        <f>HeartDiseasePrediction[[#This Row],[MaxHR]]/(220-HeartDiseasePrediction[[#This Row],[Age]])</f>
        <v>0.84431137724550898</v>
      </c>
      <c r="M316" t="str" cm="1">
        <f t="array" ref="M316">_xlfn.IFS(HeartDiseasePrediction[[#This Row],[MaxHR % Value]]&lt;=59%,"Low-(Abnormal)",HeartDiseasePrediction[[#This Row],[MaxHR % Value]]&lt;86%,"Normal",HeartDiseasePrediction[[#This Row],[MaxHR % Value]]&gt;=86%,"High-(Abnormal)")</f>
        <v>Normal</v>
      </c>
      <c r="N316" t="s">
        <v>23</v>
      </c>
      <c r="O316">
        <v>2</v>
      </c>
      <c r="P316" t="str" cm="1">
        <f t="array" ref="P316">_xlfn.IFS(HeartDiseasePrediction[[#This Row],[Oldpeak]]&lt;1,"Low Risk",HeartDiseasePrediction[[#This Row],[Oldpeak]]&lt;1.5,"Medium Risk",HeartDiseasePrediction[[#This Row],[Oldpeak]]&gt;=1.5,"High Risk")</f>
        <v>High Risk</v>
      </c>
      <c r="Q316" t="s">
        <v>18</v>
      </c>
      <c r="R316" t="s">
        <v>22</v>
      </c>
    </row>
    <row r="317" spans="1:18" x14ac:dyDescent="0.25">
      <c r="A317">
        <v>74</v>
      </c>
      <c r="B317" t="str" cm="1">
        <f t="array" ref="B317">_xlfn.IFS(HeartDiseasePrediction[[#This Row],[Age]]&lt;40,"Below 40",HeartDiseasePrediction[[#This Row],[Age]]&lt;50,"Btw 40 - 49",HeartDiseasePrediction[[#This Row],[Age]]&lt;60,"Btw 50 -59",HeartDiseasePrediction[[#This Row],[Age]]&lt;70,"Btw 60 - 69",HeartDiseasePrediction[[#This Row],[Age]]&lt;=80,"Btw 70 -79")</f>
        <v>Btw 70 -79</v>
      </c>
      <c r="C317" t="s">
        <v>11</v>
      </c>
      <c r="D317" t="s">
        <v>62</v>
      </c>
      <c r="E317">
        <v>145</v>
      </c>
      <c r="F317" t="str" cm="1">
        <f t="array" ref="F31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17">
        <v>0</v>
      </c>
      <c r="H317" t="str" cm="1">
        <f t="array" ref="H317">_xlfn.IFS(HeartDiseasePrediction[[#This Row],[Cholesterol]]=0,"No Reading",HeartDiseasePrediction[[#This Row],[Cholesterol]]&lt;200,"Normal",HeartDiseasePrediction[[#This Row],[Cholesterol]]&lt;240,"Medium Risk",HeartDiseasePrediction[[#This Row],[Cholesterol]]&gt;=240,"High Risk")</f>
        <v>No Reading</v>
      </c>
      <c r="I317" t="s">
        <v>53</v>
      </c>
      <c r="J317" t="s">
        <v>16</v>
      </c>
      <c r="K317">
        <v>123</v>
      </c>
      <c r="L317" s="1">
        <f>HeartDiseasePrediction[[#This Row],[MaxHR]]/(220-HeartDiseasePrediction[[#This Row],[Age]])</f>
        <v>0.84246575342465757</v>
      </c>
      <c r="M317" t="str" cm="1">
        <f t="array" ref="M317">_xlfn.IFS(HeartDiseasePrediction[[#This Row],[MaxHR % Value]]&lt;=59%,"Low-(Abnormal)",HeartDiseasePrediction[[#This Row],[MaxHR % Value]]&lt;86%,"Normal",HeartDiseasePrediction[[#This Row],[MaxHR % Value]]&gt;=86%,"High-(Abnormal)")</f>
        <v>Normal</v>
      </c>
      <c r="N317" t="s">
        <v>22</v>
      </c>
      <c r="O317">
        <v>1.3</v>
      </c>
      <c r="P317" t="str" cm="1">
        <f t="array" ref="P317">_xlfn.IFS(HeartDiseasePrediction[[#This Row],[Oldpeak]]&lt;1,"Low Risk",HeartDiseasePrediction[[#This Row],[Oldpeak]]&lt;1.5,"Medium Risk",HeartDiseasePrediction[[#This Row],[Oldpeak]]&gt;=1.5,"High Risk")</f>
        <v>Medium Risk</v>
      </c>
      <c r="Q317" t="s">
        <v>13</v>
      </c>
      <c r="R317" t="s">
        <v>23</v>
      </c>
    </row>
    <row r="318" spans="1:18" x14ac:dyDescent="0.25">
      <c r="A318">
        <v>57</v>
      </c>
      <c r="B318" t="str" cm="1">
        <f t="array" ref="B318">_xlfn.IFS(HeartDiseasePrediction[[#This Row],[Age]]&lt;40,"Below 40",HeartDiseasePrediction[[#This Row],[Age]]&lt;50,"Btw 40 - 49",HeartDiseasePrediction[[#This Row],[Age]]&lt;60,"Btw 50 -59",HeartDiseasePrediction[[#This Row],[Age]]&lt;70,"Btw 60 - 69",HeartDiseasePrediction[[#This Row],[Age]]&lt;=80,"Btw 70 -79")</f>
        <v>Btw 50 -59</v>
      </c>
      <c r="C318" t="s">
        <v>11</v>
      </c>
      <c r="D318" t="s">
        <v>64</v>
      </c>
      <c r="E318">
        <v>105</v>
      </c>
      <c r="F318" t="str" cm="1">
        <f t="array" ref="F318">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318">
        <v>0</v>
      </c>
      <c r="H318" t="str" cm="1">
        <f t="array" ref="H318">_xlfn.IFS(HeartDiseasePrediction[[#This Row],[Cholesterol]]=0,"No Reading",HeartDiseasePrediction[[#This Row],[Cholesterol]]&lt;200,"Normal",HeartDiseasePrediction[[#This Row],[Cholesterol]]&lt;240,"Medium Risk",HeartDiseasePrediction[[#This Row],[Cholesterol]]&gt;=240,"High Risk")</f>
        <v>No Reading</v>
      </c>
      <c r="I318" t="s">
        <v>53</v>
      </c>
      <c r="J318" t="s">
        <v>12</v>
      </c>
      <c r="K318">
        <v>148</v>
      </c>
      <c r="L318" s="1">
        <f>HeartDiseasePrediction[[#This Row],[MaxHR]]/(220-HeartDiseasePrediction[[#This Row],[Age]])</f>
        <v>0.90797546012269936</v>
      </c>
      <c r="M318" t="str" cm="1">
        <f t="array" ref="M318">_xlfn.IFS(HeartDiseasePrediction[[#This Row],[MaxHR % Value]]&lt;=59%,"Low-(Abnormal)",HeartDiseasePrediction[[#This Row],[MaxHR % Value]]&lt;86%,"Normal",HeartDiseasePrediction[[#This Row],[MaxHR % Value]]&gt;=86%,"High-(Abnormal)")</f>
        <v>High-(Abnormal)</v>
      </c>
      <c r="N318" t="s">
        <v>22</v>
      </c>
      <c r="O318">
        <v>0.3</v>
      </c>
      <c r="P318" t="str" cm="1">
        <f t="array" ref="P318">_xlfn.IFS(HeartDiseasePrediction[[#This Row],[Oldpeak]]&lt;1,"Low Risk",HeartDiseasePrediction[[#This Row],[Oldpeak]]&lt;1.5,"Medium Risk",HeartDiseasePrediction[[#This Row],[Oldpeak]]&gt;=1.5,"High Risk")</f>
        <v>Low Risk</v>
      </c>
      <c r="Q318" t="s">
        <v>15</v>
      </c>
      <c r="R318" t="s">
        <v>23</v>
      </c>
    </row>
    <row r="319" spans="1:18" x14ac:dyDescent="0.25">
      <c r="A319">
        <v>56</v>
      </c>
      <c r="B319" t="str" cm="1">
        <f t="array" ref="B319">_xlfn.IFS(HeartDiseasePrediction[[#This Row],[Age]]&lt;40,"Below 40",HeartDiseasePrediction[[#This Row],[Age]]&lt;50,"Btw 40 - 49",HeartDiseasePrediction[[#This Row],[Age]]&lt;60,"Btw 50 -59",HeartDiseasePrediction[[#This Row],[Age]]&lt;70,"Btw 60 - 69",HeartDiseasePrediction[[#This Row],[Age]]&lt;=80,"Btw 70 -79")</f>
        <v>Btw 50 -59</v>
      </c>
      <c r="C319" t="s">
        <v>11</v>
      </c>
      <c r="D319" t="s">
        <v>61</v>
      </c>
      <c r="E319">
        <v>140</v>
      </c>
      <c r="F319" t="str" cm="1">
        <f t="array" ref="F319">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19">
        <v>0</v>
      </c>
      <c r="H319" t="str" cm="1">
        <f t="array" ref="H319">_xlfn.IFS(HeartDiseasePrediction[[#This Row],[Cholesterol]]=0,"No Reading",HeartDiseasePrediction[[#This Row],[Cholesterol]]&lt;200,"Normal",HeartDiseasePrediction[[#This Row],[Cholesterol]]&lt;240,"Medium Risk",HeartDiseasePrediction[[#This Row],[Cholesterol]]&gt;=240,"High Risk")</f>
        <v>No Reading</v>
      </c>
      <c r="I319" t="s">
        <v>53</v>
      </c>
      <c r="J319" t="s">
        <v>12</v>
      </c>
      <c r="K319">
        <v>121</v>
      </c>
      <c r="L319" s="1">
        <f>HeartDiseasePrediction[[#This Row],[MaxHR]]/(220-HeartDiseasePrediction[[#This Row],[Age]])</f>
        <v>0.73780487804878048</v>
      </c>
      <c r="M319" t="str" cm="1">
        <f t="array" ref="M319">_xlfn.IFS(HeartDiseasePrediction[[#This Row],[MaxHR % Value]]&lt;=59%,"Low-(Abnormal)",HeartDiseasePrediction[[#This Row],[MaxHR % Value]]&lt;86%,"Normal",HeartDiseasePrediction[[#This Row],[MaxHR % Value]]&gt;=86%,"High-(Abnormal)")</f>
        <v>Normal</v>
      </c>
      <c r="N319" t="s">
        <v>23</v>
      </c>
      <c r="O319">
        <v>1.8</v>
      </c>
      <c r="P319" t="str" cm="1">
        <f t="array" ref="P319">_xlfn.IFS(HeartDiseasePrediction[[#This Row],[Oldpeak]]&lt;1,"Low Risk",HeartDiseasePrediction[[#This Row],[Oldpeak]]&lt;1.5,"Medium Risk",HeartDiseasePrediction[[#This Row],[Oldpeak]]&gt;=1.5,"High Risk")</f>
        <v>High Risk</v>
      </c>
      <c r="Q319" t="s">
        <v>13</v>
      </c>
      <c r="R319" t="s">
        <v>23</v>
      </c>
    </row>
    <row r="320" spans="1:18" x14ac:dyDescent="0.25">
      <c r="A320">
        <v>61</v>
      </c>
      <c r="B320" t="str" cm="1">
        <f t="array" ref="B320">_xlfn.IFS(HeartDiseasePrediction[[#This Row],[Age]]&lt;40,"Below 40",HeartDiseasePrediction[[#This Row],[Age]]&lt;50,"Btw 40 - 49",HeartDiseasePrediction[[#This Row],[Age]]&lt;60,"Btw 50 -59",HeartDiseasePrediction[[#This Row],[Age]]&lt;70,"Btw 60 - 69",HeartDiseasePrediction[[#This Row],[Age]]&lt;=80,"Btw 70 -79")</f>
        <v>Btw 60 - 69</v>
      </c>
      <c r="C320" t="s">
        <v>11</v>
      </c>
      <c r="D320" t="s">
        <v>61</v>
      </c>
      <c r="E320">
        <v>130</v>
      </c>
      <c r="F320" t="str" cm="1">
        <f t="array" ref="F32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20">
        <v>0</v>
      </c>
      <c r="H320" t="str" cm="1">
        <f t="array" ref="H320">_xlfn.IFS(HeartDiseasePrediction[[#This Row],[Cholesterol]]=0,"No Reading",HeartDiseasePrediction[[#This Row],[Cholesterol]]&lt;200,"Normal",HeartDiseasePrediction[[#This Row],[Cholesterol]]&lt;240,"Medium Risk",HeartDiseasePrediction[[#This Row],[Cholesterol]]&gt;=240,"High Risk")</f>
        <v>No Reading</v>
      </c>
      <c r="I320" t="s">
        <v>53</v>
      </c>
      <c r="J320" t="s">
        <v>12</v>
      </c>
      <c r="K320">
        <v>77</v>
      </c>
      <c r="L320" s="1">
        <f>HeartDiseasePrediction[[#This Row],[MaxHR]]/(220-HeartDiseasePrediction[[#This Row],[Age]])</f>
        <v>0.48427672955974843</v>
      </c>
      <c r="M320" t="str" cm="1">
        <f t="array" ref="M320">_xlfn.IFS(HeartDiseasePrediction[[#This Row],[MaxHR % Value]]&lt;=59%,"Low-(Abnormal)",HeartDiseasePrediction[[#This Row],[MaxHR % Value]]&lt;86%,"Normal",HeartDiseasePrediction[[#This Row],[MaxHR % Value]]&gt;=86%,"High-(Abnormal)")</f>
        <v>Low-(Abnormal)</v>
      </c>
      <c r="N320" t="s">
        <v>22</v>
      </c>
      <c r="O320">
        <v>2.5</v>
      </c>
      <c r="P320" t="str" cm="1">
        <f t="array" ref="P320">_xlfn.IFS(HeartDiseasePrediction[[#This Row],[Oldpeak]]&lt;1,"Low Risk",HeartDiseasePrediction[[#This Row],[Oldpeak]]&lt;1.5,"Medium Risk",HeartDiseasePrediction[[#This Row],[Oldpeak]]&gt;=1.5,"High Risk")</f>
        <v>High Risk</v>
      </c>
      <c r="Q320" t="s">
        <v>15</v>
      </c>
      <c r="R320" t="s">
        <v>23</v>
      </c>
    </row>
    <row r="321" spans="1:18" x14ac:dyDescent="0.25">
      <c r="A321">
        <v>68</v>
      </c>
      <c r="B321" t="str" cm="1">
        <f t="array" ref="B321">_xlfn.IFS(HeartDiseasePrediction[[#This Row],[Age]]&lt;40,"Below 40",HeartDiseasePrediction[[#This Row],[Age]]&lt;50,"Btw 40 - 49",HeartDiseasePrediction[[#This Row],[Age]]&lt;60,"Btw 50 -59",HeartDiseasePrediction[[#This Row],[Age]]&lt;70,"Btw 60 - 69",HeartDiseasePrediction[[#This Row],[Age]]&lt;=80,"Btw 70 -79")</f>
        <v>Btw 60 - 69</v>
      </c>
      <c r="C321" t="s">
        <v>11</v>
      </c>
      <c r="D321" t="s">
        <v>61</v>
      </c>
      <c r="E321">
        <v>145</v>
      </c>
      <c r="F321" t="str" cm="1">
        <f t="array" ref="F321">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21">
        <v>0</v>
      </c>
      <c r="H321" t="str" cm="1">
        <f t="array" ref="H321">_xlfn.IFS(HeartDiseasePrediction[[#This Row],[Cholesterol]]=0,"No Reading",HeartDiseasePrediction[[#This Row],[Cholesterol]]&lt;200,"Normal",HeartDiseasePrediction[[#This Row],[Cholesterol]]&lt;240,"Medium Risk",HeartDiseasePrediction[[#This Row],[Cholesterol]]&gt;=240,"High Risk")</f>
        <v>No Reading</v>
      </c>
      <c r="I321" t="s">
        <v>53</v>
      </c>
      <c r="J321" t="s">
        <v>12</v>
      </c>
      <c r="K321">
        <v>136</v>
      </c>
      <c r="L321" s="1">
        <f>HeartDiseasePrediction[[#This Row],[MaxHR]]/(220-HeartDiseasePrediction[[#This Row],[Age]])</f>
        <v>0.89473684210526316</v>
      </c>
      <c r="M321" t="str" cm="1">
        <f t="array" ref="M321">_xlfn.IFS(HeartDiseasePrediction[[#This Row],[MaxHR % Value]]&lt;=59%,"Low-(Abnormal)",HeartDiseasePrediction[[#This Row],[MaxHR % Value]]&lt;86%,"Normal",HeartDiseasePrediction[[#This Row],[MaxHR % Value]]&gt;=86%,"High-(Abnormal)")</f>
        <v>High-(Abnormal)</v>
      </c>
      <c r="N321" t="s">
        <v>22</v>
      </c>
      <c r="O321">
        <v>1.8</v>
      </c>
      <c r="P321" t="str" cm="1">
        <f t="array" ref="P321">_xlfn.IFS(HeartDiseasePrediction[[#This Row],[Oldpeak]]&lt;1,"Low Risk",HeartDiseasePrediction[[#This Row],[Oldpeak]]&lt;1.5,"Medium Risk",HeartDiseasePrediction[[#This Row],[Oldpeak]]&gt;=1.5,"High Risk")</f>
        <v>High Risk</v>
      </c>
      <c r="Q321" t="s">
        <v>13</v>
      </c>
      <c r="R321" t="s">
        <v>23</v>
      </c>
    </row>
    <row r="322" spans="1:18" x14ac:dyDescent="0.25">
      <c r="A322">
        <v>59</v>
      </c>
      <c r="B322" t="str" cm="1">
        <f t="array" ref="B322">_xlfn.IFS(HeartDiseasePrediction[[#This Row],[Age]]&lt;40,"Below 40",HeartDiseasePrediction[[#This Row],[Age]]&lt;50,"Btw 40 - 49",HeartDiseasePrediction[[#This Row],[Age]]&lt;60,"Btw 50 -59",HeartDiseasePrediction[[#This Row],[Age]]&lt;70,"Btw 60 - 69",HeartDiseasePrediction[[#This Row],[Age]]&lt;=80,"Btw 70 -79")</f>
        <v>Btw 50 -59</v>
      </c>
      <c r="C322" t="s">
        <v>11</v>
      </c>
      <c r="D322" t="s">
        <v>64</v>
      </c>
      <c r="E322">
        <v>125</v>
      </c>
      <c r="F322" t="str" cm="1">
        <f t="array" ref="F32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22">
        <v>0</v>
      </c>
      <c r="H322" t="str" cm="1">
        <f t="array" ref="H322">_xlfn.IFS(HeartDiseasePrediction[[#This Row],[Cholesterol]]=0,"No Reading",HeartDiseasePrediction[[#This Row],[Cholesterol]]&lt;200,"Normal",HeartDiseasePrediction[[#This Row],[Cholesterol]]&lt;240,"Medium Risk",HeartDiseasePrediction[[#This Row],[Cholesterol]]&gt;=240,"High Risk")</f>
        <v>No Reading</v>
      </c>
      <c r="I322" t="s">
        <v>53</v>
      </c>
      <c r="J322" t="s">
        <v>12</v>
      </c>
      <c r="K322">
        <v>175</v>
      </c>
      <c r="L322" s="1">
        <f>HeartDiseasePrediction[[#This Row],[MaxHR]]/(220-HeartDiseasePrediction[[#This Row],[Age]])</f>
        <v>1.0869565217391304</v>
      </c>
      <c r="M322" t="str" cm="1">
        <f t="array" ref="M322">_xlfn.IFS(HeartDiseasePrediction[[#This Row],[MaxHR % Value]]&lt;=59%,"Low-(Abnormal)",HeartDiseasePrediction[[#This Row],[MaxHR % Value]]&lt;86%,"Normal",HeartDiseasePrediction[[#This Row],[MaxHR % Value]]&gt;=86%,"High-(Abnormal)")</f>
        <v>High-(Abnormal)</v>
      </c>
      <c r="N322" t="s">
        <v>22</v>
      </c>
      <c r="O322">
        <v>2.6</v>
      </c>
      <c r="P322" t="str" cm="1">
        <f t="array" ref="P322">_xlfn.IFS(HeartDiseasePrediction[[#This Row],[Oldpeak]]&lt;1,"Low Risk",HeartDiseasePrediction[[#This Row],[Oldpeak]]&lt;1.5,"Medium Risk",HeartDiseasePrediction[[#This Row],[Oldpeak]]&gt;=1.5,"High Risk")</f>
        <v>High Risk</v>
      </c>
      <c r="Q322" t="s">
        <v>15</v>
      </c>
      <c r="R322" t="s">
        <v>23</v>
      </c>
    </row>
    <row r="323" spans="1:18" x14ac:dyDescent="0.25">
      <c r="A323">
        <v>63</v>
      </c>
      <c r="B323" t="str" cm="1">
        <f t="array" ref="B323">_xlfn.IFS(HeartDiseasePrediction[[#This Row],[Age]]&lt;40,"Below 40",HeartDiseasePrediction[[#This Row],[Age]]&lt;50,"Btw 40 - 49",HeartDiseasePrediction[[#This Row],[Age]]&lt;60,"Btw 50 -59",HeartDiseasePrediction[[#This Row],[Age]]&lt;70,"Btw 60 - 69",HeartDiseasePrediction[[#This Row],[Age]]&lt;=80,"Btw 70 -79")</f>
        <v>Btw 60 - 69</v>
      </c>
      <c r="C323" t="s">
        <v>11</v>
      </c>
      <c r="D323" t="s">
        <v>61</v>
      </c>
      <c r="E323">
        <v>100</v>
      </c>
      <c r="F323" t="str" cm="1">
        <f t="array" ref="F323">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323">
        <v>0</v>
      </c>
      <c r="H323" t="str" cm="1">
        <f t="array" ref="H323">_xlfn.IFS(HeartDiseasePrediction[[#This Row],[Cholesterol]]=0,"No Reading",HeartDiseasePrediction[[#This Row],[Cholesterol]]&lt;200,"Normal",HeartDiseasePrediction[[#This Row],[Cholesterol]]&lt;240,"Medium Risk",HeartDiseasePrediction[[#This Row],[Cholesterol]]&gt;=240,"High Risk")</f>
        <v>No Reading</v>
      </c>
      <c r="I323" t="s">
        <v>53</v>
      </c>
      <c r="J323" t="s">
        <v>12</v>
      </c>
      <c r="K323">
        <v>109</v>
      </c>
      <c r="L323" s="1">
        <f>HeartDiseasePrediction[[#This Row],[MaxHR]]/(220-HeartDiseasePrediction[[#This Row],[Age]])</f>
        <v>0.69426751592356684</v>
      </c>
      <c r="M323" t="str" cm="1">
        <f t="array" ref="M323">_xlfn.IFS(HeartDiseasePrediction[[#This Row],[MaxHR % Value]]&lt;=59%,"Low-(Abnormal)",HeartDiseasePrediction[[#This Row],[MaxHR % Value]]&lt;86%,"Normal",HeartDiseasePrediction[[#This Row],[MaxHR % Value]]&gt;=86%,"High-(Abnormal)")</f>
        <v>Normal</v>
      </c>
      <c r="N323" t="s">
        <v>22</v>
      </c>
      <c r="O323">
        <v>-0.9</v>
      </c>
      <c r="P323" t="str" cm="1">
        <f t="array" ref="P323">_xlfn.IFS(HeartDiseasePrediction[[#This Row],[Oldpeak]]&lt;1,"Low Risk",HeartDiseasePrediction[[#This Row],[Oldpeak]]&lt;1.5,"Medium Risk",HeartDiseasePrediction[[#This Row],[Oldpeak]]&gt;=1.5,"High Risk")</f>
        <v>Low Risk</v>
      </c>
      <c r="Q323" t="s">
        <v>15</v>
      </c>
      <c r="R323" t="s">
        <v>23</v>
      </c>
    </row>
    <row r="324" spans="1:18" x14ac:dyDescent="0.25">
      <c r="A324">
        <v>38</v>
      </c>
      <c r="B324" t="str" cm="1">
        <f t="array" ref="B324">_xlfn.IFS(HeartDiseasePrediction[[#This Row],[Age]]&lt;40,"Below 40",HeartDiseasePrediction[[#This Row],[Age]]&lt;50,"Btw 40 - 49",HeartDiseasePrediction[[#This Row],[Age]]&lt;60,"Btw 50 -59",HeartDiseasePrediction[[#This Row],[Age]]&lt;70,"Btw 60 - 69",HeartDiseasePrediction[[#This Row],[Age]]&lt;=80,"Btw 70 -79")</f>
        <v>Below 40</v>
      </c>
      <c r="C324" t="s">
        <v>14</v>
      </c>
      <c r="D324" t="s">
        <v>61</v>
      </c>
      <c r="E324">
        <v>105</v>
      </c>
      <c r="F324" t="str" cm="1">
        <f t="array" ref="F324">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324">
        <v>0</v>
      </c>
      <c r="H324" t="str" cm="1">
        <f t="array" ref="H324">_xlfn.IFS(HeartDiseasePrediction[[#This Row],[Cholesterol]]=0,"No Reading",HeartDiseasePrediction[[#This Row],[Cholesterol]]&lt;200,"Normal",HeartDiseasePrediction[[#This Row],[Cholesterol]]&lt;240,"Medium Risk",HeartDiseasePrediction[[#This Row],[Cholesterol]]&gt;=240,"High Risk")</f>
        <v>No Reading</v>
      </c>
      <c r="I324" t="s">
        <v>53</v>
      </c>
      <c r="J324" t="s">
        <v>12</v>
      </c>
      <c r="K324">
        <v>166</v>
      </c>
      <c r="L324" s="1">
        <f>HeartDiseasePrediction[[#This Row],[MaxHR]]/(220-HeartDiseasePrediction[[#This Row],[Age]])</f>
        <v>0.91208791208791207</v>
      </c>
      <c r="M324" t="str" cm="1">
        <f t="array" ref="M324">_xlfn.IFS(HeartDiseasePrediction[[#This Row],[MaxHR % Value]]&lt;=59%,"Low-(Abnormal)",HeartDiseasePrediction[[#This Row],[MaxHR % Value]]&lt;86%,"Normal",HeartDiseasePrediction[[#This Row],[MaxHR % Value]]&gt;=86%,"High-(Abnormal)")</f>
        <v>High-(Abnormal)</v>
      </c>
      <c r="N324" t="s">
        <v>22</v>
      </c>
      <c r="O324">
        <v>2.8</v>
      </c>
      <c r="P324" t="str" cm="1">
        <f t="array" ref="P324">_xlfn.IFS(HeartDiseasePrediction[[#This Row],[Oldpeak]]&lt;1,"Low Risk",HeartDiseasePrediction[[#This Row],[Oldpeak]]&lt;1.5,"Medium Risk",HeartDiseasePrediction[[#This Row],[Oldpeak]]&gt;=1.5,"High Risk")</f>
        <v>High Risk</v>
      </c>
      <c r="Q324" t="s">
        <v>13</v>
      </c>
      <c r="R324" t="s">
        <v>23</v>
      </c>
    </row>
    <row r="325" spans="1:18" x14ac:dyDescent="0.25">
      <c r="A325">
        <v>62</v>
      </c>
      <c r="B325" t="str" cm="1">
        <f t="array" ref="B325">_xlfn.IFS(HeartDiseasePrediction[[#This Row],[Age]]&lt;40,"Below 40",HeartDiseasePrediction[[#This Row],[Age]]&lt;50,"Btw 40 - 49",HeartDiseasePrediction[[#This Row],[Age]]&lt;60,"Btw 50 -59",HeartDiseasePrediction[[#This Row],[Age]]&lt;70,"Btw 60 - 69",HeartDiseasePrediction[[#This Row],[Age]]&lt;=80,"Btw 70 -79")</f>
        <v>Btw 60 - 69</v>
      </c>
      <c r="C325" t="s">
        <v>11</v>
      </c>
      <c r="D325" t="s">
        <v>61</v>
      </c>
      <c r="E325">
        <v>115</v>
      </c>
      <c r="F325" t="str" cm="1">
        <f t="array" ref="F325">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325">
        <v>0</v>
      </c>
      <c r="H325" t="str" cm="1">
        <f t="array" ref="H325">_xlfn.IFS(HeartDiseasePrediction[[#This Row],[Cholesterol]]=0,"No Reading",HeartDiseasePrediction[[#This Row],[Cholesterol]]&lt;200,"Normal",HeartDiseasePrediction[[#This Row],[Cholesterol]]&lt;240,"Medium Risk",HeartDiseasePrediction[[#This Row],[Cholesterol]]&gt;=240,"High Risk")</f>
        <v>No Reading</v>
      </c>
      <c r="I325" t="s">
        <v>53</v>
      </c>
      <c r="J325" t="s">
        <v>12</v>
      </c>
      <c r="K325">
        <v>128</v>
      </c>
      <c r="L325" s="1">
        <f>HeartDiseasePrediction[[#This Row],[MaxHR]]/(220-HeartDiseasePrediction[[#This Row],[Age]])</f>
        <v>0.810126582278481</v>
      </c>
      <c r="M325" t="str" cm="1">
        <f t="array" ref="M325">_xlfn.IFS(HeartDiseasePrediction[[#This Row],[MaxHR % Value]]&lt;=59%,"Low-(Abnormal)",HeartDiseasePrediction[[#This Row],[MaxHR % Value]]&lt;86%,"Normal",HeartDiseasePrediction[[#This Row],[MaxHR % Value]]&gt;=86%,"High-(Abnormal)")</f>
        <v>Normal</v>
      </c>
      <c r="N325" t="s">
        <v>23</v>
      </c>
      <c r="O325">
        <v>2.5</v>
      </c>
      <c r="P325" t="str" cm="1">
        <f t="array" ref="P325">_xlfn.IFS(HeartDiseasePrediction[[#This Row],[Oldpeak]]&lt;1,"Low Risk",HeartDiseasePrediction[[#This Row],[Oldpeak]]&lt;1.5,"Medium Risk",HeartDiseasePrediction[[#This Row],[Oldpeak]]&gt;=1.5,"High Risk")</f>
        <v>High Risk</v>
      </c>
      <c r="Q325" t="s">
        <v>18</v>
      </c>
      <c r="R325" t="s">
        <v>23</v>
      </c>
    </row>
    <row r="326" spans="1:18" x14ac:dyDescent="0.25">
      <c r="A326">
        <v>46</v>
      </c>
      <c r="B326" t="str" cm="1">
        <f t="array" ref="B326">_xlfn.IFS(HeartDiseasePrediction[[#This Row],[Age]]&lt;40,"Below 40",HeartDiseasePrediction[[#This Row],[Age]]&lt;50,"Btw 40 - 49",HeartDiseasePrediction[[#This Row],[Age]]&lt;60,"Btw 50 -59",HeartDiseasePrediction[[#This Row],[Age]]&lt;70,"Btw 60 - 69",HeartDiseasePrediction[[#This Row],[Age]]&lt;=80,"Btw 70 -79")</f>
        <v>Btw 40 - 49</v>
      </c>
      <c r="C326" t="s">
        <v>11</v>
      </c>
      <c r="D326" t="s">
        <v>61</v>
      </c>
      <c r="E326">
        <v>100</v>
      </c>
      <c r="F326" t="str" cm="1">
        <f t="array" ref="F326">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326">
        <v>0</v>
      </c>
      <c r="H326" t="str" cm="1">
        <f t="array" ref="H326">_xlfn.IFS(HeartDiseasePrediction[[#This Row],[Cholesterol]]=0,"No Reading",HeartDiseasePrediction[[#This Row],[Cholesterol]]&lt;200,"Normal",HeartDiseasePrediction[[#This Row],[Cholesterol]]&lt;240,"Medium Risk",HeartDiseasePrediction[[#This Row],[Cholesterol]]&gt;=240,"High Risk")</f>
        <v>No Reading</v>
      </c>
      <c r="I326" t="s">
        <v>53</v>
      </c>
      <c r="J326" t="s">
        <v>16</v>
      </c>
      <c r="K326">
        <v>133</v>
      </c>
      <c r="L326" s="1">
        <f>HeartDiseasePrediction[[#This Row],[MaxHR]]/(220-HeartDiseasePrediction[[#This Row],[Age]])</f>
        <v>0.76436781609195403</v>
      </c>
      <c r="M326" t="str" cm="1">
        <f t="array" ref="M326">_xlfn.IFS(HeartDiseasePrediction[[#This Row],[MaxHR % Value]]&lt;=59%,"Low-(Abnormal)",HeartDiseasePrediction[[#This Row],[MaxHR % Value]]&lt;86%,"Normal",HeartDiseasePrediction[[#This Row],[MaxHR % Value]]&gt;=86%,"High-(Abnormal)")</f>
        <v>Normal</v>
      </c>
      <c r="N326" t="s">
        <v>22</v>
      </c>
      <c r="O326">
        <v>-2.6</v>
      </c>
      <c r="P326" t="str" cm="1">
        <f t="array" ref="P326">_xlfn.IFS(HeartDiseasePrediction[[#This Row],[Oldpeak]]&lt;1,"Low Risk",HeartDiseasePrediction[[#This Row],[Oldpeak]]&lt;1.5,"Medium Risk",HeartDiseasePrediction[[#This Row],[Oldpeak]]&gt;=1.5,"High Risk")</f>
        <v>Low Risk</v>
      </c>
      <c r="Q326" t="s">
        <v>15</v>
      </c>
      <c r="R326" t="s">
        <v>23</v>
      </c>
    </row>
    <row r="327" spans="1:18" x14ac:dyDescent="0.25">
      <c r="A327">
        <v>42</v>
      </c>
      <c r="B327" t="str" cm="1">
        <f t="array" ref="B327">_xlfn.IFS(HeartDiseasePrediction[[#This Row],[Age]]&lt;40,"Below 40",HeartDiseasePrediction[[#This Row],[Age]]&lt;50,"Btw 40 - 49",HeartDiseasePrediction[[#This Row],[Age]]&lt;60,"Btw 50 -59",HeartDiseasePrediction[[#This Row],[Age]]&lt;70,"Btw 60 - 69",HeartDiseasePrediction[[#This Row],[Age]]&lt;=80,"Btw 70 -79")</f>
        <v>Btw 40 - 49</v>
      </c>
      <c r="C327" t="s">
        <v>11</v>
      </c>
      <c r="D327" t="s">
        <v>61</v>
      </c>
      <c r="E327">
        <v>105</v>
      </c>
      <c r="F327" t="str" cm="1">
        <f t="array" ref="F327">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327">
        <v>0</v>
      </c>
      <c r="H327" t="str" cm="1">
        <f t="array" ref="H327">_xlfn.IFS(HeartDiseasePrediction[[#This Row],[Cholesterol]]=0,"No Reading",HeartDiseasePrediction[[#This Row],[Cholesterol]]&lt;200,"Normal",HeartDiseasePrediction[[#This Row],[Cholesterol]]&lt;240,"Medium Risk",HeartDiseasePrediction[[#This Row],[Cholesterol]]&gt;=240,"High Risk")</f>
        <v>No Reading</v>
      </c>
      <c r="I327" t="s">
        <v>53</v>
      </c>
      <c r="J327" t="s">
        <v>12</v>
      </c>
      <c r="K327">
        <v>128</v>
      </c>
      <c r="L327" s="1">
        <f>HeartDiseasePrediction[[#This Row],[MaxHR]]/(220-HeartDiseasePrediction[[#This Row],[Age]])</f>
        <v>0.7191011235955056</v>
      </c>
      <c r="M327" t="str" cm="1">
        <f t="array" ref="M327">_xlfn.IFS(HeartDiseasePrediction[[#This Row],[MaxHR % Value]]&lt;=59%,"Low-(Abnormal)",HeartDiseasePrediction[[#This Row],[MaxHR % Value]]&lt;86%,"Normal",HeartDiseasePrediction[[#This Row],[MaxHR % Value]]&gt;=86%,"High-(Abnormal)")</f>
        <v>Normal</v>
      </c>
      <c r="N327" t="s">
        <v>23</v>
      </c>
      <c r="O327">
        <v>-1.5</v>
      </c>
      <c r="P327" t="str" cm="1">
        <f t="array" ref="P327">_xlfn.IFS(HeartDiseasePrediction[[#This Row],[Oldpeak]]&lt;1,"Low Risk",HeartDiseasePrediction[[#This Row],[Oldpeak]]&lt;1.5,"Medium Risk",HeartDiseasePrediction[[#This Row],[Oldpeak]]&gt;=1.5,"High Risk")</f>
        <v>Low Risk</v>
      </c>
      <c r="Q327" t="s">
        <v>18</v>
      </c>
      <c r="R327" t="s">
        <v>23</v>
      </c>
    </row>
    <row r="328" spans="1:18" x14ac:dyDescent="0.25">
      <c r="A328">
        <v>45</v>
      </c>
      <c r="B328" t="str" cm="1">
        <f t="array" ref="B328">_xlfn.IFS(HeartDiseasePrediction[[#This Row],[Age]]&lt;40,"Below 40",HeartDiseasePrediction[[#This Row],[Age]]&lt;50,"Btw 40 - 49",HeartDiseasePrediction[[#This Row],[Age]]&lt;60,"Btw 50 -59",HeartDiseasePrediction[[#This Row],[Age]]&lt;70,"Btw 60 - 69",HeartDiseasePrediction[[#This Row],[Age]]&lt;=80,"Btw 70 -79")</f>
        <v>Btw 40 - 49</v>
      </c>
      <c r="C328" t="s">
        <v>11</v>
      </c>
      <c r="D328" t="s">
        <v>64</v>
      </c>
      <c r="E328">
        <v>110</v>
      </c>
      <c r="F328" t="str" cm="1">
        <f t="array" ref="F328">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328">
        <v>0</v>
      </c>
      <c r="H328" t="str" cm="1">
        <f t="array" ref="H328">_xlfn.IFS(HeartDiseasePrediction[[#This Row],[Cholesterol]]=0,"No Reading",HeartDiseasePrediction[[#This Row],[Cholesterol]]&lt;200,"Normal",HeartDiseasePrediction[[#This Row],[Cholesterol]]&lt;240,"Medium Risk",HeartDiseasePrediction[[#This Row],[Cholesterol]]&gt;=240,"High Risk")</f>
        <v>No Reading</v>
      </c>
      <c r="I328" t="s">
        <v>52</v>
      </c>
      <c r="J328" t="s">
        <v>12</v>
      </c>
      <c r="K328">
        <v>138</v>
      </c>
      <c r="L328" s="1">
        <f>HeartDiseasePrediction[[#This Row],[MaxHR]]/(220-HeartDiseasePrediction[[#This Row],[Age]])</f>
        <v>0.78857142857142859</v>
      </c>
      <c r="M328" t="str" cm="1">
        <f t="array" ref="M328">_xlfn.IFS(HeartDiseasePrediction[[#This Row],[MaxHR % Value]]&lt;=59%,"Low-(Abnormal)",HeartDiseasePrediction[[#This Row],[MaxHR % Value]]&lt;86%,"Normal",HeartDiseasePrediction[[#This Row],[MaxHR % Value]]&gt;=86%,"High-(Abnormal)")</f>
        <v>Normal</v>
      </c>
      <c r="N328" t="s">
        <v>22</v>
      </c>
      <c r="O328">
        <v>-0.1</v>
      </c>
      <c r="P328" t="str" cm="1">
        <f t="array" ref="P328">_xlfn.IFS(HeartDiseasePrediction[[#This Row],[Oldpeak]]&lt;1,"Low Risk",HeartDiseasePrediction[[#This Row],[Oldpeak]]&lt;1.5,"Medium Risk",HeartDiseasePrediction[[#This Row],[Oldpeak]]&gt;=1.5,"High Risk")</f>
        <v>Low Risk</v>
      </c>
      <c r="Q328" t="s">
        <v>13</v>
      </c>
      <c r="R328" t="s">
        <v>22</v>
      </c>
    </row>
    <row r="329" spans="1:18" x14ac:dyDescent="0.25">
      <c r="A329">
        <v>59</v>
      </c>
      <c r="B329" t="str" cm="1">
        <f t="array" ref="B329">_xlfn.IFS(HeartDiseasePrediction[[#This Row],[Age]]&lt;40,"Below 40",HeartDiseasePrediction[[#This Row],[Age]]&lt;50,"Btw 40 - 49",HeartDiseasePrediction[[#This Row],[Age]]&lt;60,"Btw 50 -59",HeartDiseasePrediction[[#This Row],[Age]]&lt;70,"Btw 60 - 69",HeartDiseasePrediction[[#This Row],[Age]]&lt;=80,"Btw 70 -79")</f>
        <v>Btw 50 -59</v>
      </c>
      <c r="C329" t="s">
        <v>11</v>
      </c>
      <c r="D329" t="s">
        <v>61</v>
      </c>
      <c r="E329">
        <v>125</v>
      </c>
      <c r="F329" t="str" cm="1">
        <f t="array" ref="F32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29">
        <v>0</v>
      </c>
      <c r="H329" t="str" cm="1">
        <f t="array" ref="H329">_xlfn.IFS(HeartDiseasePrediction[[#This Row],[Cholesterol]]=0,"No Reading",HeartDiseasePrediction[[#This Row],[Cholesterol]]&lt;200,"Normal",HeartDiseasePrediction[[#This Row],[Cholesterol]]&lt;240,"Medium Risk",HeartDiseasePrediction[[#This Row],[Cholesterol]]&gt;=240,"High Risk")</f>
        <v>No Reading</v>
      </c>
      <c r="I329" t="s">
        <v>53</v>
      </c>
      <c r="J329" t="s">
        <v>12</v>
      </c>
      <c r="K329">
        <v>119</v>
      </c>
      <c r="L329" s="1">
        <f>HeartDiseasePrediction[[#This Row],[MaxHR]]/(220-HeartDiseasePrediction[[#This Row],[Age]])</f>
        <v>0.73913043478260865</v>
      </c>
      <c r="M329" t="str" cm="1">
        <f t="array" ref="M329">_xlfn.IFS(HeartDiseasePrediction[[#This Row],[MaxHR % Value]]&lt;=59%,"Low-(Abnormal)",HeartDiseasePrediction[[#This Row],[MaxHR % Value]]&lt;86%,"Normal",HeartDiseasePrediction[[#This Row],[MaxHR % Value]]&gt;=86%,"High-(Abnormal)")</f>
        <v>Normal</v>
      </c>
      <c r="N329" t="s">
        <v>23</v>
      </c>
      <c r="O329">
        <v>0.9</v>
      </c>
      <c r="P329" t="str" cm="1">
        <f t="array" ref="P329">_xlfn.IFS(HeartDiseasePrediction[[#This Row],[Oldpeak]]&lt;1,"Low Risk",HeartDiseasePrediction[[#This Row],[Oldpeak]]&lt;1.5,"Medium Risk",HeartDiseasePrediction[[#This Row],[Oldpeak]]&gt;=1.5,"High Risk")</f>
        <v>Low Risk</v>
      </c>
      <c r="Q329" t="s">
        <v>13</v>
      </c>
      <c r="R329" t="s">
        <v>23</v>
      </c>
    </row>
    <row r="330" spans="1:18" x14ac:dyDescent="0.25">
      <c r="A330">
        <v>52</v>
      </c>
      <c r="B330" t="str" cm="1">
        <f t="array" ref="B330">_xlfn.IFS(HeartDiseasePrediction[[#This Row],[Age]]&lt;40,"Below 40",HeartDiseasePrediction[[#This Row],[Age]]&lt;50,"Btw 40 - 49",HeartDiseasePrediction[[#This Row],[Age]]&lt;60,"Btw 50 -59",HeartDiseasePrediction[[#This Row],[Age]]&lt;70,"Btw 60 - 69",HeartDiseasePrediction[[#This Row],[Age]]&lt;=80,"Btw 70 -79")</f>
        <v>Btw 50 -59</v>
      </c>
      <c r="C330" t="s">
        <v>11</v>
      </c>
      <c r="D330" t="s">
        <v>61</v>
      </c>
      <c r="E330">
        <v>95</v>
      </c>
      <c r="F330" t="str" cm="1">
        <f t="array" ref="F330">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330">
        <v>0</v>
      </c>
      <c r="H330" t="str" cm="1">
        <f t="array" ref="H330">_xlfn.IFS(HeartDiseasePrediction[[#This Row],[Cholesterol]]=0,"No Reading",HeartDiseasePrediction[[#This Row],[Cholesterol]]&lt;200,"Normal",HeartDiseasePrediction[[#This Row],[Cholesterol]]&lt;240,"Medium Risk",HeartDiseasePrediction[[#This Row],[Cholesterol]]&gt;=240,"High Risk")</f>
        <v>No Reading</v>
      </c>
      <c r="I330" t="s">
        <v>53</v>
      </c>
      <c r="J330" t="s">
        <v>12</v>
      </c>
      <c r="K330">
        <v>82</v>
      </c>
      <c r="L330" s="1">
        <f>HeartDiseasePrediction[[#This Row],[MaxHR]]/(220-HeartDiseasePrediction[[#This Row],[Age]])</f>
        <v>0.48809523809523808</v>
      </c>
      <c r="M330" t="str" cm="1">
        <f t="array" ref="M330">_xlfn.IFS(HeartDiseasePrediction[[#This Row],[MaxHR % Value]]&lt;=59%,"Low-(Abnormal)",HeartDiseasePrediction[[#This Row],[MaxHR % Value]]&lt;86%,"Normal",HeartDiseasePrediction[[#This Row],[MaxHR % Value]]&gt;=86%,"High-(Abnormal)")</f>
        <v>Low-(Abnormal)</v>
      </c>
      <c r="N330" t="s">
        <v>23</v>
      </c>
      <c r="O330">
        <v>0.8</v>
      </c>
      <c r="P330" t="str" cm="1">
        <f t="array" ref="P330">_xlfn.IFS(HeartDiseasePrediction[[#This Row],[Oldpeak]]&lt;1,"Low Risk",HeartDiseasePrediction[[#This Row],[Oldpeak]]&lt;1.5,"Medium Risk",HeartDiseasePrediction[[#This Row],[Oldpeak]]&gt;=1.5,"High Risk")</f>
        <v>Low Risk</v>
      </c>
      <c r="Q330" t="s">
        <v>15</v>
      </c>
      <c r="R330" t="s">
        <v>23</v>
      </c>
    </row>
    <row r="331" spans="1:18" x14ac:dyDescent="0.25">
      <c r="A331">
        <v>60</v>
      </c>
      <c r="B331" t="str" cm="1">
        <f t="array" ref="B331">_xlfn.IFS(HeartDiseasePrediction[[#This Row],[Age]]&lt;40,"Below 40",HeartDiseasePrediction[[#This Row],[Age]]&lt;50,"Btw 40 - 49",HeartDiseasePrediction[[#This Row],[Age]]&lt;60,"Btw 50 -59",HeartDiseasePrediction[[#This Row],[Age]]&lt;70,"Btw 60 - 69",HeartDiseasePrediction[[#This Row],[Age]]&lt;=80,"Btw 70 -79")</f>
        <v>Btw 60 - 69</v>
      </c>
      <c r="C331" t="s">
        <v>11</v>
      </c>
      <c r="D331" t="s">
        <v>61</v>
      </c>
      <c r="E331">
        <v>130</v>
      </c>
      <c r="F331" t="str" cm="1">
        <f t="array" ref="F33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31">
        <v>0</v>
      </c>
      <c r="H331" t="str" cm="1">
        <f t="array" ref="H331">_xlfn.IFS(HeartDiseasePrediction[[#This Row],[Cholesterol]]=0,"No Reading",HeartDiseasePrediction[[#This Row],[Cholesterol]]&lt;200,"Normal",HeartDiseasePrediction[[#This Row],[Cholesterol]]&lt;240,"Medium Risk",HeartDiseasePrediction[[#This Row],[Cholesterol]]&gt;=240,"High Risk")</f>
        <v>No Reading</v>
      </c>
      <c r="I331" t="s">
        <v>53</v>
      </c>
      <c r="J331" t="s">
        <v>16</v>
      </c>
      <c r="K331">
        <v>130</v>
      </c>
      <c r="L331" s="1">
        <f>HeartDiseasePrediction[[#This Row],[MaxHR]]/(220-HeartDiseasePrediction[[#This Row],[Age]])</f>
        <v>0.8125</v>
      </c>
      <c r="M331" t="str" cm="1">
        <f t="array" ref="M331">_xlfn.IFS(HeartDiseasePrediction[[#This Row],[MaxHR % Value]]&lt;=59%,"Low-(Abnormal)",HeartDiseasePrediction[[#This Row],[MaxHR % Value]]&lt;86%,"Normal",HeartDiseasePrediction[[#This Row],[MaxHR % Value]]&gt;=86%,"High-(Abnormal)")</f>
        <v>Normal</v>
      </c>
      <c r="N331" t="s">
        <v>23</v>
      </c>
      <c r="O331">
        <v>1.1000000000000001</v>
      </c>
      <c r="P331" t="str" cm="1">
        <f t="array" ref="P331">_xlfn.IFS(HeartDiseasePrediction[[#This Row],[Oldpeak]]&lt;1,"Low Risk",HeartDiseasePrediction[[#This Row],[Oldpeak]]&lt;1.5,"Medium Risk",HeartDiseasePrediction[[#This Row],[Oldpeak]]&gt;=1.5,"High Risk")</f>
        <v>Medium Risk</v>
      </c>
      <c r="Q331" t="s">
        <v>18</v>
      </c>
      <c r="R331" t="s">
        <v>23</v>
      </c>
    </row>
    <row r="332" spans="1:18" x14ac:dyDescent="0.25">
      <c r="A332">
        <v>60</v>
      </c>
      <c r="B332" t="str" cm="1">
        <f t="array" ref="B332">_xlfn.IFS(HeartDiseasePrediction[[#This Row],[Age]]&lt;40,"Below 40",HeartDiseasePrediction[[#This Row],[Age]]&lt;50,"Btw 40 - 49",HeartDiseasePrediction[[#This Row],[Age]]&lt;60,"Btw 50 -59",HeartDiseasePrediction[[#This Row],[Age]]&lt;70,"Btw 60 - 69",HeartDiseasePrediction[[#This Row],[Age]]&lt;=80,"Btw 70 -79")</f>
        <v>Btw 60 - 69</v>
      </c>
      <c r="C332" t="s">
        <v>11</v>
      </c>
      <c r="D332" t="s">
        <v>64</v>
      </c>
      <c r="E332">
        <v>115</v>
      </c>
      <c r="F332" t="str" cm="1">
        <f t="array" ref="F332">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332">
        <v>0</v>
      </c>
      <c r="H332" t="str" cm="1">
        <f t="array" ref="H332">_xlfn.IFS(HeartDiseasePrediction[[#This Row],[Cholesterol]]=0,"No Reading",HeartDiseasePrediction[[#This Row],[Cholesterol]]&lt;200,"Normal",HeartDiseasePrediction[[#This Row],[Cholesterol]]&lt;240,"Medium Risk",HeartDiseasePrediction[[#This Row],[Cholesterol]]&gt;=240,"High Risk")</f>
        <v>No Reading</v>
      </c>
      <c r="I332" t="s">
        <v>53</v>
      </c>
      <c r="J332" t="s">
        <v>12</v>
      </c>
      <c r="K332">
        <v>143</v>
      </c>
      <c r="L332" s="1">
        <f>HeartDiseasePrediction[[#This Row],[MaxHR]]/(220-HeartDiseasePrediction[[#This Row],[Age]])</f>
        <v>0.89375000000000004</v>
      </c>
      <c r="M332" t="str" cm="1">
        <f t="array" ref="M332">_xlfn.IFS(HeartDiseasePrediction[[#This Row],[MaxHR % Value]]&lt;=59%,"Low-(Abnormal)",HeartDiseasePrediction[[#This Row],[MaxHR % Value]]&lt;86%,"Normal",HeartDiseasePrediction[[#This Row],[MaxHR % Value]]&gt;=86%,"High-(Abnormal)")</f>
        <v>High-(Abnormal)</v>
      </c>
      <c r="N332" t="s">
        <v>22</v>
      </c>
      <c r="O332">
        <v>2.4</v>
      </c>
      <c r="P332" t="str" cm="1">
        <f t="array" ref="P332">_xlfn.IFS(HeartDiseasePrediction[[#This Row],[Oldpeak]]&lt;1,"Low Risk",HeartDiseasePrediction[[#This Row],[Oldpeak]]&lt;1.5,"Medium Risk",HeartDiseasePrediction[[#This Row],[Oldpeak]]&gt;=1.5,"High Risk")</f>
        <v>High Risk</v>
      </c>
      <c r="Q332" t="s">
        <v>13</v>
      </c>
      <c r="R332" t="s">
        <v>23</v>
      </c>
    </row>
    <row r="333" spans="1:18" x14ac:dyDescent="0.25">
      <c r="A333">
        <v>56</v>
      </c>
      <c r="B333" t="str" cm="1">
        <f t="array" ref="B333">_xlfn.IFS(HeartDiseasePrediction[[#This Row],[Age]]&lt;40,"Below 40",HeartDiseasePrediction[[#This Row],[Age]]&lt;50,"Btw 40 - 49",HeartDiseasePrediction[[#This Row],[Age]]&lt;60,"Btw 50 -59",HeartDiseasePrediction[[#This Row],[Age]]&lt;70,"Btw 60 - 69",HeartDiseasePrediction[[#This Row],[Age]]&lt;=80,"Btw 70 -79")</f>
        <v>Btw 50 -59</v>
      </c>
      <c r="C333" t="s">
        <v>11</v>
      </c>
      <c r="D333" t="s">
        <v>61</v>
      </c>
      <c r="E333">
        <v>115</v>
      </c>
      <c r="F333" t="str" cm="1">
        <f t="array" ref="F333">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333">
        <v>0</v>
      </c>
      <c r="H333" t="str" cm="1">
        <f t="array" ref="H333">_xlfn.IFS(HeartDiseasePrediction[[#This Row],[Cholesterol]]=0,"No Reading",HeartDiseasePrediction[[#This Row],[Cholesterol]]&lt;200,"Normal",HeartDiseasePrediction[[#This Row],[Cholesterol]]&lt;240,"Medium Risk",HeartDiseasePrediction[[#This Row],[Cholesterol]]&gt;=240,"High Risk")</f>
        <v>No Reading</v>
      </c>
      <c r="I333" t="s">
        <v>53</v>
      </c>
      <c r="J333" t="s">
        <v>16</v>
      </c>
      <c r="K333">
        <v>82</v>
      </c>
      <c r="L333" s="1">
        <f>HeartDiseasePrediction[[#This Row],[MaxHR]]/(220-HeartDiseasePrediction[[#This Row],[Age]])</f>
        <v>0.5</v>
      </c>
      <c r="M333" t="str" cm="1">
        <f t="array" ref="M333">_xlfn.IFS(HeartDiseasePrediction[[#This Row],[MaxHR % Value]]&lt;=59%,"Low-(Abnormal)",HeartDiseasePrediction[[#This Row],[MaxHR % Value]]&lt;86%,"Normal",HeartDiseasePrediction[[#This Row],[MaxHR % Value]]&gt;=86%,"High-(Abnormal)")</f>
        <v>Low-(Abnormal)</v>
      </c>
      <c r="N333" t="s">
        <v>22</v>
      </c>
      <c r="O333">
        <v>-1</v>
      </c>
      <c r="P333" t="str" cm="1">
        <f t="array" ref="P333">_xlfn.IFS(HeartDiseasePrediction[[#This Row],[Oldpeak]]&lt;1,"Low Risk",HeartDiseasePrediction[[#This Row],[Oldpeak]]&lt;1.5,"Medium Risk",HeartDiseasePrediction[[#This Row],[Oldpeak]]&gt;=1.5,"High Risk")</f>
        <v>Low Risk</v>
      </c>
      <c r="Q333" t="s">
        <v>13</v>
      </c>
      <c r="R333" t="s">
        <v>23</v>
      </c>
    </row>
    <row r="334" spans="1:18" x14ac:dyDescent="0.25">
      <c r="A334">
        <v>38</v>
      </c>
      <c r="B334" t="str" cm="1">
        <f t="array" ref="B334">_xlfn.IFS(HeartDiseasePrediction[[#This Row],[Age]]&lt;40,"Below 40",HeartDiseasePrediction[[#This Row],[Age]]&lt;50,"Btw 40 - 49",HeartDiseasePrediction[[#This Row],[Age]]&lt;60,"Btw 50 -59",HeartDiseasePrediction[[#This Row],[Age]]&lt;70,"Btw 60 - 69",HeartDiseasePrediction[[#This Row],[Age]]&lt;=80,"Btw 70 -79")</f>
        <v>Below 40</v>
      </c>
      <c r="C334" t="s">
        <v>11</v>
      </c>
      <c r="D334" t="s">
        <v>64</v>
      </c>
      <c r="E334">
        <v>100</v>
      </c>
      <c r="F334" t="str" cm="1">
        <f t="array" ref="F334">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334">
        <v>0</v>
      </c>
      <c r="H334" t="str" cm="1">
        <f t="array" ref="H334">_xlfn.IFS(HeartDiseasePrediction[[#This Row],[Cholesterol]]=0,"No Reading",HeartDiseasePrediction[[#This Row],[Cholesterol]]&lt;200,"Normal",HeartDiseasePrediction[[#This Row],[Cholesterol]]&lt;240,"Medium Risk",HeartDiseasePrediction[[#This Row],[Cholesterol]]&gt;=240,"High Risk")</f>
        <v>No Reading</v>
      </c>
      <c r="I334" t="s">
        <v>52</v>
      </c>
      <c r="J334" t="s">
        <v>12</v>
      </c>
      <c r="K334">
        <v>179</v>
      </c>
      <c r="L334" s="1">
        <f>HeartDiseasePrediction[[#This Row],[MaxHR]]/(220-HeartDiseasePrediction[[#This Row],[Age]])</f>
        <v>0.98351648351648346</v>
      </c>
      <c r="M334" t="str" cm="1">
        <f t="array" ref="M334">_xlfn.IFS(HeartDiseasePrediction[[#This Row],[MaxHR % Value]]&lt;=59%,"Low-(Abnormal)",HeartDiseasePrediction[[#This Row],[MaxHR % Value]]&lt;86%,"Normal",HeartDiseasePrediction[[#This Row],[MaxHR % Value]]&gt;=86%,"High-(Abnormal)")</f>
        <v>High-(Abnormal)</v>
      </c>
      <c r="N334" t="s">
        <v>22</v>
      </c>
      <c r="O334">
        <v>-1.1000000000000001</v>
      </c>
      <c r="P334" t="str" cm="1">
        <f t="array" ref="P334">_xlfn.IFS(HeartDiseasePrediction[[#This Row],[Oldpeak]]&lt;1,"Low Risk",HeartDiseasePrediction[[#This Row],[Oldpeak]]&lt;1.5,"Medium Risk",HeartDiseasePrediction[[#This Row],[Oldpeak]]&gt;=1.5,"High Risk")</f>
        <v>Low Risk</v>
      </c>
      <c r="Q334" t="s">
        <v>13</v>
      </c>
      <c r="R334" t="s">
        <v>22</v>
      </c>
    </row>
    <row r="335" spans="1:18" x14ac:dyDescent="0.25">
      <c r="A335">
        <v>40</v>
      </c>
      <c r="B335" t="str" cm="1">
        <f t="array" ref="B335">_xlfn.IFS(HeartDiseasePrediction[[#This Row],[Age]]&lt;40,"Below 40",HeartDiseasePrediction[[#This Row],[Age]]&lt;50,"Btw 40 - 49",HeartDiseasePrediction[[#This Row],[Age]]&lt;60,"Btw 50 -59",HeartDiseasePrediction[[#This Row],[Age]]&lt;70,"Btw 60 - 69",HeartDiseasePrediction[[#This Row],[Age]]&lt;=80,"Btw 70 -79")</f>
        <v>Btw 40 - 49</v>
      </c>
      <c r="C335" t="s">
        <v>11</v>
      </c>
      <c r="D335" t="s">
        <v>61</v>
      </c>
      <c r="E335">
        <v>95</v>
      </c>
      <c r="F335" t="str" cm="1">
        <f t="array" ref="F335">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335">
        <v>0</v>
      </c>
      <c r="H335" t="str" cm="1">
        <f t="array" ref="H335">_xlfn.IFS(HeartDiseasePrediction[[#This Row],[Cholesterol]]=0,"No Reading",HeartDiseasePrediction[[#This Row],[Cholesterol]]&lt;200,"Normal",HeartDiseasePrediction[[#This Row],[Cholesterol]]&lt;240,"Medium Risk",HeartDiseasePrediction[[#This Row],[Cholesterol]]&gt;=240,"High Risk")</f>
        <v>No Reading</v>
      </c>
      <c r="I335" t="s">
        <v>53</v>
      </c>
      <c r="J335" t="s">
        <v>16</v>
      </c>
      <c r="K335">
        <v>144</v>
      </c>
      <c r="L335" s="1">
        <f>HeartDiseasePrediction[[#This Row],[MaxHR]]/(220-HeartDiseasePrediction[[#This Row],[Age]])</f>
        <v>0.8</v>
      </c>
      <c r="M335" t="str" cm="1">
        <f t="array" ref="M335">_xlfn.IFS(HeartDiseasePrediction[[#This Row],[MaxHR % Value]]&lt;=59%,"Low-(Abnormal)",HeartDiseasePrediction[[#This Row],[MaxHR % Value]]&lt;86%,"Normal",HeartDiseasePrediction[[#This Row],[MaxHR % Value]]&gt;=86%,"High-(Abnormal)")</f>
        <v>Normal</v>
      </c>
      <c r="N335" t="s">
        <v>22</v>
      </c>
      <c r="O335">
        <v>0</v>
      </c>
      <c r="P335" t="str" cm="1">
        <f t="array" ref="P335">_xlfn.IFS(HeartDiseasePrediction[[#This Row],[Oldpeak]]&lt;1,"Low Risk",HeartDiseasePrediction[[#This Row],[Oldpeak]]&lt;1.5,"Medium Risk",HeartDiseasePrediction[[#This Row],[Oldpeak]]&gt;=1.5,"High Risk")</f>
        <v>Low Risk</v>
      </c>
      <c r="Q335" t="s">
        <v>13</v>
      </c>
      <c r="R335" t="s">
        <v>23</v>
      </c>
    </row>
    <row r="336" spans="1:18" x14ac:dyDescent="0.25">
      <c r="A336">
        <v>51</v>
      </c>
      <c r="B336" t="str" cm="1">
        <f t="array" ref="B336">_xlfn.IFS(HeartDiseasePrediction[[#This Row],[Age]]&lt;40,"Below 40",HeartDiseasePrediction[[#This Row],[Age]]&lt;50,"Btw 40 - 49",HeartDiseasePrediction[[#This Row],[Age]]&lt;60,"Btw 50 -59",HeartDiseasePrediction[[#This Row],[Age]]&lt;70,"Btw 60 - 69",HeartDiseasePrediction[[#This Row],[Age]]&lt;=80,"Btw 70 -79")</f>
        <v>Btw 50 -59</v>
      </c>
      <c r="C336" t="s">
        <v>11</v>
      </c>
      <c r="D336" t="s">
        <v>61</v>
      </c>
      <c r="E336">
        <v>130</v>
      </c>
      <c r="F336" t="str" cm="1">
        <f t="array" ref="F33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36">
        <v>0</v>
      </c>
      <c r="H336" t="str" cm="1">
        <f t="array" ref="H336">_xlfn.IFS(HeartDiseasePrediction[[#This Row],[Cholesterol]]=0,"No Reading",HeartDiseasePrediction[[#This Row],[Cholesterol]]&lt;200,"Normal",HeartDiseasePrediction[[#This Row],[Cholesterol]]&lt;240,"Medium Risk",HeartDiseasePrediction[[#This Row],[Cholesterol]]&gt;=240,"High Risk")</f>
        <v>No Reading</v>
      </c>
      <c r="I336" t="s">
        <v>53</v>
      </c>
      <c r="J336" t="s">
        <v>12</v>
      </c>
      <c r="K336">
        <v>170</v>
      </c>
      <c r="L336" s="1">
        <f>HeartDiseasePrediction[[#This Row],[MaxHR]]/(220-HeartDiseasePrediction[[#This Row],[Age]])</f>
        <v>1.0059171597633136</v>
      </c>
      <c r="M336" t="str" cm="1">
        <f t="array" ref="M336">_xlfn.IFS(HeartDiseasePrediction[[#This Row],[MaxHR % Value]]&lt;=59%,"Low-(Abnormal)",HeartDiseasePrediction[[#This Row],[MaxHR % Value]]&lt;86%,"Normal",HeartDiseasePrediction[[#This Row],[MaxHR % Value]]&gt;=86%,"High-(Abnormal)")</f>
        <v>High-(Abnormal)</v>
      </c>
      <c r="N336" t="s">
        <v>22</v>
      </c>
      <c r="O336">
        <v>-0.7</v>
      </c>
      <c r="P336" t="str" cm="1">
        <f t="array" ref="P336">_xlfn.IFS(HeartDiseasePrediction[[#This Row],[Oldpeak]]&lt;1,"Low Risk",HeartDiseasePrediction[[#This Row],[Oldpeak]]&lt;1.5,"Medium Risk",HeartDiseasePrediction[[#This Row],[Oldpeak]]&gt;=1.5,"High Risk")</f>
        <v>Low Risk</v>
      </c>
      <c r="Q336" t="s">
        <v>13</v>
      </c>
      <c r="R336" t="s">
        <v>23</v>
      </c>
    </row>
    <row r="337" spans="1:18" x14ac:dyDescent="0.25">
      <c r="A337">
        <v>62</v>
      </c>
      <c r="B337" t="str" cm="1">
        <f t="array" ref="B337">_xlfn.IFS(HeartDiseasePrediction[[#This Row],[Age]]&lt;40,"Below 40",HeartDiseasePrediction[[#This Row],[Age]]&lt;50,"Btw 40 - 49",HeartDiseasePrediction[[#This Row],[Age]]&lt;60,"Btw 50 -59",HeartDiseasePrediction[[#This Row],[Age]]&lt;70,"Btw 60 - 69",HeartDiseasePrediction[[#This Row],[Age]]&lt;=80,"Btw 70 -79")</f>
        <v>Btw 60 - 69</v>
      </c>
      <c r="C337" t="s">
        <v>11</v>
      </c>
      <c r="D337" t="s">
        <v>63</v>
      </c>
      <c r="E337">
        <v>120</v>
      </c>
      <c r="F337" t="str" cm="1">
        <f t="array" ref="F33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37">
        <v>0</v>
      </c>
      <c r="H337" t="str" cm="1">
        <f t="array" ref="H337">_xlfn.IFS(HeartDiseasePrediction[[#This Row],[Cholesterol]]=0,"No Reading",HeartDiseasePrediction[[#This Row],[Cholesterol]]&lt;200,"Normal",HeartDiseasePrediction[[#This Row],[Cholesterol]]&lt;240,"Medium Risk",HeartDiseasePrediction[[#This Row],[Cholesterol]]&gt;=240,"High Risk")</f>
        <v>No Reading</v>
      </c>
      <c r="I337" t="s">
        <v>53</v>
      </c>
      <c r="J337" t="s">
        <v>17</v>
      </c>
      <c r="K337">
        <v>134</v>
      </c>
      <c r="L337" s="1">
        <f>HeartDiseasePrediction[[#This Row],[MaxHR]]/(220-HeartDiseasePrediction[[#This Row],[Age]])</f>
        <v>0.84810126582278478</v>
      </c>
      <c r="M337" t="str" cm="1">
        <f t="array" ref="M337">_xlfn.IFS(HeartDiseasePrediction[[#This Row],[MaxHR % Value]]&lt;=59%,"Low-(Abnormal)",HeartDiseasePrediction[[#This Row],[MaxHR % Value]]&lt;86%,"Normal",HeartDiseasePrediction[[#This Row],[MaxHR % Value]]&gt;=86%,"High-(Abnormal)")</f>
        <v>Normal</v>
      </c>
      <c r="N337" t="s">
        <v>22</v>
      </c>
      <c r="O337">
        <v>-0.8</v>
      </c>
      <c r="P337" t="str" cm="1">
        <f t="array" ref="P337">_xlfn.IFS(HeartDiseasePrediction[[#This Row],[Oldpeak]]&lt;1,"Low Risk",HeartDiseasePrediction[[#This Row],[Oldpeak]]&lt;1.5,"Medium Risk",HeartDiseasePrediction[[#This Row],[Oldpeak]]&gt;=1.5,"High Risk")</f>
        <v>Low Risk</v>
      </c>
      <c r="Q337" t="s">
        <v>15</v>
      </c>
      <c r="R337" t="s">
        <v>23</v>
      </c>
    </row>
    <row r="338" spans="1:18" x14ac:dyDescent="0.25">
      <c r="A338">
        <v>72</v>
      </c>
      <c r="B338" t="str" cm="1">
        <f t="array" ref="B338">_xlfn.IFS(HeartDiseasePrediction[[#This Row],[Age]]&lt;40,"Below 40",HeartDiseasePrediction[[#This Row],[Age]]&lt;50,"Btw 40 - 49",HeartDiseasePrediction[[#This Row],[Age]]&lt;60,"Btw 50 -59",HeartDiseasePrediction[[#This Row],[Age]]&lt;70,"Btw 60 - 69",HeartDiseasePrediction[[#This Row],[Age]]&lt;=80,"Btw 70 -79")</f>
        <v>Btw 70 -79</v>
      </c>
      <c r="C338" t="s">
        <v>11</v>
      </c>
      <c r="D338" t="s">
        <v>64</v>
      </c>
      <c r="E338">
        <v>160</v>
      </c>
      <c r="F338" t="str" cm="1">
        <f t="array" ref="F338">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38">
        <v>0</v>
      </c>
      <c r="H338" t="str" cm="1">
        <f t="array" ref="H338">_xlfn.IFS(HeartDiseasePrediction[[#This Row],[Cholesterol]]=0,"No Reading",HeartDiseasePrediction[[#This Row],[Cholesterol]]&lt;200,"Normal",HeartDiseasePrediction[[#This Row],[Cholesterol]]&lt;240,"Medium Risk",HeartDiseasePrediction[[#This Row],[Cholesterol]]&gt;=240,"High Risk")</f>
        <v>No Reading</v>
      </c>
      <c r="I338" t="s">
        <v>52</v>
      </c>
      <c r="J338" t="s">
        <v>17</v>
      </c>
      <c r="K338">
        <v>114</v>
      </c>
      <c r="L338" s="1">
        <f>HeartDiseasePrediction[[#This Row],[MaxHR]]/(220-HeartDiseasePrediction[[#This Row],[Age]])</f>
        <v>0.77027027027027029</v>
      </c>
      <c r="M338" t="str" cm="1">
        <f t="array" ref="M338">_xlfn.IFS(HeartDiseasePrediction[[#This Row],[MaxHR % Value]]&lt;=59%,"Low-(Abnormal)",HeartDiseasePrediction[[#This Row],[MaxHR % Value]]&lt;86%,"Normal",HeartDiseasePrediction[[#This Row],[MaxHR % Value]]&gt;=86%,"High-(Abnormal)")</f>
        <v>Normal</v>
      </c>
      <c r="N338" t="s">
        <v>22</v>
      </c>
      <c r="O338">
        <v>1.6</v>
      </c>
      <c r="P338" t="str" cm="1">
        <f t="array" ref="P338">_xlfn.IFS(HeartDiseasePrediction[[#This Row],[Oldpeak]]&lt;1,"Low Risk",HeartDiseasePrediction[[#This Row],[Oldpeak]]&lt;1.5,"Medium Risk",HeartDiseasePrediction[[#This Row],[Oldpeak]]&gt;=1.5,"High Risk")</f>
        <v>High Risk</v>
      </c>
      <c r="Q338" t="s">
        <v>15</v>
      </c>
      <c r="R338" t="s">
        <v>22</v>
      </c>
    </row>
    <row r="339" spans="1:18" x14ac:dyDescent="0.25">
      <c r="A339">
        <v>63</v>
      </c>
      <c r="B339" t="str" cm="1">
        <f t="array" ref="B339">_xlfn.IFS(HeartDiseasePrediction[[#This Row],[Age]]&lt;40,"Below 40",HeartDiseasePrediction[[#This Row],[Age]]&lt;50,"Btw 40 - 49",HeartDiseasePrediction[[#This Row],[Age]]&lt;60,"Btw 50 -59",HeartDiseasePrediction[[#This Row],[Age]]&lt;70,"Btw 60 - 69",HeartDiseasePrediction[[#This Row],[Age]]&lt;=80,"Btw 70 -79")</f>
        <v>Btw 60 - 69</v>
      </c>
      <c r="C339" t="s">
        <v>11</v>
      </c>
      <c r="D339" t="s">
        <v>61</v>
      </c>
      <c r="E339">
        <v>150</v>
      </c>
      <c r="F339" t="str" cm="1">
        <f t="array" ref="F339">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39">
        <v>0</v>
      </c>
      <c r="H339" t="str" cm="1">
        <f t="array" ref="H339">_xlfn.IFS(HeartDiseasePrediction[[#This Row],[Cholesterol]]=0,"No Reading",HeartDiseasePrediction[[#This Row],[Cholesterol]]&lt;200,"Normal",HeartDiseasePrediction[[#This Row],[Cholesterol]]&lt;240,"Medium Risk",HeartDiseasePrediction[[#This Row],[Cholesterol]]&gt;=240,"High Risk")</f>
        <v>No Reading</v>
      </c>
      <c r="I339" t="s">
        <v>53</v>
      </c>
      <c r="J339" t="s">
        <v>16</v>
      </c>
      <c r="K339">
        <v>154</v>
      </c>
      <c r="L339" s="1">
        <f>HeartDiseasePrediction[[#This Row],[MaxHR]]/(220-HeartDiseasePrediction[[#This Row],[Age]])</f>
        <v>0.98089171974522293</v>
      </c>
      <c r="M339" t="str" cm="1">
        <f t="array" ref="M339">_xlfn.IFS(HeartDiseasePrediction[[#This Row],[MaxHR % Value]]&lt;=59%,"Low-(Abnormal)",HeartDiseasePrediction[[#This Row],[MaxHR % Value]]&lt;86%,"Normal",HeartDiseasePrediction[[#This Row],[MaxHR % Value]]&gt;=86%,"High-(Abnormal)")</f>
        <v>High-(Abnormal)</v>
      </c>
      <c r="N339" t="s">
        <v>22</v>
      </c>
      <c r="O339">
        <v>3.7</v>
      </c>
      <c r="P339" t="str" cm="1">
        <f t="array" ref="P339">_xlfn.IFS(HeartDiseasePrediction[[#This Row],[Oldpeak]]&lt;1,"Low Risk",HeartDiseasePrediction[[#This Row],[Oldpeak]]&lt;1.5,"Medium Risk",HeartDiseasePrediction[[#This Row],[Oldpeak]]&gt;=1.5,"High Risk")</f>
        <v>High Risk</v>
      </c>
      <c r="Q339" t="s">
        <v>13</v>
      </c>
      <c r="R339" t="s">
        <v>23</v>
      </c>
    </row>
    <row r="340" spans="1:18" x14ac:dyDescent="0.25">
      <c r="A340">
        <v>63</v>
      </c>
      <c r="B340" t="str" cm="1">
        <f t="array" ref="B340">_xlfn.IFS(HeartDiseasePrediction[[#This Row],[Age]]&lt;40,"Below 40",HeartDiseasePrediction[[#This Row],[Age]]&lt;50,"Btw 40 - 49",HeartDiseasePrediction[[#This Row],[Age]]&lt;60,"Btw 50 -59",HeartDiseasePrediction[[#This Row],[Age]]&lt;70,"Btw 60 - 69",HeartDiseasePrediction[[#This Row],[Age]]&lt;=80,"Btw 70 -79")</f>
        <v>Btw 60 - 69</v>
      </c>
      <c r="C340" t="s">
        <v>11</v>
      </c>
      <c r="D340" t="s">
        <v>61</v>
      </c>
      <c r="E340">
        <v>140</v>
      </c>
      <c r="F340" t="str" cm="1">
        <f t="array" ref="F340">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40">
        <v>0</v>
      </c>
      <c r="H340" t="str" cm="1">
        <f t="array" ref="H340">_xlfn.IFS(HeartDiseasePrediction[[#This Row],[Cholesterol]]=0,"No Reading",HeartDiseasePrediction[[#This Row],[Cholesterol]]&lt;200,"Normal",HeartDiseasePrediction[[#This Row],[Cholesterol]]&lt;240,"Medium Risk",HeartDiseasePrediction[[#This Row],[Cholesterol]]&gt;=240,"High Risk")</f>
        <v>No Reading</v>
      </c>
      <c r="I340" t="s">
        <v>53</v>
      </c>
      <c r="J340" t="s">
        <v>17</v>
      </c>
      <c r="K340">
        <v>149</v>
      </c>
      <c r="L340" s="1">
        <f>HeartDiseasePrediction[[#This Row],[MaxHR]]/(220-HeartDiseasePrediction[[#This Row],[Age]])</f>
        <v>0.94904458598726116</v>
      </c>
      <c r="M340" t="str" cm="1">
        <f t="array" ref="M340">_xlfn.IFS(HeartDiseasePrediction[[#This Row],[MaxHR % Value]]&lt;=59%,"Low-(Abnormal)",HeartDiseasePrediction[[#This Row],[MaxHR % Value]]&lt;86%,"Normal",HeartDiseasePrediction[[#This Row],[MaxHR % Value]]&gt;=86%,"High-(Abnormal)")</f>
        <v>High-(Abnormal)</v>
      </c>
      <c r="N340" t="s">
        <v>22</v>
      </c>
      <c r="O340">
        <v>2</v>
      </c>
      <c r="P340" t="str" cm="1">
        <f t="array" ref="P340">_xlfn.IFS(HeartDiseasePrediction[[#This Row],[Oldpeak]]&lt;1,"Low Risk",HeartDiseasePrediction[[#This Row],[Oldpeak]]&lt;1.5,"Medium Risk",HeartDiseasePrediction[[#This Row],[Oldpeak]]&gt;=1.5,"High Risk")</f>
        <v>High Risk</v>
      </c>
      <c r="Q340" t="s">
        <v>13</v>
      </c>
      <c r="R340" t="s">
        <v>23</v>
      </c>
    </row>
    <row r="341" spans="1:18" x14ac:dyDescent="0.25">
      <c r="A341">
        <v>64</v>
      </c>
      <c r="B341" t="str" cm="1">
        <f t="array" ref="B341">_xlfn.IFS(HeartDiseasePrediction[[#This Row],[Age]]&lt;40,"Below 40",HeartDiseasePrediction[[#This Row],[Age]]&lt;50,"Btw 40 - 49",HeartDiseasePrediction[[#This Row],[Age]]&lt;60,"Btw 50 -59",HeartDiseasePrediction[[#This Row],[Age]]&lt;70,"Btw 60 - 69",HeartDiseasePrediction[[#This Row],[Age]]&lt;=80,"Btw 70 -79")</f>
        <v>Btw 60 - 69</v>
      </c>
      <c r="C341" t="s">
        <v>14</v>
      </c>
      <c r="D341" t="s">
        <v>61</v>
      </c>
      <c r="E341">
        <v>95</v>
      </c>
      <c r="F341" t="str" cm="1">
        <f t="array" ref="F341">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341">
        <v>0</v>
      </c>
      <c r="H341" t="str" cm="1">
        <f t="array" ref="H341">_xlfn.IFS(HeartDiseasePrediction[[#This Row],[Cholesterol]]=0,"No Reading",HeartDiseasePrediction[[#This Row],[Cholesterol]]&lt;200,"Normal",HeartDiseasePrediction[[#This Row],[Cholesterol]]&lt;240,"Medium Risk",HeartDiseasePrediction[[#This Row],[Cholesterol]]&gt;=240,"High Risk")</f>
        <v>No Reading</v>
      </c>
      <c r="I341" t="s">
        <v>53</v>
      </c>
      <c r="J341" t="s">
        <v>12</v>
      </c>
      <c r="K341">
        <v>145</v>
      </c>
      <c r="L341" s="1">
        <f>HeartDiseasePrediction[[#This Row],[MaxHR]]/(220-HeartDiseasePrediction[[#This Row],[Age]])</f>
        <v>0.92948717948717952</v>
      </c>
      <c r="M341" t="str" cm="1">
        <f t="array" ref="M341">_xlfn.IFS(HeartDiseasePrediction[[#This Row],[MaxHR % Value]]&lt;=59%,"Low-(Abnormal)",HeartDiseasePrediction[[#This Row],[MaxHR % Value]]&lt;86%,"Normal",HeartDiseasePrediction[[#This Row],[MaxHR % Value]]&gt;=86%,"High-(Abnormal)")</f>
        <v>High-(Abnormal)</v>
      </c>
      <c r="N341" t="s">
        <v>22</v>
      </c>
      <c r="O341">
        <v>1.1000000000000001</v>
      </c>
      <c r="P341" t="str" cm="1">
        <f t="array" ref="P341">_xlfn.IFS(HeartDiseasePrediction[[#This Row],[Oldpeak]]&lt;1,"Low Risk",HeartDiseasePrediction[[#This Row],[Oldpeak]]&lt;1.5,"Medium Risk",HeartDiseasePrediction[[#This Row],[Oldpeak]]&gt;=1.5,"High Risk")</f>
        <v>Medium Risk</v>
      </c>
      <c r="Q341" t="s">
        <v>18</v>
      </c>
      <c r="R341" t="s">
        <v>23</v>
      </c>
    </row>
    <row r="342" spans="1:18" x14ac:dyDescent="0.25">
      <c r="A342">
        <v>43</v>
      </c>
      <c r="B342" t="str" cm="1">
        <f t="array" ref="B342">_xlfn.IFS(HeartDiseasePrediction[[#This Row],[Age]]&lt;40,"Below 40",HeartDiseasePrediction[[#This Row],[Age]]&lt;50,"Btw 40 - 49",HeartDiseasePrediction[[#This Row],[Age]]&lt;60,"Btw 50 -59",HeartDiseasePrediction[[#This Row],[Age]]&lt;70,"Btw 60 - 69",HeartDiseasePrediction[[#This Row],[Age]]&lt;=80,"Btw 70 -79")</f>
        <v>Btw 40 - 49</v>
      </c>
      <c r="C342" t="s">
        <v>11</v>
      </c>
      <c r="D342" t="s">
        <v>61</v>
      </c>
      <c r="E342">
        <v>100</v>
      </c>
      <c r="F342" t="str" cm="1">
        <f t="array" ref="F342">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342">
        <v>0</v>
      </c>
      <c r="H342" t="str" cm="1">
        <f t="array" ref="H342">_xlfn.IFS(HeartDiseasePrediction[[#This Row],[Cholesterol]]=0,"No Reading",HeartDiseasePrediction[[#This Row],[Cholesterol]]&lt;200,"Normal",HeartDiseasePrediction[[#This Row],[Cholesterol]]&lt;240,"Medium Risk",HeartDiseasePrediction[[#This Row],[Cholesterol]]&gt;=240,"High Risk")</f>
        <v>No Reading</v>
      </c>
      <c r="I342" t="s">
        <v>53</v>
      </c>
      <c r="J342" t="s">
        <v>12</v>
      </c>
      <c r="K342">
        <v>122</v>
      </c>
      <c r="L342" s="1">
        <f>HeartDiseasePrediction[[#This Row],[MaxHR]]/(220-HeartDiseasePrediction[[#This Row],[Age]])</f>
        <v>0.68926553672316382</v>
      </c>
      <c r="M342" t="str" cm="1">
        <f t="array" ref="M342">_xlfn.IFS(HeartDiseasePrediction[[#This Row],[MaxHR % Value]]&lt;=59%,"Low-(Abnormal)",HeartDiseasePrediction[[#This Row],[MaxHR % Value]]&lt;86%,"Normal",HeartDiseasePrediction[[#This Row],[MaxHR % Value]]&gt;=86%,"High-(Abnormal)")</f>
        <v>Normal</v>
      </c>
      <c r="N342" t="s">
        <v>22</v>
      </c>
      <c r="O342">
        <v>1.5</v>
      </c>
      <c r="P342" t="str" cm="1">
        <f t="array" ref="P342">_xlfn.IFS(HeartDiseasePrediction[[#This Row],[Oldpeak]]&lt;1,"Low Risk",HeartDiseasePrediction[[#This Row],[Oldpeak]]&lt;1.5,"Medium Risk",HeartDiseasePrediction[[#This Row],[Oldpeak]]&gt;=1.5,"High Risk")</f>
        <v>High Risk</v>
      </c>
      <c r="Q342" t="s">
        <v>18</v>
      </c>
      <c r="R342" t="s">
        <v>23</v>
      </c>
    </row>
    <row r="343" spans="1:18" x14ac:dyDescent="0.25">
      <c r="A343">
        <v>64</v>
      </c>
      <c r="B343" t="str" cm="1">
        <f t="array" ref="B343">_xlfn.IFS(HeartDiseasePrediction[[#This Row],[Age]]&lt;40,"Below 40",HeartDiseasePrediction[[#This Row],[Age]]&lt;50,"Btw 40 - 49",HeartDiseasePrediction[[#This Row],[Age]]&lt;60,"Btw 50 -59",HeartDiseasePrediction[[#This Row],[Age]]&lt;70,"Btw 60 - 69",HeartDiseasePrediction[[#This Row],[Age]]&lt;=80,"Btw 70 -79")</f>
        <v>Btw 60 - 69</v>
      </c>
      <c r="C343" t="s">
        <v>11</v>
      </c>
      <c r="D343" t="s">
        <v>61</v>
      </c>
      <c r="E343">
        <v>110</v>
      </c>
      <c r="F343" t="str" cm="1">
        <f t="array" ref="F343">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343">
        <v>0</v>
      </c>
      <c r="H343" t="str" cm="1">
        <f t="array" ref="H343">_xlfn.IFS(HeartDiseasePrediction[[#This Row],[Cholesterol]]=0,"No Reading",HeartDiseasePrediction[[#This Row],[Cholesterol]]&lt;200,"Normal",HeartDiseasePrediction[[#This Row],[Cholesterol]]&lt;240,"Medium Risk",HeartDiseasePrediction[[#This Row],[Cholesterol]]&gt;=240,"High Risk")</f>
        <v>No Reading</v>
      </c>
      <c r="I343" t="s">
        <v>53</v>
      </c>
      <c r="J343" t="s">
        <v>12</v>
      </c>
      <c r="K343">
        <v>114</v>
      </c>
      <c r="L343" s="1">
        <f>HeartDiseasePrediction[[#This Row],[MaxHR]]/(220-HeartDiseasePrediction[[#This Row],[Age]])</f>
        <v>0.73076923076923073</v>
      </c>
      <c r="M343" t="str" cm="1">
        <f t="array" ref="M343">_xlfn.IFS(HeartDiseasePrediction[[#This Row],[MaxHR % Value]]&lt;=59%,"Low-(Abnormal)",HeartDiseasePrediction[[#This Row],[MaxHR % Value]]&lt;86%,"Normal",HeartDiseasePrediction[[#This Row],[MaxHR % Value]]&gt;=86%,"High-(Abnormal)")</f>
        <v>Normal</v>
      </c>
      <c r="N343" t="s">
        <v>23</v>
      </c>
      <c r="O343">
        <v>1.3</v>
      </c>
      <c r="P343" t="str" cm="1">
        <f t="array" ref="P343">_xlfn.IFS(HeartDiseasePrediction[[#This Row],[Oldpeak]]&lt;1,"Low Risk",HeartDiseasePrediction[[#This Row],[Oldpeak]]&lt;1.5,"Medium Risk",HeartDiseasePrediction[[#This Row],[Oldpeak]]&gt;=1.5,"High Risk")</f>
        <v>Medium Risk</v>
      </c>
      <c r="Q343" t="s">
        <v>18</v>
      </c>
      <c r="R343" t="s">
        <v>23</v>
      </c>
    </row>
    <row r="344" spans="1:18" x14ac:dyDescent="0.25">
      <c r="A344">
        <v>61</v>
      </c>
      <c r="B344" t="str" cm="1">
        <f t="array" ref="B344">_xlfn.IFS(HeartDiseasePrediction[[#This Row],[Age]]&lt;40,"Below 40",HeartDiseasePrediction[[#This Row],[Age]]&lt;50,"Btw 40 - 49",HeartDiseasePrediction[[#This Row],[Age]]&lt;60,"Btw 50 -59",HeartDiseasePrediction[[#This Row],[Age]]&lt;70,"Btw 60 - 69",HeartDiseasePrediction[[#This Row],[Age]]&lt;=80,"Btw 70 -79")</f>
        <v>Btw 60 - 69</v>
      </c>
      <c r="C344" t="s">
        <v>11</v>
      </c>
      <c r="D344" t="s">
        <v>61</v>
      </c>
      <c r="E344">
        <v>110</v>
      </c>
      <c r="F344" t="str" cm="1">
        <f t="array" ref="F344">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344">
        <v>0</v>
      </c>
      <c r="H344" t="str" cm="1">
        <f t="array" ref="H344">_xlfn.IFS(HeartDiseasePrediction[[#This Row],[Cholesterol]]=0,"No Reading",HeartDiseasePrediction[[#This Row],[Cholesterol]]&lt;200,"Normal",HeartDiseasePrediction[[#This Row],[Cholesterol]]&lt;240,"Medium Risk",HeartDiseasePrediction[[#This Row],[Cholesterol]]&gt;=240,"High Risk")</f>
        <v>No Reading</v>
      </c>
      <c r="I344" t="s">
        <v>53</v>
      </c>
      <c r="J344" t="s">
        <v>12</v>
      </c>
      <c r="K344">
        <v>113</v>
      </c>
      <c r="L344" s="1">
        <f>HeartDiseasePrediction[[#This Row],[MaxHR]]/(220-HeartDiseasePrediction[[#This Row],[Age]])</f>
        <v>0.71069182389937102</v>
      </c>
      <c r="M344" t="str" cm="1">
        <f t="array" ref="M344">_xlfn.IFS(HeartDiseasePrediction[[#This Row],[MaxHR % Value]]&lt;=59%,"Low-(Abnormal)",HeartDiseasePrediction[[#This Row],[MaxHR % Value]]&lt;86%,"Normal",HeartDiseasePrediction[[#This Row],[MaxHR % Value]]&gt;=86%,"High-(Abnormal)")</f>
        <v>Normal</v>
      </c>
      <c r="N344" t="s">
        <v>22</v>
      </c>
      <c r="O344">
        <v>1.4</v>
      </c>
      <c r="P344" t="str" cm="1">
        <f t="array" ref="P344">_xlfn.IFS(HeartDiseasePrediction[[#This Row],[Oldpeak]]&lt;1,"Low Risk",HeartDiseasePrediction[[#This Row],[Oldpeak]]&lt;1.5,"Medium Risk",HeartDiseasePrediction[[#This Row],[Oldpeak]]&gt;=1.5,"High Risk")</f>
        <v>Medium Risk</v>
      </c>
      <c r="Q344" t="s">
        <v>15</v>
      </c>
      <c r="R344" t="s">
        <v>23</v>
      </c>
    </row>
    <row r="345" spans="1:18" x14ac:dyDescent="0.25">
      <c r="A345">
        <v>52</v>
      </c>
      <c r="B345" t="str" cm="1">
        <f t="array" ref="B345">_xlfn.IFS(HeartDiseasePrediction[[#This Row],[Age]]&lt;40,"Below 40",HeartDiseasePrediction[[#This Row],[Age]]&lt;50,"Btw 40 - 49",HeartDiseasePrediction[[#This Row],[Age]]&lt;60,"Btw 50 -59",HeartDiseasePrediction[[#This Row],[Age]]&lt;70,"Btw 60 - 69",HeartDiseasePrediction[[#This Row],[Age]]&lt;=80,"Btw 70 -79")</f>
        <v>Btw 50 -59</v>
      </c>
      <c r="C345" t="s">
        <v>11</v>
      </c>
      <c r="D345" t="s">
        <v>61</v>
      </c>
      <c r="E345">
        <v>130</v>
      </c>
      <c r="F345" t="str" cm="1">
        <f t="array" ref="F34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45">
        <v>0</v>
      </c>
      <c r="H345" t="str" cm="1">
        <f t="array" ref="H345">_xlfn.IFS(HeartDiseasePrediction[[#This Row],[Cholesterol]]=0,"No Reading",HeartDiseasePrediction[[#This Row],[Cholesterol]]&lt;200,"Normal",HeartDiseasePrediction[[#This Row],[Cholesterol]]&lt;240,"Medium Risk",HeartDiseasePrediction[[#This Row],[Cholesterol]]&gt;=240,"High Risk")</f>
        <v>No Reading</v>
      </c>
      <c r="I345" t="s">
        <v>53</v>
      </c>
      <c r="J345" t="s">
        <v>12</v>
      </c>
      <c r="K345">
        <v>120</v>
      </c>
      <c r="L345" s="1">
        <f>HeartDiseasePrediction[[#This Row],[MaxHR]]/(220-HeartDiseasePrediction[[#This Row],[Age]])</f>
        <v>0.7142857142857143</v>
      </c>
      <c r="M345" t="str" cm="1">
        <f t="array" ref="M345">_xlfn.IFS(HeartDiseasePrediction[[#This Row],[MaxHR % Value]]&lt;=59%,"Low-(Abnormal)",HeartDiseasePrediction[[#This Row],[MaxHR % Value]]&lt;86%,"Normal",HeartDiseasePrediction[[#This Row],[MaxHR % Value]]&gt;=86%,"High-(Abnormal)")</f>
        <v>Normal</v>
      </c>
      <c r="N345" t="s">
        <v>22</v>
      </c>
      <c r="O345">
        <v>0</v>
      </c>
      <c r="P345" t="str" cm="1">
        <f t="array" ref="P345">_xlfn.IFS(HeartDiseasePrediction[[#This Row],[Oldpeak]]&lt;1,"Low Risk",HeartDiseasePrediction[[#This Row],[Oldpeak]]&lt;1.5,"Medium Risk",HeartDiseasePrediction[[#This Row],[Oldpeak]]&gt;=1.5,"High Risk")</f>
        <v>Low Risk</v>
      </c>
      <c r="Q345" t="s">
        <v>15</v>
      </c>
      <c r="R345" t="s">
        <v>23</v>
      </c>
    </row>
    <row r="346" spans="1:18" x14ac:dyDescent="0.25">
      <c r="A346">
        <v>51</v>
      </c>
      <c r="B346" t="str" cm="1">
        <f t="array" ref="B346">_xlfn.IFS(HeartDiseasePrediction[[#This Row],[Age]]&lt;40,"Below 40",HeartDiseasePrediction[[#This Row],[Age]]&lt;50,"Btw 40 - 49",HeartDiseasePrediction[[#This Row],[Age]]&lt;60,"Btw 50 -59",HeartDiseasePrediction[[#This Row],[Age]]&lt;70,"Btw 60 - 69",HeartDiseasePrediction[[#This Row],[Age]]&lt;=80,"Btw 70 -79")</f>
        <v>Btw 50 -59</v>
      </c>
      <c r="C346" t="s">
        <v>11</v>
      </c>
      <c r="D346" t="s">
        <v>61</v>
      </c>
      <c r="E346">
        <v>120</v>
      </c>
      <c r="F346" t="str" cm="1">
        <f t="array" ref="F34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46">
        <v>0</v>
      </c>
      <c r="H346" t="str" cm="1">
        <f t="array" ref="H346">_xlfn.IFS(HeartDiseasePrediction[[#This Row],[Cholesterol]]=0,"No Reading",HeartDiseasePrediction[[#This Row],[Cholesterol]]&lt;200,"Normal",HeartDiseasePrediction[[#This Row],[Cholesterol]]&lt;240,"Medium Risk",HeartDiseasePrediction[[#This Row],[Cholesterol]]&gt;=240,"High Risk")</f>
        <v>No Reading</v>
      </c>
      <c r="I346" t="s">
        <v>53</v>
      </c>
      <c r="J346" t="s">
        <v>12</v>
      </c>
      <c r="K346">
        <v>104</v>
      </c>
      <c r="L346" s="1">
        <f>HeartDiseasePrediction[[#This Row],[MaxHR]]/(220-HeartDiseasePrediction[[#This Row],[Age]])</f>
        <v>0.61538461538461542</v>
      </c>
      <c r="M346" t="str" cm="1">
        <f t="array" ref="M346">_xlfn.IFS(HeartDiseasePrediction[[#This Row],[MaxHR % Value]]&lt;=59%,"Low-(Abnormal)",HeartDiseasePrediction[[#This Row],[MaxHR % Value]]&lt;86%,"Normal",HeartDiseasePrediction[[#This Row],[MaxHR % Value]]&gt;=86%,"High-(Abnormal)")</f>
        <v>Normal</v>
      </c>
      <c r="N346" t="s">
        <v>22</v>
      </c>
      <c r="O346">
        <v>0</v>
      </c>
      <c r="P346" t="str" cm="1">
        <f t="array" ref="P346">_xlfn.IFS(HeartDiseasePrediction[[#This Row],[Oldpeak]]&lt;1,"Low Risk",HeartDiseasePrediction[[#This Row],[Oldpeak]]&lt;1.5,"Medium Risk",HeartDiseasePrediction[[#This Row],[Oldpeak]]&gt;=1.5,"High Risk")</f>
        <v>Low Risk</v>
      </c>
      <c r="Q346" t="s">
        <v>15</v>
      </c>
      <c r="R346" t="s">
        <v>23</v>
      </c>
    </row>
    <row r="347" spans="1:18" x14ac:dyDescent="0.25">
      <c r="A347">
        <v>69</v>
      </c>
      <c r="B347" t="str" cm="1">
        <f t="array" ref="B347">_xlfn.IFS(HeartDiseasePrediction[[#This Row],[Age]]&lt;40,"Below 40",HeartDiseasePrediction[[#This Row],[Age]]&lt;50,"Btw 40 - 49",HeartDiseasePrediction[[#This Row],[Age]]&lt;60,"Btw 50 -59",HeartDiseasePrediction[[#This Row],[Age]]&lt;70,"Btw 60 - 69",HeartDiseasePrediction[[#This Row],[Age]]&lt;=80,"Btw 70 -79")</f>
        <v>Btw 60 - 69</v>
      </c>
      <c r="C347" t="s">
        <v>11</v>
      </c>
      <c r="D347" t="s">
        <v>61</v>
      </c>
      <c r="E347">
        <v>135</v>
      </c>
      <c r="F347" t="str" cm="1">
        <f t="array" ref="F34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47">
        <v>0</v>
      </c>
      <c r="H347" t="str" cm="1">
        <f t="array" ref="H347">_xlfn.IFS(HeartDiseasePrediction[[#This Row],[Cholesterol]]=0,"No Reading",HeartDiseasePrediction[[#This Row],[Cholesterol]]&lt;200,"Normal",HeartDiseasePrediction[[#This Row],[Cholesterol]]&lt;240,"Medium Risk",HeartDiseasePrediction[[#This Row],[Cholesterol]]&gt;=240,"High Risk")</f>
        <v>No Reading</v>
      </c>
      <c r="I347" t="s">
        <v>52</v>
      </c>
      <c r="J347" t="s">
        <v>12</v>
      </c>
      <c r="K347">
        <v>130</v>
      </c>
      <c r="L347" s="1">
        <f>HeartDiseasePrediction[[#This Row],[MaxHR]]/(220-HeartDiseasePrediction[[#This Row],[Age]])</f>
        <v>0.86092715231788075</v>
      </c>
      <c r="M347" t="str" cm="1">
        <f t="array" ref="M347">_xlfn.IFS(HeartDiseasePrediction[[#This Row],[MaxHR % Value]]&lt;=59%,"Low-(Abnormal)",HeartDiseasePrediction[[#This Row],[MaxHR % Value]]&lt;86%,"Normal",HeartDiseasePrediction[[#This Row],[MaxHR % Value]]&gt;=86%,"High-(Abnormal)")</f>
        <v>High-(Abnormal)</v>
      </c>
      <c r="N347" t="s">
        <v>22</v>
      </c>
      <c r="O347">
        <v>0</v>
      </c>
      <c r="P347" t="str" cm="1">
        <f t="array" ref="P347">_xlfn.IFS(HeartDiseasePrediction[[#This Row],[Oldpeak]]&lt;1,"Low Risk",HeartDiseasePrediction[[#This Row],[Oldpeak]]&lt;1.5,"Medium Risk",HeartDiseasePrediction[[#This Row],[Oldpeak]]&gt;=1.5,"High Risk")</f>
        <v>Low Risk</v>
      </c>
      <c r="Q347" t="s">
        <v>15</v>
      </c>
      <c r="R347" t="s">
        <v>23</v>
      </c>
    </row>
    <row r="348" spans="1:18" x14ac:dyDescent="0.25">
      <c r="A348">
        <v>59</v>
      </c>
      <c r="B348" t="str" cm="1">
        <f t="array" ref="B348">_xlfn.IFS(HeartDiseasePrediction[[#This Row],[Age]]&lt;40,"Below 40",HeartDiseasePrediction[[#This Row],[Age]]&lt;50,"Btw 40 - 49",HeartDiseasePrediction[[#This Row],[Age]]&lt;60,"Btw 50 -59",HeartDiseasePrediction[[#This Row],[Age]]&lt;70,"Btw 60 - 69",HeartDiseasePrediction[[#This Row],[Age]]&lt;=80,"Btw 70 -79")</f>
        <v>Btw 50 -59</v>
      </c>
      <c r="C348" t="s">
        <v>11</v>
      </c>
      <c r="D348" t="s">
        <v>61</v>
      </c>
      <c r="E348">
        <v>120</v>
      </c>
      <c r="F348" t="str" cm="1">
        <f t="array" ref="F34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48">
        <v>0</v>
      </c>
      <c r="H348" t="str" cm="1">
        <f t="array" ref="H348">_xlfn.IFS(HeartDiseasePrediction[[#This Row],[Cholesterol]]=0,"No Reading",HeartDiseasePrediction[[#This Row],[Cholesterol]]&lt;200,"Normal",HeartDiseasePrediction[[#This Row],[Cholesterol]]&lt;240,"Medium Risk",HeartDiseasePrediction[[#This Row],[Cholesterol]]&gt;=240,"High Risk")</f>
        <v>No Reading</v>
      </c>
      <c r="I348" t="s">
        <v>52</v>
      </c>
      <c r="J348" t="s">
        <v>12</v>
      </c>
      <c r="K348">
        <v>115</v>
      </c>
      <c r="L348" s="1">
        <f>HeartDiseasePrediction[[#This Row],[MaxHR]]/(220-HeartDiseasePrediction[[#This Row],[Age]])</f>
        <v>0.7142857142857143</v>
      </c>
      <c r="M348" t="str" cm="1">
        <f t="array" ref="M348">_xlfn.IFS(HeartDiseasePrediction[[#This Row],[MaxHR % Value]]&lt;=59%,"Low-(Abnormal)",HeartDiseasePrediction[[#This Row],[MaxHR % Value]]&lt;86%,"Normal",HeartDiseasePrediction[[#This Row],[MaxHR % Value]]&gt;=86%,"High-(Abnormal)")</f>
        <v>Normal</v>
      </c>
      <c r="N348" t="s">
        <v>22</v>
      </c>
      <c r="O348">
        <v>0</v>
      </c>
      <c r="P348" t="str" cm="1">
        <f t="array" ref="P348">_xlfn.IFS(HeartDiseasePrediction[[#This Row],[Oldpeak]]&lt;1,"Low Risk",HeartDiseasePrediction[[#This Row],[Oldpeak]]&lt;1.5,"Medium Risk",HeartDiseasePrediction[[#This Row],[Oldpeak]]&gt;=1.5,"High Risk")</f>
        <v>Low Risk</v>
      </c>
      <c r="Q348" t="s">
        <v>15</v>
      </c>
      <c r="R348" t="s">
        <v>23</v>
      </c>
    </row>
    <row r="349" spans="1:18" x14ac:dyDescent="0.25">
      <c r="A349">
        <v>48</v>
      </c>
      <c r="B349" t="str" cm="1">
        <f t="array" ref="B349">_xlfn.IFS(HeartDiseasePrediction[[#This Row],[Age]]&lt;40,"Below 40",HeartDiseasePrediction[[#This Row],[Age]]&lt;50,"Btw 40 - 49",HeartDiseasePrediction[[#This Row],[Age]]&lt;60,"Btw 50 -59",HeartDiseasePrediction[[#This Row],[Age]]&lt;70,"Btw 60 - 69",HeartDiseasePrediction[[#This Row],[Age]]&lt;=80,"Btw 70 -79")</f>
        <v>Btw 40 - 49</v>
      </c>
      <c r="C349" t="s">
        <v>11</v>
      </c>
      <c r="D349" t="s">
        <v>61</v>
      </c>
      <c r="E349">
        <v>115</v>
      </c>
      <c r="F349" t="str" cm="1">
        <f t="array" ref="F349">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349">
        <v>0</v>
      </c>
      <c r="H349" t="str" cm="1">
        <f t="array" ref="H349">_xlfn.IFS(HeartDiseasePrediction[[#This Row],[Cholesterol]]=0,"No Reading",HeartDiseasePrediction[[#This Row],[Cholesterol]]&lt;200,"Normal",HeartDiseasePrediction[[#This Row],[Cholesterol]]&lt;240,"Medium Risk",HeartDiseasePrediction[[#This Row],[Cholesterol]]&gt;=240,"High Risk")</f>
        <v>No Reading</v>
      </c>
      <c r="I349" t="s">
        <v>53</v>
      </c>
      <c r="J349" t="s">
        <v>12</v>
      </c>
      <c r="K349">
        <v>128</v>
      </c>
      <c r="L349" s="1">
        <f>HeartDiseasePrediction[[#This Row],[MaxHR]]/(220-HeartDiseasePrediction[[#This Row],[Age]])</f>
        <v>0.7441860465116279</v>
      </c>
      <c r="M349" t="str" cm="1">
        <f t="array" ref="M349">_xlfn.IFS(HeartDiseasePrediction[[#This Row],[MaxHR % Value]]&lt;=59%,"Low-(Abnormal)",HeartDiseasePrediction[[#This Row],[MaxHR % Value]]&lt;86%,"Normal",HeartDiseasePrediction[[#This Row],[MaxHR % Value]]&gt;=86%,"High-(Abnormal)")</f>
        <v>Normal</v>
      </c>
      <c r="N349" t="s">
        <v>22</v>
      </c>
      <c r="O349">
        <v>0</v>
      </c>
      <c r="P349" t="str" cm="1">
        <f t="array" ref="P349">_xlfn.IFS(HeartDiseasePrediction[[#This Row],[Oldpeak]]&lt;1,"Low Risk",HeartDiseasePrediction[[#This Row],[Oldpeak]]&lt;1.5,"Medium Risk",HeartDiseasePrediction[[#This Row],[Oldpeak]]&gt;=1.5,"High Risk")</f>
        <v>Low Risk</v>
      </c>
      <c r="Q349" t="s">
        <v>15</v>
      </c>
      <c r="R349" t="s">
        <v>23</v>
      </c>
    </row>
    <row r="350" spans="1:18" x14ac:dyDescent="0.25">
      <c r="A350">
        <v>69</v>
      </c>
      <c r="B350" t="str" cm="1">
        <f t="array" ref="B350">_xlfn.IFS(HeartDiseasePrediction[[#This Row],[Age]]&lt;40,"Below 40",HeartDiseasePrediction[[#This Row],[Age]]&lt;50,"Btw 40 - 49",HeartDiseasePrediction[[#This Row],[Age]]&lt;60,"Btw 50 -59",HeartDiseasePrediction[[#This Row],[Age]]&lt;70,"Btw 60 - 69",HeartDiseasePrediction[[#This Row],[Age]]&lt;=80,"Btw 70 -79")</f>
        <v>Btw 60 - 69</v>
      </c>
      <c r="C350" t="s">
        <v>11</v>
      </c>
      <c r="D350" t="s">
        <v>61</v>
      </c>
      <c r="E350">
        <v>137</v>
      </c>
      <c r="F350" t="str" cm="1">
        <f t="array" ref="F35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50">
        <v>0</v>
      </c>
      <c r="H350" t="str" cm="1">
        <f t="array" ref="H350">_xlfn.IFS(HeartDiseasePrediction[[#This Row],[Cholesterol]]=0,"No Reading",HeartDiseasePrediction[[#This Row],[Cholesterol]]&lt;200,"Normal",HeartDiseasePrediction[[#This Row],[Cholesterol]]&lt;240,"Medium Risk",HeartDiseasePrediction[[#This Row],[Cholesterol]]&gt;=240,"High Risk")</f>
        <v>No Reading</v>
      </c>
      <c r="I350" t="s">
        <v>52</v>
      </c>
      <c r="J350" t="s">
        <v>16</v>
      </c>
      <c r="K350">
        <v>104</v>
      </c>
      <c r="L350" s="1">
        <f>HeartDiseasePrediction[[#This Row],[MaxHR]]/(220-HeartDiseasePrediction[[#This Row],[Age]])</f>
        <v>0.6887417218543046</v>
      </c>
      <c r="M350" t="str" cm="1">
        <f t="array" ref="M350">_xlfn.IFS(HeartDiseasePrediction[[#This Row],[MaxHR % Value]]&lt;=59%,"Low-(Abnormal)",HeartDiseasePrediction[[#This Row],[MaxHR % Value]]&lt;86%,"Normal",HeartDiseasePrediction[[#This Row],[MaxHR % Value]]&gt;=86%,"High-(Abnormal)")</f>
        <v>Normal</v>
      </c>
      <c r="N350" t="s">
        <v>23</v>
      </c>
      <c r="O350">
        <v>1.6</v>
      </c>
      <c r="P350" t="str" cm="1">
        <f t="array" ref="P350">_xlfn.IFS(HeartDiseasePrediction[[#This Row],[Oldpeak]]&lt;1,"Low Risk",HeartDiseasePrediction[[#This Row],[Oldpeak]]&lt;1.5,"Medium Risk",HeartDiseasePrediction[[#This Row],[Oldpeak]]&gt;=1.5,"High Risk")</f>
        <v>High Risk</v>
      </c>
      <c r="Q350" t="s">
        <v>15</v>
      </c>
      <c r="R350" t="s">
        <v>23</v>
      </c>
    </row>
    <row r="351" spans="1:18" x14ac:dyDescent="0.25">
      <c r="A351">
        <v>36</v>
      </c>
      <c r="B351" t="str" cm="1">
        <f t="array" ref="B351">_xlfn.IFS(HeartDiseasePrediction[[#This Row],[Age]]&lt;40,"Below 40",HeartDiseasePrediction[[#This Row],[Age]]&lt;50,"Btw 40 - 49",HeartDiseasePrediction[[#This Row],[Age]]&lt;60,"Btw 50 -59",HeartDiseasePrediction[[#This Row],[Age]]&lt;70,"Btw 60 - 69",HeartDiseasePrediction[[#This Row],[Age]]&lt;=80,"Btw 70 -79")</f>
        <v>Below 40</v>
      </c>
      <c r="C351" t="s">
        <v>11</v>
      </c>
      <c r="D351" t="s">
        <v>61</v>
      </c>
      <c r="E351">
        <v>110</v>
      </c>
      <c r="F351" t="str" cm="1">
        <f t="array" ref="F351">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351">
        <v>0</v>
      </c>
      <c r="H351" t="str" cm="1">
        <f t="array" ref="H351">_xlfn.IFS(HeartDiseasePrediction[[#This Row],[Cholesterol]]=0,"No Reading",HeartDiseasePrediction[[#This Row],[Cholesterol]]&lt;200,"Normal",HeartDiseasePrediction[[#This Row],[Cholesterol]]&lt;240,"Medium Risk",HeartDiseasePrediction[[#This Row],[Cholesterol]]&gt;=240,"High Risk")</f>
        <v>No Reading</v>
      </c>
      <c r="I351" t="s">
        <v>53</v>
      </c>
      <c r="J351" t="s">
        <v>12</v>
      </c>
      <c r="K351">
        <v>125</v>
      </c>
      <c r="L351" s="1">
        <f>HeartDiseasePrediction[[#This Row],[MaxHR]]/(220-HeartDiseasePrediction[[#This Row],[Age]])</f>
        <v>0.67934782608695654</v>
      </c>
      <c r="M351" t="str" cm="1">
        <f t="array" ref="M351">_xlfn.IFS(HeartDiseasePrediction[[#This Row],[MaxHR % Value]]&lt;=59%,"Low-(Abnormal)",HeartDiseasePrediction[[#This Row],[MaxHR % Value]]&lt;86%,"Normal",HeartDiseasePrediction[[#This Row],[MaxHR % Value]]&gt;=86%,"High-(Abnormal)")</f>
        <v>Normal</v>
      </c>
      <c r="N351" t="s">
        <v>23</v>
      </c>
      <c r="O351">
        <v>1</v>
      </c>
      <c r="P351" t="str" cm="1">
        <f t="array" ref="P351">_xlfn.IFS(HeartDiseasePrediction[[#This Row],[Oldpeak]]&lt;1,"Low Risk",HeartDiseasePrediction[[#This Row],[Oldpeak]]&lt;1.5,"Medium Risk",HeartDiseasePrediction[[#This Row],[Oldpeak]]&gt;=1.5,"High Risk")</f>
        <v>Medium Risk</v>
      </c>
      <c r="Q351" t="s">
        <v>15</v>
      </c>
      <c r="R351" t="s">
        <v>23</v>
      </c>
    </row>
    <row r="352" spans="1:18" x14ac:dyDescent="0.25">
      <c r="A352">
        <v>53</v>
      </c>
      <c r="B352" t="str" cm="1">
        <f t="array" ref="B352">_xlfn.IFS(HeartDiseasePrediction[[#This Row],[Age]]&lt;40,"Below 40",HeartDiseasePrediction[[#This Row],[Age]]&lt;50,"Btw 40 - 49",HeartDiseasePrediction[[#This Row],[Age]]&lt;60,"Btw 50 -59",HeartDiseasePrediction[[#This Row],[Age]]&lt;70,"Btw 60 - 69",HeartDiseasePrediction[[#This Row],[Age]]&lt;=80,"Btw 70 -79")</f>
        <v>Btw 50 -59</v>
      </c>
      <c r="C352" t="s">
        <v>11</v>
      </c>
      <c r="D352" t="s">
        <v>61</v>
      </c>
      <c r="E352">
        <v>120</v>
      </c>
      <c r="F352" t="str" cm="1">
        <f t="array" ref="F35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52">
        <v>0</v>
      </c>
      <c r="H352" t="str" cm="1">
        <f t="array" ref="H352">_xlfn.IFS(HeartDiseasePrediction[[#This Row],[Cholesterol]]=0,"No Reading",HeartDiseasePrediction[[#This Row],[Cholesterol]]&lt;200,"Normal",HeartDiseasePrediction[[#This Row],[Cholesterol]]&lt;240,"Medium Risk",HeartDiseasePrediction[[#This Row],[Cholesterol]]&gt;=240,"High Risk")</f>
        <v>No Reading</v>
      </c>
      <c r="I352" t="s">
        <v>53</v>
      </c>
      <c r="J352" t="s">
        <v>12</v>
      </c>
      <c r="K352">
        <v>120</v>
      </c>
      <c r="L352" s="1">
        <f>HeartDiseasePrediction[[#This Row],[MaxHR]]/(220-HeartDiseasePrediction[[#This Row],[Age]])</f>
        <v>0.71856287425149701</v>
      </c>
      <c r="M352" t="str" cm="1">
        <f t="array" ref="M352">_xlfn.IFS(HeartDiseasePrediction[[#This Row],[MaxHR % Value]]&lt;=59%,"Low-(Abnormal)",HeartDiseasePrediction[[#This Row],[MaxHR % Value]]&lt;86%,"Normal",HeartDiseasePrediction[[#This Row],[MaxHR % Value]]&gt;=86%,"High-(Abnormal)")</f>
        <v>Normal</v>
      </c>
      <c r="N352" t="s">
        <v>22</v>
      </c>
      <c r="O352">
        <v>0</v>
      </c>
      <c r="P352" t="str" cm="1">
        <f t="array" ref="P352">_xlfn.IFS(HeartDiseasePrediction[[#This Row],[Oldpeak]]&lt;1,"Low Risk",HeartDiseasePrediction[[#This Row],[Oldpeak]]&lt;1.5,"Medium Risk",HeartDiseasePrediction[[#This Row],[Oldpeak]]&gt;=1.5,"High Risk")</f>
        <v>Low Risk</v>
      </c>
      <c r="Q352" t="s">
        <v>15</v>
      </c>
      <c r="R352" t="s">
        <v>23</v>
      </c>
    </row>
    <row r="353" spans="1:18" x14ac:dyDescent="0.25">
      <c r="A353">
        <v>43</v>
      </c>
      <c r="B353" t="str" cm="1">
        <f t="array" ref="B353">_xlfn.IFS(HeartDiseasePrediction[[#This Row],[Age]]&lt;40,"Below 40",HeartDiseasePrediction[[#This Row],[Age]]&lt;50,"Btw 40 - 49",HeartDiseasePrediction[[#This Row],[Age]]&lt;60,"Btw 50 -59",HeartDiseasePrediction[[#This Row],[Age]]&lt;70,"Btw 60 - 69",HeartDiseasePrediction[[#This Row],[Age]]&lt;=80,"Btw 70 -79")</f>
        <v>Btw 40 - 49</v>
      </c>
      <c r="C353" t="s">
        <v>11</v>
      </c>
      <c r="D353" t="s">
        <v>61</v>
      </c>
      <c r="E353">
        <v>140</v>
      </c>
      <c r="F353" t="str" cm="1">
        <f t="array" ref="F353">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53">
        <v>0</v>
      </c>
      <c r="H353" t="str" cm="1">
        <f t="array" ref="H353">_xlfn.IFS(HeartDiseasePrediction[[#This Row],[Cholesterol]]=0,"No Reading",HeartDiseasePrediction[[#This Row],[Cholesterol]]&lt;200,"Normal",HeartDiseasePrediction[[#This Row],[Cholesterol]]&lt;240,"Medium Risk",HeartDiseasePrediction[[#This Row],[Cholesterol]]&gt;=240,"High Risk")</f>
        <v>No Reading</v>
      </c>
      <c r="I353" t="s">
        <v>52</v>
      </c>
      <c r="J353" t="s">
        <v>16</v>
      </c>
      <c r="K353">
        <v>140</v>
      </c>
      <c r="L353" s="1">
        <f>HeartDiseasePrediction[[#This Row],[MaxHR]]/(220-HeartDiseasePrediction[[#This Row],[Age]])</f>
        <v>0.79096045197740117</v>
      </c>
      <c r="M353" t="str" cm="1">
        <f t="array" ref="M353">_xlfn.IFS(HeartDiseasePrediction[[#This Row],[MaxHR % Value]]&lt;=59%,"Low-(Abnormal)",HeartDiseasePrediction[[#This Row],[MaxHR % Value]]&lt;86%,"Normal",HeartDiseasePrediction[[#This Row],[MaxHR % Value]]&gt;=86%,"High-(Abnormal)")</f>
        <v>Normal</v>
      </c>
      <c r="N353" t="s">
        <v>23</v>
      </c>
      <c r="O353">
        <v>0.5</v>
      </c>
      <c r="P353" t="str" cm="1">
        <f t="array" ref="P353">_xlfn.IFS(HeartDiseasePrediction[[#This Row],[Oldpeak]]&lt;1,"Low Risk",HeartDiseasePrediction[[#This Row],[Oldpeak]]&lt;1.5,"Medium Risk",HeartDiseasePrediction[[#This Row],[Oldpeak]]&gt;=1.5,"High Risk")</f>
        <v>Low Risk</v>
      </c>
      <c r="Q353" t="s">
        <v>13</v>
      </c>
      <c r="R353" t="s">
        <v>23</v>
      </c>
    </row>
    <row r="354" spans="1:18" x14ac:dyDescent="0.25">
      <c r="A354">
        <v>56</v>
      </c>
      <c r="B354" t="str" cm="1">
        <f t="array" ref="B354">_xlfn.IFS(HeartDiseasePrediction[[#This Row],[Age]]&lt;40,"Below 40",HeartDiseasePrediction[[#This Row],[Age]]&lt;50,"Btw 40 - 49",HeartDiseasePrediction[[#This Row],[Age]]&lt;60,"Btw 50 -59",HeartDiseasePrediction[[#This Row],[Age]]&lt;70,"Btw 60 - 69",HeartDiseasePrediction[[#This Row],[Age]]&lt;=80,"Btw 70 -79")</f>
        <v>Btw 50 -59</v>
      </c>
      <c r="C354" t="s">
        <v>11</v>
      </c>
      <c r="D354" t="s">
        <v>61</v>
      </c>
      <c r="E354">
        <v>120</v>
      </c>
      <c r="F354" t="str" cm="1">
        <f t="array" ref="F35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54">
        <v>0</v>
      </c>
      <c r="H354" t="str" cm="1">
        <f t="array" ref="H354">_xlfn.IFS(HeartDiseasePrediction[[#This Row],[Cholesterol]]=0,"No Reading",HeartDiseasePrediction[[#This Row],[Cholesterol]]&lt;200,"Normal",HeartDiseasePrediction[[#This Row],[Cholesterol]]&lt;240,"Medium Risk",HeartDiseasePrediction[[#This Row],[Cholesterol]]&gt;=240,"High Risk")</f>
        <v>No Reading</v>
      </c>
      <c r="I354" t="s">
        <v>52</v>
      </c>
      <c r="J354" t="s">
        <v>16</v>
      </c>
      <c r="K354">
        <v>100</v>
      </c>
      <c r="L354" s="1">
        <f>HeartDiseasePrediction[[#This Row],[MaxHR]]/(220-HeartDiseasePrediction[[#This Row],[Age]])</f>
        <v>0.6097560975609756</v>
      </c>
      <c r="M354" t="str" cm="1">
        <f t="array" ref="M354">_xlfn.IFS(HeartDiseasePrediction[[#This Row],[MaxHR % Value]]&lt;=59%,"Low-(Abnormal)",HeartDiseasePrediction[[#This Row],[MaxHR % Value]]&lt;86%,"Normal",HeartDiseasePrediction[[#This Row],[MaxHR % Value]]&gt;=86%,"High-(Abnormal)")</f>
        <v>Normal</v>
      </c>
      <c r="N354" t="s">
        <v>23</v>
      </c>
      <c r="O354">
        <v>-1</v>
      </c>
      <c r="P354" t="str" cm="1">
        <f t="array" ref="P354">_xlfn.IFS(HeartDiseasePrediction[[#This Row],[Oldpeak]]&lt;1,"Low Risk",HeartDiseasePrediction[[#This Row],[Oldpeak]]&lt;1.5,"Medium Risk",HeartDiseasePrediction[[#This Row],[Oldpeak]]&gt;=1.5,"High Risk")</f>
        <v>Low Risk</v>
      </c>
      <c r="Q354" t="s">
        <v>18</v>
      </c>
      <c r="R354" t="s">
        <v>23</v>
      </c>
    </row>
    <row r="355" spans="1:18" x14ac:dyDescent="0.25">
      <c r="A355">
        <v>58</v>
      </c>
      <c r="B355" t="str" cm="1">
        <f t="array" ref="B355">_xlfn.IFS(HeartDiseasePrediction[[#This Row],[Age]]&lt;40,"Below 40",HeartDiseasePrediction[[#This Row],[Age]]&lt;50,"Btw 40 - 49",HeartDiseasePrediction[[#This Row],[Age]]&lt;60,"Btw 50 -59",HeartDiseasePrediction[[#This Row],[Age]]&lt;70,"Btw 60 - 69",HeartDiseasePrediction[[#This Row],[Age]]&lt;=80,"Btw 70 -79")</f>
        <v>Btw 50 -59</v>
      </c>
      <c r="C355" t="s">
        <v>11</v>
      </c>
      <c r="D355" t="s">
        <v>61</v>
      </c>
      <c r="E355">
        <v>130</v>
      </c>
      <c r="F355" t="str" cm="1">
        <f t="array" ref="F35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55">
        <v>0</v>
      </c>
      <c r="H355" t="str" cm="1">
        <f t="array" ref="H355">_xlfn.IFS(HeartDiseasePrediction[[#This Row],[Cholesterol]]=0,"No Reading",HeartDiseasePrediction[[#This Row],[Cholesterol]]&lt;200,"Normal",HeartDiseasePrediction[[#This Row],[Cholesterol]]&lt;240,"Medium Risk",HeartDiseasePrediction[[#This Row],[Cholesterol]]&gt;=240,"High Risk")</f>
        <v>No Reading</v>
      </c>
      <c r="I355" t="s">
        <v>52</v>
      </c>
      <c r="J355" t="s">
        <v>16</v>
      </c>
      <c r="K355">
        <v>100</v>
      </c>
      <c r="L355" s="1">
        <f>HeartDiseasePrediction[[#This Row],[MaxHR]]/(220-HeartDiseasePrediction[[#This Row],[Age]])</f>
        <v>0.61728395061728392</v>
      </c>
      <c r="M355" t="str" cm="1">
        <f t="array" ref="M355">_xlfn.IFS(HeartDiseasePrediction[[#This Row],[MaxHR % Value]]&lt;=59%,"Low-(Abnormal)",HeartDiseasePrediction[[#This Row],[MaxHR % Value]]&lt;86%,"Normal",HeartDiseasePrediction[[#This Row],[MaxHR % Value]]&gt;=86%,"High-(Abnormal)")</f>
        <v>Normal</v>
      </c>
      <c r="N355" t="s">
        <v>23</v>
      </c>
      <c r="O355">
        <v>1</v>
      </c>
      <c r="P355" t="str" cm="1">
        <f t="array" ref="P355">_xlfn.IFS(HeartDiseasePrediction[[#This Row],[Oldpeak]]&lt;1,"Low Risk",HeartDiseasePrediction[[#This Row],[Oldpeak]]&lt;1.5,"Medium Risk",HeartDiseasePrediction[[#This Row],[Oldpeak]]&gt;=1.5,"High Risk")</f>
        <v>Medium Risk</v>
      </c>
      <c r="Q355" t="s">
        <v>15</v>
      </c>
      <c r="R355" t="s">
        <v>23</v>
      </c>
    </row>
    <row r="356" spans="1:18" x14ac:dyDescent="0.25">
      <c r="A356">
        <v>55</v>
      </c>
      <c r="B356" t="str" cm="1">
        <f t="array" ref="B356">_xlfn.IFS(HeartDiseasePrediction[[#This Row],[Age]]&lt;40,"Below 40",HeartDiseasePrediction[[#This Row],[Age]]&lt;50,"Btw 40 - 49",HeartDiseasePrediction[[#This Row],[Age]]&lt;60,"Btw 50 -59",HeartDiseasePrediction[[#This Row],[Age]]&lt;70,"Btw 60 - 69",HeartDiseasePrediction[[#This Row],[Age]]&lt;=80,"Btw 70 -79")</f>
        <v>Btw 50 -59</v>
      </c>
      <c r="C356" t="s">
        <v>11</v>
      </c>
      <c r="D356" t="s">
        <v>61</v>
      </c>
      <c r="E356">
        <v>120</v>
      </c>
      <c r="F356" t="str" cm="1">
        <f t="array" ref="F35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56">
        <v>0</v>
      </c>
      <c r="H356" t="str" cm="1">
        <f t="array" ref="H356">_xlfn.IFS(HeartDiseasePrediction[[#This Row],[Cholesterol]]=0,"No Reading",HeartDiseasePrediction[[#This Row],[Cholesterol]]&lt;200,"Normal",HeartDiseasePrediction[[#This Row],[Cholesterol]]&lt;240,"Medium Risk",HeartDiseasePrediction[[#This Row],[Cholesterol]]&gt;=240,"High Risk")</f>
        <v>No Reading</v>
      </c>
      <c r="I356" t="s">
        <v>52</v>
      </c>
      <c r="J356" t="s">
        <v>16</v>
      </c>
      <c r="K356">
        <v>92</v>
      </c>
      <c r="L356" s="1">
        <f>HeartDiseasePrediction[[#This Row],[MaxHR]]/(220-HeartDiseasePrediction[[#This Row],[Age]])</f>
        <v>0.55757575757575761</v>
      </c>
      <c r="M356" t="str" cm="1">
        <f t="array" ref="M356">_xlfn.IFS(HeartDiseasePrediction[[#This Row],[MaxHR % Value]]&lt;=59%,"Low-(Abnormal)",HeartDiseasePrediction[[#This Row],[MaxHR % Value]]&lt;86%,"Normal",HeartDiseasePrediction[[#This Row],[MaxHR % Value]]&gt;=86%,"High-(Abnormal)")</f>
        <v>Low-(Abnormal)</v>
      </c>
      <c r="N356" t="s">
        <v>22</v>
      </c>
      <c r="O356">
        <v>0.3</v>
      </c>
      <c r="P356" t="str" cm="1">
        <f t="array" ref="P356">_xlfn.IFS(HeartDiseasePrediction[[#This Row],[Oldpeak]]&lt;1,"Low Risk",HeartDiseasePrediction[[#This Row],[Oldpeak]]&lt;1.5,"Medium Risk",HeartDiseasePrediction[[#This Row],[Oldpeak]]&gt;=1.5,"High Risk")</f>
        <v>Low Risk</v>
      </c>
      <c r="Q356" t="s">
        <v>13</v>
      </c>
      <c r="R356" t="s">
        <v>23</v>
      </c>
    </row>
    <row r="357" spans="1:18" x14ac:dyDescent="0.25">
      <c r="A357">
        <v>67</v>
      </c>
      <c r="B357" t="str" cm="1">
        <f t="array" ref="B357">_xlfn.IFS(HeartDiseasePrediction[[#This Row],[Age]]&lt;40,"Below 40",HeartDiseasePrediction[[#This Row],[Age]]&lt;50,"Btw 40 - 49",HeartDiseasePrediction[[#This Row],[Age]]&lt;60,"Btw 50 -59",HeartDiseasePrediction[[#This Row],[Age]]&lt;70,"Btw 60 - 69",HeartDiseasePrediction[[#This Row],[Age]]&lt;=80,"Btw 70 -79")</f>
        <v>Btw 60 - 69</v>
      </c>
      <c r="C357" t="s">
        <v>11</v>
      </c>
      <c r="D357" t="s">
        <v>63</v>
      </c>
      <c r="E357">
        <v>145</v>
      </c>
      <c r="F357" t="str" cm="1">
        <f t="array" ref="F35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57">
        <v>0</v>
      </c>
      <c r="H357" t="str" cm="1">
        <f t="array" ref="H357">_xlfn.IFS(HeartDiseasePrediction[[#This Row],[Cholesterol]]=0,"No Reading",HeartDiseasePrediction[[#This Row],[Cholesterol]]&lt;200,"Normal",HeartDiseasePrediction[[#This Row],[Cholesterol]]&lt;240,"Medium Risk",HeartDiseasePrediction[[#This Row],[Cholesterol]]&gt;=240,"High Risk")</f>
        <v>No Reading</v>
      </c>
      <c r="I357" t="s">
        <v>52</v>
      </c>
      <c r="J357" t="s">
        <v>17</v>
      </c>
      <c r="K357">
        <v>125</v>
      </c>
      <c r="L357" s="1">
        <f>HeartDiseasePrediction[[#This Row],[MaxHR]]/(220-HeartDiseasePrediction[[#This Row],[Age]])</f>
        <v>0.81699346405228757</v>
      </c>
      <c r="M357" t="str" cm="1">
        <f t="array" ref="M357">_xlfn.IFS(HeartDiseasePrediction[[#This Row],[MaxHR % Value]]&lt;=59%,"Low-(Abnormal)",HeartDiseasePrediction[[#This Row],[MaxHR % Value]]&lt;86%,"Normal",HeartDiseasePrediction[[#This Row],[MaxHR % Value]]&gt;=86%,"High-(Abnormal)")</f>
        <v>Normal</v>
      </c>
      <c r="N357" t="s">
        <v>22</v>
      </c>
      <c r="O357">
        <v>0</v>
      </c>
      <c r="P357" t="str" cm="1">
        <f t="array" ref="P357">_xlfn.IFS(HeartDiseasePrediction[[#This Row],[Oldpeak]]&lt;1,"Low Risk",HeartDiseasePrediction[[#This Row],[Oldpeak]]&lt;1.5,"Medium Risk",HeartDiseasePrediction[[#This Row],[Oldpeak]]&gt;=1.5,"High Risk")</f>
        <v>Low Risk</v>
      </c>
      <c r="Q357" t="s">
        <v>15</v>
      </c>
      <c r="R357" t="s">
        <v>23</v>
      </c>
    </row>
    <row r="358" spans="1:18" x14ac:dyDescent="0.25">
      <c r="A358">
        <v>46</v>
      </c>
      <c r="B358" t="str" cm="1">
        <f t="array" ref="B358">_xlfn.IFS(HeartDiseasePrediction[[#This Row],[Age]]&lt;40,"Below 40",HeartDiseasePrediction[[#This Row],[Age]]&lt;50,"Btw 40 - 49",HeartDiseasePrediction[[#This Row],[Age]]&lt;60,"Btw 50 -59",HeartDiseasePrediction[[#This Row],[Age]]&lt;70,"Btw 60 - 69",HeartDiseasePrediction[[#This Row],[Age]]&lt;=80,"Btw 70 -79")</f>
        <v>Btw 40 - 49</v>
      </c>
      <c r="C358" t="s">
        <v>11</v>
      </c>
      <c r="D358" t="s">
        <v>61</v>
      </c>
      <c r="E358">
        <v>115</v>
      </c>
      <c r="F358" t="str" cm="1">
        <f t="array" ref="F358">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358">
        <v>0</v>
      </c>
      <c r="H358" t="str" cm="1">
        <f t="array" ref="H358">_xlfn.IFS(HeartDiseasePrediction[[#This Row],[Cholesterol]]=0,"No Reading",HeartDiseasePrediction[[#This Row],[Cholesterol]]&lt;200,"Normal",HeartDiseasePrediction[[#This Row],[Cholesterol]]&lt;240,"Medium Risk",HeartDiseasePrediction[[#This Row],[Cholesterol]]&gt;=240,"High Risk")</f>
        <v>No Reading</v>
      </c>
      <c r="I358" t="s">
        <v>52</v>
      </c>
      <c r="J358" t="s">
        <v>12</v>
      </c>
      <c r="K358">
        <v>113</v>
      </c>
      <c r="L358" s="1">
        <f>HeartDiseasePrediction[[#This Row],[MaxHR]]/(220-HeartDiseasePrediction[[#This Row],[Age]])</f>
        <v>0.64942528735632188</v>
      </c>
      <c r="M358" t="str" cm="1">
        <f t="array" ref="M358">_xlfn.IFS(HeartDiseasePrediction[[#This Row],[MaxHR % Value]]&lt;=59%,"Low-(Abnormal)",HeartDiseasePrediction[[#This Row],[MaxHR % Value]]&lt;86%,"Normal",HeartDiseasePrediction[[#This Row],[MaxHR % Value]]&gt;=86%,"High-(Abnormal)")</f>
        <v>Normal</v>
      </c>
      <c r="N358" t="s">
        <v>23</v>
      </c>
      <c r="O358">
        <v>1.5</v>
      </c>
      <c r="P358" t="str" cm="1">
        <f t="array" ref="P358">_xlfn.IFS(HeartDiseasePrediction[[#This Row],[Oldpeak]]&lt;1,"Low Risk",HeartDiseasePrediction[[#This Row],[Oldpeak]]&lt;1.5,"Medium Risk",HeartDiseasePrediction[[#This Row],[Oldpeak]]&gt;=1.5,"High Risk")</f>
        <v>High Risk</v>
      </c>
      <c r="Q358" t="s">
        <v>15</v>
      </c>
      <c r="R358" t="s">
        <v>23</v>
      </c>
    </row>
    <row r="359" spans="1:18" x14ac:dyDescent="0.25">
      <c r="A359">
        <v>53</v>
      </c>
      <c r="B359" t="str" cm="1">
        <f t="array" ref="B359">_xlfn.IFS(HeartDiseasePrediction[[#This Row],[Age]]&lt;40,"Below 40",HeartDiseasePrediction[[#This Row],[Age]]&lt;50,"Btw 40 - 49",HeartDiseasePrediction[[#This Row],[Age]]&lt;60,"Btw 50 -59",HeartDiseasePrediction[[#This Row],[Age]]&lt;70,"Btw 60 - 69",HeartDiseasePrediction[[#This Row],[Age]]&lt;=80,"Btw 70 -79")</f>
        <v>Btw 50 -59</v>
      </c>
      <c r="C359" t="s">
        <v>11</v>
      </c>
      <c r="D359" t="s">
        <v>62</v>
      </c>
      <c r="E359">
        <v>120</v>
      </c>
      <c r="F359" t="str" cm="1">
        <f t="array" ref="F35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59">
        <v>0</v>
      </c>
      <c r="H359" t="str" cm="1">
        <f t="array" ref="H359">_xlfn.IFS(HeartDiseasePrediction[[#This Row],[Cholesterol]]=0,"No Reading",HeartDiseasePrediction[[#This Row],[Cholesterol]]&lt;200,"Normal",HeartDiseasePrediction[[#This Row],[Cholesterol]]&lt;240,"Medium Risk",HeartDiseasePrediction[[#This Row],[Cholesterol]]&gt;=240,"High Risk")</f>
        <v>No Reading</v>
      </c>
      <c r="I359" t="s">
        <v>52</v>
      </c>
      <c r="J359" t="s">
        <v>12</v>
      </c>
      <c r="K359">
        <v>95</v>
      </c>
      <c r="L359" s="1">
        <f>HeartDiseasePrediction[[#This Row],[MaxHR]]/(220-HeartDiseasePrediction[[#This Row],[Age]])</f>
        <v>0.56886227544910184</v>
      </c>
      <c r="M359" t="str" cm="1">
        <f t="array" ref="M359">_xlfn.IFS(HeartDiseasePrediction[[#This Row],[MaxHR % Value]]&lt;=59%,"Low-(Abnormal)",HeartDiseasePrediction[[#This Row],[MaxHR % Value]]&lt;86%,"Normal",HeartDiseasePrediction[[#This Row],[MaxHR % Value]]&gt;=86%,"High-(Abnormal)")</f>
        <v>Low-(Abnormal)</v>
      </c>
      <c r="N359" t="s">
        <v>22</v>
      </c>
      <c r="O359">
        <v>0</v>
      </c>
      <c r="P359" t="str" cm="1">
        <f t="array" ref="P359">_xlfn.IFS(HeartDiseasePrediction[[#This Row],[Oldpeak]]&lt;1,"Low Risk",HeartDiseasePrediction[[#This Row],[Oldpeak]]&lt;1.5,"Medium Risk",HeartDiseasePrediction[[#This Row],[Oldpeak]]&gt;=1.5,"High Risk")</f>
        <v>Low Risk</v>
      </c>
      <c r="Q359" t="s">
        <v>15</v>
      </c>
      <c r="R359" t="s">
        <v>23</v>
      </c>
    </row>
    <row r="360" spans="1:18" x14ac:dyDescent="0.25">
      <c r="A360">
        <v>38</v>
      </c>
      <c r="B360" t="str" cm="1">
        <f t="array" ref="B360">_xlfn.IFS(HeartDiseasePrediction[[#This Row],[Age]]&lt;40,"Below 40",HeartDiseasePrediction[[#This Row],[Age]]&lt;50,"Btw 40 - 49",HeartDiseasePrediction[[#This Row],[Age]]&lt;60,"Btw 50 -59",HeartDiseasePrediction[[#This Row],[Age]]&lt;70,"Btw 60 - 69",HeartDiseasePrediction[[#This Row],[Age]]&lt;=80,"Btw 70 -79")</f>
        <v>Below 40</v>
      </c>
      <c r="C360" t="s">
        <v>11</v>
      </c>
      <c r="D360" t="s">
        <v>64</v>
      </c>
      <c r="E360">
        <v>115</v>
      </c>
      <c r="F360" t="str" cm="1">
        <f t="array" ref="F360">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360">
        <v>0</v>
      </c>
      <c r="H360" t="str" cm="1">
        <f t="array" ref="H360">_xlfn.IFS(HeartDiseasePrediction[[#This Row],[Cholesterol]]=0,"No Reading",HeartDiseasePrediction[[#This Row],[Cholesterol]]&lt;200,"Normal",HeartDiseasePrediction[[#This Row],[Cholesterol]]&lt;240,"Medium Risk",HeartDiseasePrediction[[#This Row],[Cholesterol]]&gt;=240,"High Risk")</f>
        <v>No Reading</v>
      </c>
      <c r="I360" t="s">
        <v>52</v>
      </c>
      <c r="J360" t="s">
        <v>12</v>
      </c>
      <c r="K360">
        <v>128</v>
      </c>
      <c r="L360" s="1">
        <f>HeartDiseasePrediction[[#This Row],[MaxHR]]/(220-HeartDiseasePrediction[[#This Row],[Age]])</f>
        <v>0.70329670329670335</v>
      </c>
      <c r="M360" t="str" cm="1">
        <f t="array" ref="M360">_xlfn.IFS(HeartDiseasePrediction[[#This Row],[MaxHR % Value]]&lt;=59%,"Low-(Abnormal)",HeartDiseasePrediction[[#This Row],[MaxHR % Value]]&lt;86%,"Normal",HeartDiseasePrediction[[#This Row],[MaxHR % Value]]&gt;=86%,"High-(Abnormal)")</f>
        <v>Normal</v>
      </c>
      <c r="N360" t="s">
        <v>23</v>
      </c>
      <c r="O360">
        <v>0</v>
      </c>
      <c r="P360" t="str" cm="1">
        <f t="array" ref="P360">_xlfn.IFS(HeartDiseasePrediction[[#This Row],[Oldpeak]]&lt;1,"Low Risk",HeartDiseasePrediction[[#This Row],[Oldpeak]]&lt;1.5,"Medium Risk",HeartDiseasePrediction[[#This Row],[Oldpeak]]&gt;=1.5,"High Risk")</f>
        <v>Low Risk</v>
      </c>
      <c r="Q360" t="s">
        <v>15</v>
      </c>
      <c r="R360" t="s">
        <v>23</v>
      </c>
    </row>
    <row r="361" spans="1:18" x14ac:dyDescent="0.25">
      <c r="A361">
        <v>53</v>
      </c>
      <c r="B361" t="str" cm="1">
        <f t="array" ref="B361">_xlfn.IFS(HeartDiseasePrediction[[#This Row],[Age]]&lt;40,"Below 40",HeartDiseasePrediction[[#This Row],[Age]]&lt;50,"Btw 40 - 49",HeartDiseasePrediction[[#This Row],[Age]]&lt;60,"Btw 50 -59",HeartDiseasePrediction[[#This Row],[Age]]&lt;70,"Btw 60 - 69",HeartDiseasePrediction[[#This Row],[Age]]&lt;=80,"Btw 70 -79")</f>
        <v>Btw 50 -59</v>
      </c>
      <c r="C361" t="s">
        <v>11</v>
      </c>
      <c r="D361" t="s">
        <v>64</v>
      </c>
      <c r="E361">
        <v>105</v>
      </c>
      <c r="F361" t="str" cm="1">
        <f t="array" ref="F361">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361">
        <v>0</v>
      </c>
      <c r="H361" t="str" cm="1">
        <f t="array" ref="H361">_xlfn.IFS(HeartDiseasePrediction[[#This Row],[Cholesterol]]=0,"No Reading",HeartDiseasePrediction[[#This Row],[Cholesterol]]&lt;200,"Normal",HeartDiseasePrediction[[#This Row],[Cholesterol]]&lt;240,"Medium Risk",HeartDiseasePrediction[[#This Row],[Cholesterol]]&gt;=240,"High Risk")</f>
        <v>No Reading</v>
      </c>
      <c r="I361" t="s">
        <v>52</v>
      </c>
      <c r="J361" t="s">
        <v>12</v>
      </c>
      <c r="K361">
        <v>115</v>
      </c>
      <c r="L361" s="1">
        <f>HeartDiseasePrediction[[#This Row],[MaxHR]]/(220-HeartDiseasePrediction[[#This Row],[Age]])</f>
        <v>0.68862275449101795</v>
      </c>
      <c r="M361" t="str" cm="1">
        <f t="array" ref="M361">_xlfn.IFS(HeartDiseasePrediction[[#This Row],[MaxHR % Value]]&lt;=59%,"Low-(Abnormal)",HeartDiseasePrediction[[#This Row],[MaxHR % Value]]&lt;86%,"Normal",HeartDiseasePrediction[[#This Row],[MaxHR % Value]]&gt;=86%,"High-(Abnormal)")</f>
        <v>Normal</v>
      </c>
      <c r="N361" t="s">
        <v>22</v>
      </c>
      <c r="O361">
        <v>0</v>
      </c>
      <c r="P361" t="str" cm="1">
        <f t="array" ref="P361">_xlfn.IFS(HeartDiseasePrediction[[#This Row],[Oldpeak]]&lt;1,"Low Risk",HeartDiseasePrediction[[#This Row],[Oldpeak]]&lt;1.5,"Medium Risk",HeartDiseasePrediction[[#This Row],[Oldpeak]]&gt;=1.5,"High Risk")</f>
        <v>Low Risk</v>
      </c>
      <c r="Q361" t="s">
        <v>15</v>
      </c>
      <c r="R361" t="s">
        <v>23</v>
      </c>
    </row>
    <row r="362" spans="1:18" x14ac:dyDescent="0.25">
      <c r="A362">
        <v>62</v>
      </c>
      <c r="B362" t="str" cm="1">
        <f t="array" ref="B362">_xlfn.IFS(HeartDiseasePrediction[[#This Row],[Age]]&lt;40,"Below 40",HeartDiseasePrediction[[#This Row],[Age]]&lt;50,"Btw 40 - 49",HeartDiseasePrediction[[#This Row],[Age]]&lt;60,"Btw 50 -59",HeartDiseasePrediction[[#This Row],[Age]]&lt;70,"Btw 60 - 69",HeartDiseasePrediction[[#This Row],[Age]]&lt;=80,"Btw 70 -79")</f>
        <v>Btw 60 - 69</v>
      </c>
      <c r="C362" t="s">
        <v>11</v>
      </c>
      <c r="D362" t="s">
        <v>64</v>
      </c>
      <c r="E362">
        <v>160</v>
      </c>
      <c r="F362" t="str" cm="1">
        <f t="array" ref="F362">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62">
        <v>0</v>
      </c>
      <c r="H362" t="str" cm="1">
        <f t="array" ref="H362">_xlfn.IFS(HeartDiseasePrediction[[#This Row],[Cholesterol]]=0,"No Reading",HeartDiseasePrediction[[#This Row],[Cholesterol]]&lt;200,"Normal",HeartDiseasePrediction[[#This Row],[Cholesterol]]&lt;240,"Medium Risk",HeartDiseasePrediction[[#This Row],[Cholesterol]]&gt;=240,"High Risk")</f>
        <v>No Reading</v>
      </c>
      <c r="I362" t="s">
        <v>52</v>
      </c>
      <c r="J362" t="s">
        <v>12</v>
      </c>
      <c r="K362">
        <v>72</v>
      </c>
      <c r="L362" s="1">
        <f>HeartDiseasePrediction[[#This Row],[MaxHR]]/(220-HeartDiseasePrediction[[#This Row],[Age]])</f>
        <v>0.45569620253164556</v>
      </c>
      <c r="M362" t="str" cm="1">
        <f t="array" ref="M362">_xlfn.IFS(HeartDiseasePrediction[[#This Row],[MaxHR % Value]]&lt;=59%,"Low-(Abnormal)",HeartDiseasePrediction[[#This Row],[MaxHR % Value]]&lt;86%,"Normal",HeartDiseasePrediction[[#This Row],[MaxHR % Value]]&gt;=86%,"High-(Abnormal)")</f>
        <v>Low-(Abnormal)</v>
      </c>
      <c r="N362" t="s">
        <v>23</v>
      </c>
      <c r="O362">
        <v>0</v>
      </c>
      <c r="P362" t="str" cm="1">
        <f t="array" ref="P362">_xlfn.IFS(HeartDiseasePrediction[[#This Row],[Oldpeak]]&lt;1,"Low Risk",HeartDiseasePrediction[[#This Row],[Oldpeak]]&lt;1.5,"Medium Risk",HeartDiseasePrediction[[#This Row],[Oldpeak]]&gt;=1.5,"High Risk")</f>
        <v>Low Risk</v>
      </c>
      <c r="Q362" t="s">
        <v>15</v>
      </c>
      <c r="R362" t="s">
        <v>23</v>
      </c>
    </row>
    <row r="363" spans="1:18" x14ac:dyDescent="0.25">
      <c r="A363">
        <v>47</v>
      </c>
      <c r="B363" t="str" cm="1">
        <f t="array" ref="B363">_xlfn.IFS(HeartDiseasePrediction[[#This Row],[Age]]&lt;40,"Below 40",HeartDiseasePrediction[[#This Row],[Age]]&lt;50,"Btw 40 - 49",HeartDiseasePrediction[[#This Row],[Age]]&lt;60,"Btw 50 -59",HeartDiseasePrediction[[#This Row],[Age]]&lt;70,"Btw 60 - 69",HeartDiseasePrediction[[#This Row],[Age]]&lt;=80,"Btw 70 -79")</f>
        <v>Btw 40 - 49</v>
      </c>
      <c r="C363" t="s">
        <v>11</v>
      </c>
      <c r="D363" t="s">
        <v>61</v>
      </c>
      <c r="E363">
        <v>160</v>
      </c>
      <c r="F363" t="str" cm="1">
        <f t="array" ref="F363">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63">
        <v>0</v>
      </c>
      <c r="H363" t="str" cm="1">
        <f t="array" ref="H363">_xlfn.IFS(HeartDiseasePrediction[[#This Row],[Cholesterol]]=0,"No Reading",HeartDiseasePrediction[[#This Row],[Cholesterol]]&lt;200,"Normal",HeartDiseasePrediction[[#This Row],[Cholesterol]]&lt;240,"Medium Risk",HeartDiseasePrediction[[#This Row],[Cholesterol]]&gt;=240,"High Risk")</f>
        <v>No Reading</v>
      </c>
      <c r="I363" t="s">
        <v>52</v>
      </c>
      <c r="J363" t="s">
        <v>12</v>
      </c>
      <c r="K363">
        <v>124</v>
      </c>
      <c r="L363" s="1">
        <f>HeartDiseasePrediction[[#This Row],[MaxHR]]/(220-HeartDiseasePrediction[[#This Row],[Age]])</f>
        <v>0.7167630057803468</v>
      </c>
      <c r="M363" t="str" cm="1">
        <f t="array" ref="M363">_xlfn.IFS(HeartDiseasePrediction[[#This Row],[MaxHR % Value]]&lt;=59%,"Low-(Abnormal)",HeartDiseasePrediction[[#This Row],[MaxHR % Value]]&lt;86%,"Normal",HeartDiseasePrediction[[#This Row],[MaxHR % Value]]&gt;=86%,"High-(Abnormal)")</f>
        <v>Normal</v>
      </c>
      <c r="N363" t="s">
        <v>23</v>
      </c>
      <c r="O363">
        <v>0</v>
      </c>
      <c r="P363" t="str" cm="1">
        <f t="array" ref="P363">_xlfn.IFS(HeartDiseasePrediction[[#This Row],[Oldpeak]]&lt;1,"Low Risk",HeartDiseasePrediction[[#This Row],[Oldpeak]]&lt;1.5,"Medium Risk",HeartDiseasePrediction[[#This Row],[Oldpeak]]&gt;=1.5,"High Risk")</f>
        <v>Low Risk</v>
      </c>
      <c r="Q363" t="s">
        <v>15</v>
      </c>
      <c r="R363" t="s">
        <v>23</v>
      </c>
    </row>
    <row r="364" spans="1:18" x14ac:dyDescent="0.25">
      <c r="A364">
        <v>56</v>
      </c>
      <c r="B364" t="str" cm="1">
        <f t="array" ref="B364">_xlfn.IFS(HeartDiseasePrediction[[#This Row],[Age]]&lt;40,"Below 40",HeartDiseasePrediction[[#This Row],[Age]]&lt;50,"Btw 40 - 49",HeartDiseasePrediction[[#This Row],[Age]]&lt;60,"Btw 50 -59",HeartDiseasePrediction[[#This Row],[Age]]&lt;70,"Btw 60 - 69",HeartDiseasePrediction[[#This Row],[Age]]&lt;=80,"Btw 70 -79")</f>
        <v>Btw 50 -59</v>
      </c>
      <c r="C364" t="s">
        <v>11</v>
      </c>
      <c r="D364" t="s">
        <v>64</v>
      </c>
      <c r="E364">
        <v>155</v>
      </c>
      <c r="F364" t="str" cm="1">
        <f t="array" ref="F36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64">
        <v>0</v>
      </c>
      <c r="H364" t="str" cm="1">
        <f t="array" ref="H364">_xlfn.IFS(HeartDiseasePrediction[[#This Row],[Cholesterol]]=0,"No Reading",HeartDiseasePrediction[[#This Row],[Cholesterol]]&lt;200,"Normal",HeartDiseasePrediction[[#This Row],[Cholesterol]]&lt;240,"Medium Risk",HeartDiseasePrediction[[#This Row],[Cholesterol]]&gt;=240,"High Risk")</f>
        <v>No Reading</v>
      </c>
      <c r="I364" t="s">
        <v>52</v>
      </c>
      <c r="J364" t="s">
        <v>16</v>
      </c>
      <c r="K364">
        <v>99</v>
      </c>
      <c r="L364" s="1">
        <f>HeartDiseasePrediction[[#This Row],[MaxHR]]/(220-HeartDiseasePrediction[[#This Row],[Age]])</f>
        <v>0.60365853658536583</v>
      </c>
      <c r="M364" t="str" cm="1">
        <f t="array" ref="M364">_xlfn.IFS(HeartDiseasePrediction[[#This Row],[MaxHR % Value]]&lt;=59%,"Low-(Abnormal)",HeartDiseasePrediction[[#This Row],[MaxHR % Value]]&lt;86%,"Normal",HeartDiseasePrediction[[#This Row],[MaxHR % Value]]&gt;=86%,"High-(Abnormal)")</f>
        <v>Normal</v>
      </c>
      <c r="N364" t="s">
        <v>22</v>
      </c>
      <c r="O364">
        <v>0</v>
      </c>
      <c r="P364" t="str" cm="1">
        <f t="array" ref="P364">_xlfn.IFS(HeartDiseasePrediction[[#This Row],[Oldpeak]]&lt;1,"Low Risk",HeartDiseasePrediction[[#This Row],[Oldpeak]]&lt;1.5,"Medium Risk",HeartDiseasePrediction[[#This Row],[Oldpeak]]&gt;=1.5,"High Risk")</f>
        <v>Low Risk</v>
      </c>
      <c r="Q364" t="s">
        <v>15</v>
      </c>
      <c r="R364" t="s">
        <v>23</v>
      </c>
    </row>
    <row r="365" spans="1:18" x14ac:dyDescent="0.25">
      <c r="A365">
        <v>56</v>
      </c>
      <c r="B365" t="str" cm="1">
        <f t="array" ref="B365">_xlfn.IFS(HeartDiseasePrediction[[#This Row],[Age]]&lt;40,"Below 40",HeartDiseasePrediction[[#This Row],[Age]]&lt;50,"Btw 40 - 49",HeartDiseasePrediction[[#This Row],[Age]]&lt;60,"Btw 50 -59",HeartDiseasePrediction[[#This Row],[Age]]&lt;70,"Btw 60 - 69",HeartDiseasePrediction[[#This Row],[Age]]&lt;=80,"Btw 70 -79")</f>
        <v>Btw 50 -59</v>
      </c>
      <c r="C365" t="s">
        <v>11</v>
      </c>
      <c r="D365" t="s">
        <v>61</v>
      </c>
      <c r="E365">
        <v>120</v>
      </c>
      <c r="F365" t="str" cm="1">
        <f t="array" ref="F36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65">
        <v>0</v>
      </c>
      <c r="H365" t="str" cm="1">
        <f t="array" ref="H365">_xlfn.IFS(HeartDiseasePrediction[[#This Row],[Cholesterol]]=0,"No Reading",HeartDiseasePrediction[[#This Row],[Cholesterol]]&lt;200,"Normal",HeartDiseasePrediction[[#This Row],[Cholesterol]]&lt;240,"Medium Risk",HeartDiseasePrediction[[#This Row],[Cholesterol]]&gt;=240,"High Risk")</f>
        <v>No Reading</v>
      </c>
      <c r="I365" t="s">
        <v>52</v>
      </c>
      <c r="J365" t="s">
        <v>16</v>
      </c>
      <c r="K365">
        <v>148</v>
      </c>
      <c r="L365" s="1">
        <f>HeartDiseasePrediction[[#This Row],[MaxHR]]/(220-HeartDiseasePrediction[[#This Row],[Age]])</f>
        <v>0.90243902439024393</v>
      </c>
      <c r="M365" t="str" cm="1">
        <f t="array" ref="M365">_xlfn.IFS(HeartDiseasePrediction[[#This Row],[MaxHR % Value]]&lt;=59%,"Low-(Abnormal)",HeartDiseasePrediction[[#This Row],[MaxHR % Value]]&lt;86%,"Normal",HeartDiseasePrediction[[#This Row],[MaxHR % Value]]&gt;=86%,"High-(Abnormal)")</f>
        <v>High-(Abnormal)</v>
      </c>
      <c r="N365" t="s">
        <v>22</v>
      </c>
      <c r="O365">
        <v>0</v>
      </c>
      <c r="P365" t="str" cm="1">
        <f t="array" ref="P365">_xlfn.IFS(HeartDiseasePrediction[[#This Row],[Oldpeak]]&lt;1,"Low Risk",HeartDiseasePrediction[[#This Row],[Oldpeak]]&lt;1.5,"Medium Risk",HeartDiseasePrediction[[#This Row],[Oldpeak]]&gt;=1.5,"High Risk")</f>
        <v>Low Risk</v>
      </c>
      <c r="Q365" t="s">
        <v>15</v>
      </c>
      <c r="R365" t="s">
        <v>23</v>
      </c>
    </row>
    <row r="366" spans="1:18" x14ac:dyDescent="0.25">
      <c r="A366">
        <v>56</v>
      </c>
      <c r="B366" t="str" cm="1">
        <f t="array" ref="B366">_xlfn.IFS(HeartDiseasePrediction[[#This Row],[Age]]&lt;40,"Below 40",HeartDiseasePrediction[[#This Row],[Age]]&lt;50,"Btw 40 - 49",HeartDiseasePrediction[[#This Row],[Age]]&lt;60,"Btw 50 -59",HeartDiseasePrediction[[#This Row],[Age]]&lt;70,"Btw 60 - 69",HeartDiseasePrediction[[#This Row],[Age]]&lt;=80,"Btw 70 -79")</f>
        <v>Btw 50 -59</v>
      </c>
      <c r="C366" t="s">
        <v>11</v>
      </c>
      <c r="D366" t="s">
        <v>64</v>
      </c>
      <c r="E366">
        <v>120</v>
      </c>
      <c r="F366" t="str" cm="1">
        <f t="array" ref="F36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66">
        <v>0</v>
      </c>
      <c r="H366" t="str" cm="1">
        <f t="array" ref="H366">_xlfn.IFS(HeartDiseasePrediction[[#This Row],[Cholesterol]]=0,"No Reading",HeartDiseasePrediction[[#This Row],[Cholesterol]]&lt;200,"Normal",HeartDiseasePrediction[[#This Row],[Cholesterol]]&lt;240,"Medium Risk",HeartDiseasePrediction[[#This Row],[Cholesterol]]&gt;=240,"High Risk")</f>
        <v>No Reading</v>
      </c>
      <c r="I366" t="s">
        <v>52</v>
      </c>
      <c r="J366" t="s">
        <v>12</v>
      </c>
      <c r="K366">
        <v>97</v>
      </c>
      <c r="L366" s="1">
        <f>HeartDiseasePrediction[[#This Row],[MaxHR]]/(220-HeartDiseasePrediction[[#This Row],[Age]])</f>
        <v>0.59146341463414631</v>
      </c>
      <c r="M366" t="str" cm="1">
        <f t="array" ref="M366">_xlfn.IFS(HeartDiseasePrediction[[#This Row],[MaxHR % Value]]&lt;=59%,"Low-(Abnormal)",HeartDiseasePrediction[[#This Row],[MaxHR % Value]]&lt;86%,"Normal",HeartDiseasePrediction[[#This Row],[MaxHR % Value]]&gt;=86%,"High-(Abnormal)")</f>
        <v>Normal</v>
      </c>
      <c r="N366" t="s">
        <v>22</v>
      </c>
      <c r="O366">
        <v>0</v>
      </c>
      <c r="P366" t="str" cm="1">
        <f t="array" ref="P366">_xlfn.IFS(HeartDiseasePrediction[[#This Row],[Oldpeak]]&lt;1,"Low Risk",HeartDiseasePrediction[[#This Row],[Oldpeak]]&lt;1.5,"Medium Risk",HeartDiseasePrediction[[#This Row],[Oldpeak]]&gt;=1.5,"High Risk")</f>
        <v>Low Risk</v>
      </c>
      <c r="Q366" t="s">
        <v>15</v>
      </c>
      <c r="R366" t="s">
        <v>22</v>
      </c>
    </row>
    <row r="367" spans="1:18" x14ac:dyDescent="0.25">
      <c r="A367">
        <v>64</v>
      </c>
      <c r="B367" t="str" cm="1">
        <f t="array" ref="B367">_xlfn.IFS(HeartDiseasePrediction[[#This Row],[Age]]&lt;40,"Below 40",HeartDiseasePrediction[[#This Row],[Age]]&lt;50,"Btw 40 - 49",HeartDiseasePrediction[[#This Row],[Age]]&lt;60,"Btw 50 -59",HeartDiseasePrediction[[#This Row],[Age]]&lt;70,"Btw 60 - 69",HeartDiseasePrediction[[#This Row],[Age]]&lt;=80,"Btw 70 -79")</f>
        <v>Btw 60 - 69</v>
      </c>
      <c r="C367" t="s">
        <v>14</v>
      </c>
      <c r="D367" t="s">
        <v>61</v>
      </c>
      <c r="E367">
        <v>200</v>
      </c>
      <c r="F367" t="str" cm="1">
        <f t="array" ref="F36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67">
        <v>0</v>
      </c>
      <c r="H367" t="str" cm="1">
        <f t="array" ref="H367">_xlfn.IFS(HeartDiseasePrediction[[#This Row],[Cholesterol]]=0,"No Reading",HeartDiseasePrediction[[#This Row],[Cholesterol]]&lt;200,"Normal",HeartDiseasePrediction[[#This Row],[Cholesterol]]&lt;240,"Medium Risk",HeartDiseasePrediction[[#This Row],[Cholesterol]]&gt;=240,"High Risk")</f>
        <v>No Reading</v>
      </c>
      <c r="I367" t="s">
        <v>52</v>
      </c>
      <c r="J367" t="s">
        <v>12</v>
      </c>
      <c r="K367">
        <v>140</v>
      </c>
      <c r="L367" s="1">
        <f>HeartDiseasePrediction[[#This Row],[MaxHR]]/(220-HeartDiseasePrediction[[#This Row],[Age]])</f>
        <v>0.89743589743589747</v>
      </c>
      <c r="M367" t="str" cm="1">
        <f t="array" ref="M367">_xlfn.IFS(HeartDiseasePrediction[[#This Row],[MaxHR % Value]]&lt;=59%,"Low-(Abnormal)",HeartDiseasePrediction[[#This Row],[MaxHR % Value]]&lt;86%,"Normal",HeartDiseasePrediction[[#This Row],[MaxHR % Value]]&gt;=86%,"High-(Abnormal)")</f>
        <v>High-(Abnormal)</v>
      </c>
      <c r="N367" t="s">
        <v>23</v>
      </c>
      <c r="O367">
        <v>1</v>
      </c>
      <c r="P367" t="str" cm="1">
        <f t="array" ref="P367">_xlfn.IFS(HeartDiseasePrediction[[#This Row],[Oldpeak]]&lt;1,"Low Risk",HeartDiseasePrediction[[#This Row],[Oldpeak]]&lt;1.5,"Medium Risk",HeartDiseasePrediction[[#This Row],[Oldpeak]]&gt;=1.5,"High Risk")</f>
        <v>Medium Risk</v>
      </c>
      <c r="Q367" t="s">
        <v>15</v>
      </c>
      <c r="R367" t="s">
        <v>23</v>
      </c>
    </row>
    <row r="368" spans="1:18" x14ac:dyDescent="0.25">
      <c r="A368">
        <v>61</v>
      </c>
      <c r="B368" t="str" cm="1">
        <f t="array" ref="B368">_xlfn.IFS(HeartDiseasePrediction[[#This Row],[Age]]&lt;40,"Below 40",HeartDiseasePrediction[[#This Row],[Age]]&lt;50,"Btw 40 - 49",HeartDiseasePrediction[[#This Row],[Age]]&lt;60,"Btw 50 -59",HeartDiseasePrediction[[#This Row],[Age]]&lt;70,"Btw 60 - 69",HeartDiseasePrediction[[#This Row],[Age]]&lt;=80,"Btw 70 -79")</f>
        <v>Btw 60 - 69</v>
      </c>
      <c r="C368" t="s">
        <v>11</v>
      </c>
      <c r="D368" t="s">
        <v>61</v>
      </c>
      <c r="E368">
        <v>150</v>
      </c>
      <c r="F368" t="str" cm="1">
        <f t="array" ref="F368">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68">
        <v>0</v>
      </c>
      <c r="H368" t="str" cm="1">
        <f t="array" ref="H368">_xlfn.IFS(HeartDiseasePrediction[[#This Row],[Cholesterol]]=0,"No Reading",HeartDiseasePrediction[[#This Row],[Cholesterol]]&lt;200,"Normal",HeartDiseasePrediction[[#This Row],[Cholesterol]]&lt;240,"Medium Risk",HeartDiseasePrediction[[#This Row],[Cholesterol]]&gt;=240,"High Risk")</f>
        <v>No Reading</v>
      </c>
      <c r="I368" t="s">
        <v>52</v>
      </c>
      <c r="J368" t="s">
        <v>12</v>
      </c>
      <c r="K368">
        <v>117</v>
      </c>
      <c r="L368" s="1">
        <f>HeartDiseasePrediction[[#This Row],[MaxHR]]/(220-HeartDiseasePrediction[[#This Row],[Age]])</f>
        <v>0.73584905660377353</v>
      </c>
      <c r="M368" t="str" cm="1">
        <f t="array" ref="M368">_xlfn.IFS(HeartDiseasePrediction[[#This Row],[MaxHR % Value]]&lt;=59%,"Low-(Abnormal)",HeartDiseasePrediction[[#This Row],[MaxHR % Value]]&lt;86%,"Normal",HeartDiseasePrediction[[#This Row],[MaxHR % Value]]&gt;=86%,"High-(Abnormal)")</f>
        <v>Normal</v>
      </c>
      <c r="N368" t="s">
        <v>23</v>
      </c>
      <c r="O368">
        <v>2</v>
      </c>
      <c r="P368" t="str" cm="1">
        <f t="array" ref="P368">_xlfn.IFS(HeartDiseasePrediction[[#This Row],[Oldpeak]]&lt;1,"Low Risk",HeartDiseasePrediction[[#This Row],[Oldpeak]]&lt;1.5,"Medium Risk",HeartDiseasePrediction[[#This Row],[Oldpeak]]&gt;=1.5,"High Risk")</f>
        <v>High Risk</v>
      </c>
      <c r="Q368" t="s">
        <v>15</v>
      </c>
      <c r="R368" t="s">
        <v>23</v>
      </c>
    </row>
    <row r="369" spans="1:18" x14ac:dyDescent="0.25">
      <c r="A369">
        <v>68</v>
      </c>
      <c r="B369" t="str" cm="1">
        <f t="array" ref="B369">_xlfn.IFS(HeartDiseasePrediction[[#This Row],[Age]]&lt;40,"Below 40",HeartDiseasePrediction[[#This Row],[Age]]&lt;50,"Btw 40 - 49",HeartDiseasePrediction[[#This Row],[Age]]&lt;60,"Btw 50 -59",HeartDiseasePrediction[[#This Row],[Age]]&lt;70,"Btw 60 - 69",HeartDiseasePrediction[[#This Row],[Age]]&lt;=80,"Btw 70 -79")</f>
        <v>Btw 60 - 69</v>
      </c>
      <c r="C369" t="s">
        <v>11</v>
      </c>
      <c r="D369" t="s">
        <v>61</v>
      </c>
      <c r="E369">
        <v>135</v>
      </c>
      <c r="F369" t="str" cm="1">
        <f t="array" ref="F36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69">
        <v>0</v>
      </c>
      <c r="H369" t="str" cm="1">
        <f t="array" ref="H369">_xlfn.IFS(HeartDiseasePrediction[[#This Row],[Cholesterol]]=0,"No Reading",HeartDiseasePrediction[[#This Row],[Cholesterol]]&lt;200,"Normal",HeartDiseasePrediction[[#This Row],[Cholesterol]]&lt;240,"Medium Risk",HeartDiseasePrediction[[#This Row],[Cholesterol]]&gt;=240,"High Risk")</f>
        <v>No Reading</v>
      </c>
      <c r="I369" t="s">
        <v>52</v>
      </c>
      <c r="J369" t="s">
        <v>16</v>
      </c>
      <c r="K369">
        <v>120</v>
      </c>
      <c r="L369" s="1">
        <f>HeartDiseasePrediction[[#This Row],[MaxHR]]/(220-HeartDiseasePrediction[[#This Row],[Age]])</f>
        <v>0.78947368421052633</v>
      </c>
      <c r="M369" t="str" cm="1">
        <f t="array" ref="M369">_xlfn.IFS(HeartDiseasePrediction[[#This Row],[MaxHR % Value]]&lt;=59%,"Low-(Abnormal)",HeartDiseasePrediction[[#This Row],[MaxHR % Value]]&lt;86%,"Normal",HeartDiseasePrediction[[#This Row],[MaxHR % Value]]&gt;=86%,"High-(Abnormal)")</f>
        <v>Normal</v>
      </c>
      <c r="N369" t="s">
        <v>23</v>
      </c>
      <c r="O369">
        <v>0</v>
      </c>
      <c r="P369" t="str" cm="1">
        <f t="array" ref="P369">_xlfn.IFS(HeartDiseasePrediction[[#This Row],[Oldpeak]]&lt;1,"Low Risk",HeartDiseasePrediction[[#This Row],[Oldpeak]]&lt;1.5,"Medium Risk",HeartDiseasePrediction[[#This Row],[Oldpeak]]&gt;=1.5,"High Risk")</f>
        <v>Low Risk</v>
      </c>
      <c r="Q369" t="s">
        <v>13</v>
      </c>
      <c r="R369" t="s">
        <v>23</v>
      </c>
    </row>
    <row r="370" spans="1:18" x14ac:dyDescent="0.25">
      <c r="A370">
        <v>57</v>
      </c>
      <c r="B370" t="str" cm="1">
        <f t="array" ref="B370">_xlfn.IFS(HeartDiseasePrediction[[#This Row],[Age]]&lt;40,"Below 40",HeartDiseasePrediction[[#This Row],[Age]]&lt;50,"Btw 40 - 49",HeartDiseasePrediction[[#This Row],[Age]]&lt;60,"Btw 50 -59",HeartDiseasePrediction[[#This Row],[Age]]&lt;70,"Btw 60 - 69",HeartDiseasePrediction[[#This Row],[Age]]&lt;=80,"Btw 70 -79")</f>
        <v>Btw 50 -59</v>
      </c>
      <c r="C370" t="s">
        <v>11</v>
      </c>
      <c r="D370" t="s">
        <v>61</v>
      </c>
      <c r="E370">
        <v>140</v>
      </c>
      <c r="F370" t="str" cm="1">
        <f t="array" ref="F370">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70">
        <v>0</v>
      </c>
      <c r="H370" t="str" cm="1">
        <f t="array" ref="H370">_xlfn.IFS(HeartDiseasePrediction[[#This Row],[Cholesterol]]=0,"No Reading",HeartDiseasePrediction[[#This Row],[Cholesterol]]&lt;200,"Normal",HeartDiseasePrediction[[#This Row],[Cholesterol]]&lt;240,"Medium Risk",HeartDiseasePrediction[[#This Row],[Cholesterol]]&gt;=240,"High Risk")</f>
        <v>No Reading</v>
      </c>
      <c r="I370" t="s">
        <v>52</v>
      </c>
      <c r="J370" t="s">
        <v>12</v>
      </c>
      <c r="K370">
        <v>120</v>
      </c>
      <c r="L370" s="1">
        <f>HeartDiseasePrediction[[#This Row],[MaxHR]]/(220-HeartDiseasePrediction[[#This Row],[Age]])</f>
        <v>0.73619631901840488</v>
      </c>
      <c r="M370" t="str" cm="1">
        <f t="array" ref="M370">_xlfn.IFS(HeartDiseasePrediction[[#This Row],[MaxHR % Value]]&lt;=59%,"Low-(Abnormal)",HeartDiseasePrediction[[#This Row],[MaxHR % Value]]&lt;86%,"Normal",HeartDiseasePrediction[[#This Row],[MaxHR % Value]]&gt;=86%,"High-(Abnormal)")</f>
        <v>Normal</v>
      </c>
      <c r="N370" t="s">
        <v>23</v>
      </c>
      <c r="O370">
        <v>2</v>
      </c>
      <c r="P370" t="str" cm="1">
        <f t="array" ref="P370">_xlfn.IFS(HeartDiseasePrediction[[#This Row],[Oldpeak]]&lt;1,"Low Risk",HeartDiseasePrediction[[#This Row],[Oldpeak]]&lt;1.5,"Medium Risk",HeartDiseasePrediction[[#This Row],[Oldpeak]]&gt;=1.5,"High Risk")</f>
        <v>High Risk</v>
      </c>
      <c r="Q370" t="s">
        <v>15</v>
      </c>
      <c r="R370" t="s">
        <v>23</v>
      </c>
    </row>
    <row r="371" spans="1:18" x14ac:dyDescent="0.25">
      <c r="A371">
        <v>63</v>
      </c>
      <c r="B371" t="str" cm="1">
        <f t="array" ref="B371">_xlfn.IFS(HeartDiseasePrediction[[#This Row],[Age]]&lt;40,"Below 40",HeartDiseasePrediction[[#This Row],[Age]]&lt;50,"Btw 40 - 49",HeartDiseasePrediction[[#This Row],[Age]]&lt;60,"Btw 50 -59",HeartDiseasePrediction[[#This Row],[Age]]&lt;70,"Btw 60 - 69",HeartDiseasePrediction[[#This Row],[Age]]&lt;=80,"Btw 70 -79")</f>
        <v>Btw 60 - 69</v>
      </c>
      <c r="C371" t="s">
        <v>11</v>
      </c>
      <c r="D371" t="s">
        <v>61</v>
      </c>
      <c r="E371">
        <v>150</v>
      </c>
      <c r="F371" t="str" cm="1">
        <f t="array" ref="F371">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71">
        <v>0</v>
      </c>
      <c r="H371" t="str" cm="1">
        <f t="array" ref="H371">_xlfn.IFS(HeartDiseasePrediction[[#This Row],[Cholesterol]]=0,"No Reading",HeartDiseasePrediction[[#This Row],[Cholesterol]]&lt;200,"Normal",HeartDiseasePrediction[[#This Row],[Cholesterol]]&lt;240,"Medium Risk",HeartDiseasePrediction[[#This Row],[Cholesterol]]&gt;=240,"High Risk")</f>
        <v>No Reading</v>
      </c>
      <c r="I371" t="s">
        <v>52</v>
      </c>
      <c r="J371" t="s">
        <v>12</v>
      </c>
      <c r="K371">
        <v>86</v>
      </c>
      <c r="L371" s="1">
        <f>HeartDiseasePrediction[[#This Row],[MaxHR]]/(220-HeartDiseasePrediction[[#This Row],[Age]])</f>
        <v>0.54777070063694266</v>
      </c>
      <c r="M371" t="str" cm="1">
        <f t="array" ref="M371">_xlfn.IFS(HeartDiseasePrediction[[#This Row],[MaxHR % Value]]&lt;=59%,"Low-(Abnormal)",HeartDiseasePrediction[[#This Row],[MaxHR % Value]]&lt;86%,"Normal",HeartDiseasePrediction[[#This Row],[MaxHR % Value]]&gt;=86%,"High-(Abnormal)")</f>
        <v>Low-(Abnormal)</v>
      </c>
      <c r="N371" t="s">
        <v>23</v>
      </c>
      <c r="O371">
        <v>2</v>
      </c>
      <c r="P371" t="str" cm="1">
        <f t="array" ref="P371">_xlfn.IFS(HeartDiseasePrediction[[#This Row],[Oldpeak]]&lt;1,"Low Risk",HeartDiseasePrediction[[#This Row],[Oldpeak]]&lt;1.5,"Medium Risk",HeartDiseasePrediction[[#This Row],[Oldpeak]]&gt;=1.5,"High Risk")</f>
        <v>High Risk</v>
      </c>
      <c r="Q371" t="s">
        <v>15</v>
      </c>
      <c r="R371" t="s">
        <v>23</v>
      </c>
    </row>
    <row r="372" spans="1:18" x14ac:dyDescent="0.25">
      <c r="A372">
        <v>60</v>
      </c>
      <c r="B372" t="str" cm="1">
        <f t="array" ref="B372">_xlfn.IFS(HeartDiseasePrediction[[#This Row],[Age]]&lt;40,"Below 40",HeartDiseasePrediction[[#This Row],[Age]]&lt;50,"Btw 40 - 49",HeartDiseasePrediction[[#This Row],[Age]]&lt;60,"Btw 50 -59",HeartDiseasePrediction[[#This Row],[Age]]&lt;70,"Btw 60 - 69",HeartDiseasePrediction[[#This Row],[Age]]&lt;=80,"Btw 70 -79")</f>
        <v>Btw 60 - 69</v>
      </c>
      <c r="C372" t="s">
        <v>11</v>
      </c>
      <c r="D372" t="s">
        <v>61</v>
      </c>
      <c r="E372">
        <v>135</v>
      </c>
      <c r="F372" t="str" cm="1">
        <f t="array" ref="F37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72">
        <v>0</v>
      </c>
      <c r="H372" t="str" cm="1">
        <f t="array" ref="H372">_xlfn.IFS(HeartDiseasePrediction[[#This Row],[Cholesterol]]=0,"No Reading",HeartDiseasePrediction[[#This Row],[Cholesterol]]&lt;200,"Normal",HeartDiseasePrediction[[#This Row],[Cholesterol]]&lt;240,"Medium Risk",HeartDiseasePrediction[[#This Row],[Cholesterol]]&gt;=240,"High Risk")</f>
        <v>No Reading</v>
      </c>
      <c r="I372" t="s">
        <v>52</v>
      </c>
      <c r="J372" t="s">
        <v>12</v>
      </c>
      <c r="K372">
        <v>63</v>
      </c>
      <c r="L372" s="1">
        <f>HeartDiseasePrediction[[#This Row],[MaxHR]]/(220-HeartDiseasePrediction[[#This Row],[Age]])</f>
        <v>0.39374999999999999</v>
      </c>
      <c r="M372" t="str" cm="1">
        <f t="array" ref="M372">_xlfn.IFS(HeartDiseasePrediction[[#This Row],[MaxHR % Value]]&lt;=59%,"Low-(Abnormal)",HeartDiseasePrediction[[#This Row],[MaxHR % Value]]&lt;86%,"Normal",HeartDiseasePrediction[[#This Row],[MaxHR % Value]]&gt;=86%,"High-(Abnormal)")</f>
        <v>Low-(Abnormal)</v>
      </c>
      <c r="N372" t="s">
        <v>23</v>
      </c>
      <c r="O372">
        <v>0.5</v>
      </c>
      <c r="P372" t="str" cm="1">
        <f t="array" ref="P372">_xlfn.IFS(HeartDiseasePrediction[[#This Row],[Oldpeak]]&lt;1,"Low Risk",HeartDiseasePrediction[[#This Row],[Oldpeak]]&lt;1.5,"Medium Risk",HeartDiseasePrediction[[#This Row],[Oldpeak]]&gt;=1.5,"High Risk")</f>
        <v>Low Risk</v>
      </c>
      <c r="Q372" t="s">
        <v>13</v>
      </c>
      <c r="R372" t="s">
        <v>23</v>
      </c>
    </row>
    <row r="373" spans="1:18" x14ac:dyDescent="0.25">
      <c r="A373">
        <v>66</v>
      </c>
      <c r="B373" t="str" cm="1">
        <f t="array" ref="B373">_xlfn.IFS(HeartDiseasePrediction[[#This Row],[Age]]&lt;40,"Below 40",HeartDiseasePrediction[[#This Row],[Age]]&lt;50,"Btw 40 - 49",HeartDiseasePrediction[[#This Row],[Age]]&lt;60,"Btw 50 -59",HeartDiseasePrediction[[#This Row],[Age]]&lt;70,"Btw 60 - 69",HeartDiseasePrediction[[#This Row],[Age]]&lt;=80,"Btw 70 -79")</f>
        <v>Btw 60 - 69</v>
      </c>
      <c r="C373" t="s">
        <v>11</v>
      </c>
      <c r="D373" t="s">
        <v>61</v>
      </c>
      <c r="E373">
        <v>150</v>
      </c>
      <c r="F373" t="str" cm="1">
        <f t="array" ref="F373">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73">
        <v>0</v>
      </c>
      <c r="H373" t="str" cm="1">
        <f t="array" ref="H373">_xlfn.IFS(HeartDiseasePrediction[[#This Row],[Cholesterol]]=0,"No Reading",HeartDiseasePrediction[[#This Row],[Cholesterol]]&lt;200,"Normal",HeartDiseasePrediction[[#This Row],[Cholesterol]]&lt;240,"Medium Risk",HeartDiseasePrediction[[#This Row],[Cholesterol]]&gt;=240,"High Risk")</f>
        <v>No Reading</v>
      </c>
      <c r="I373" t="s">
        <v>52</v>
      </c>
      <c r="J373" t="s">
        <v>12</v>
      </c>
      <c r="K373">
        <v>108</v>
      </c>
      <c r="L373" s="1">
        <f>HeartDiseasePrediction[[#This Row],[MaxHR]]/(220-HeartDiseasePrediction[[#This Row],[Age]])</f>
        <v>0.70129870129870131</v>
      </c>
      <c r="M373" t="str" cm="1">
        <f t="array" ref="M373">_xlfn.IFS(HeartDiseasePrediction[[#This Row],[MaxHR % Value]]&lt;=59%,"Low-(Abnormal)",HeartDiseasePrediction[[#This Row],[MaxHR % Value]]&lt;86%,"Normal",HeartDiseasePrediction[[#This Row],[MaxHR % Value]]&gt;=86%,"High-(Abnormal)")</f>
        <v>Normal</v>
      </c>
      <c r="N373" t="s">
        <v>23</v>
      </c>
      <c r="O373">
        <v>2</v>
      </c>
      <c r="P373" t="str" cm="1">
        <f t="array" ref="P373">_xlfn.IFS(HeartDiseasePrediction[[#This Row],[Oldpeak]]&lt;1,"Low Risk",HeartDiseasePrediction[[#This Row],[Oldpeak]]&lt;1.5,"Medium Risk",HeartDiseasePrediction[[#This Row],[Oldpeak]]&gt;=1.5,"High Risk")</f>
        <v>High Risk</v>
      </c>
      <c r="Q373" t="s">
        <v>15</v>
      </c>
      <c r="R373" t="s">
        <v>23</v>
      </c>
    </row>
    <row r="374" spans="1:18" x14ac:dyDescent="0.25">
      <c r="A374">
        <v>63</v>
      </c>
      <c r="B374" t="str" cm="1">
        <f t="array" ref="B374">_xlfn.IFS(HeartDiseasePrediction[[#This Row],[Age]]&lt;40,"Below 40",HeartDiseasePrediction[[#This Row],[Age]]&lt;50,"Btw 40 - 49",HeartDiseasePrediction[[#This Row],[Age]]&lt;60,"Btw 50 -59",HeartDiseasePrediction[[#This Row],[Age]]&lt;70,"Btw 60 - 69",HeartDiseasePrediction[[#This Row],[Age]]&lt;=80,"Btw 70 -79")</f>
        <v>Btw 60 - 69</v>
      </c>
      <c r="C374" t="s">
        <v>11</v>
      </c>
      <c r="D374" t="s">
        <v>61</v>
      </c>
      <c r="E374">
        <v>185</v>
      </c>
      <c r="F374" t="str" cm="1">
        <f t="array" ref="F37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74">
        <v>0</v>
      </c>
      <c r="H374" t="str" cm="1">
        <f t="array" ref="H374">_xlfn.IFS(HeartDiseasePrediction[[#This Row],[Cholesterol]]=0,"No Reading",HeartDiseasePrediction[[#This Row],[Cholesterol]]&lt;200,"Normal",HeartDiseasePrediction[[#This Row],[Cholesterol]]&lt;240,"Medium Risk",HeartDiseasePrediction[[#This Row],[Cholesterol]]&gt;=240,"High Risk")</f>
        <v>No Reading</v>
      </c>
      <c r="I374" t="s">
        <v>52</v>
      </c>
      <c r="J374" t="s">
        <v>12</v>
      </c>
      <c r="K374">
        <v>98</v>
      </c>
      <c r="L374" s="1">
        <f>HeartDiseasePrediction[[#This Row],[MaxHR]]/(220-HeartDiseasePrediction[[#This Row],[Age]])</f>
        <v>0.62420382165605093</v>
      </c>
      <c r="M374" t="str" cm="1">
        <f t="array" ref="M374">_xlfn.IFS(HeartDiseasePrediction[[#This Row],[MaxHR % Value]]&lt;=59%,"Low-(Abnormal)",HeartDiseasePrediction[[#This Row],[MaxHR % Value]]&lt;86%,"Normal",HeartDiseasePrediction[[#This Row],[MaxHR % Value]]&gt;=86%,"High-(Abnormal)")</f>
        <v>Normal</v>
      </c>
      <c r="N374" t="s">
        <v>23</v>
      </c>
      <c r="O374">
        <v>0</v>
      </c>
      <c r="P374" t="str" cm="1">
        <f t="array" ref="P374">_xlfn.IFS(HeartDiseasePrediction[[#This Row],[Oldpeak]]&lt;1,"Low Risk",HeartDiseasePrediction[[#This Row],[Oldpeak]]&lt;1.5,"Medium Risk",HeartDiseasePrediction[[#This Row],[Oldpeak]]&gt;=1.5,"High Risk")</f>
        <v>Low Risk</v>
      </c>
      <c r="Q374" t="s">
        <v>13</v>
      </c>
      <c r="R374" t="s">
        <v>23</v>
      </c>
    </row>
    <row r="375" spans="1:18" x14ac:dyDescent="0.25">
      <c r="A375">
        <v>59</v>
      </c>
      <c r="B375" t="str" cm="1">
        <f t="array" ref="B375">_xlfn.IFS(HeartDiseasePrediction[[#This Row],[Age]]&lt;40,"Below 40",HeartDiseasePrediction[[#This Row],[Age]]&lt;50,"Btw 40 - 49",HeartDiseasePrediction[[#This Row],[Age]]&lt;60,"Btw 50 -59",HeartDiseasePrediction[[#This Row],[Age]]&lt;70,"Btw 60 - 69",HeartDiseasePrediction[[#This Row],[Age]]&lt;=80,"Btw 70 -79")</f>
        <v>Btw 50 -59</v>
      </c>
      <c r="C375" t="s">
        <v>11</v>
      </c>
      <c r="D375" t="s">
        <v>61</v>
      </c>
      <c r="E375">
        <v>135</v>
      </c>
      <c r="F375" t="str" cm="1">
        <f t="array" ref="F37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75">
        <v>0</v>
      </c>
      <c r="H375" t="str" cm="1">
        <f t="array" ref="H375">_xlfn.IFS(HeartDiseasePrediction[[#This Row],[Cholesterol]]=0,"No Reading",HeartDiseasePrediction[[#This Row],[Cholesterol]]&lt;200,"Normal",HeartDiseasePrediction[[#This Row],[Cholesterol]]&lt;240,"Medium Risk",HeartDiseasePrediction[[#This Row],[Cholesterol]]&gt;=240,"High Risk")</f>
        <v>No Reading</v>
      </c>
      <c r="I375" t="s">
        <v>52</v>
      </c>
      <c r="J375" t="s">
        <v>12</v>
      </c>
      <c r="K375">
        <v>115</v>
      </c>
      <c r="L375" s="1">
        <f>HeartDiseasePrediction[[#This Row],[MaxHR]]/(220-HeartDiseasePrediction[[#This Row],[Age]])</f>
        <v>0.7142857142857143</v>
      </c>
      <c r="M375" t="str" cm="1">
        <f t="array" ref="M375">_xlfn.IFS(HeartDiseasePrediction[[#This Row],[MaxHR % Value]]&lt;=59%,"Low-(Abnormal)",HeartDiseasePrediction[[#This Row],[MaxHR % Value]]&lt;86%,"Normal",HeartDiseasePrediction[[#This Row],[MaxHR % Value]]&gt;=86%,"High-(Abnormal)")</f>
        <v>Normal</v>
      </c>
      <c r="N375" t="s">
        <v>23</v>
      </c>
      <c r="O375">
        <v>1</v>
      </c>
      <c r="P375" t="str" cm="1">
        <f t="array" ref="P375">_xlfn.IFS(HeartDiseasePrediction[[#This Row],[Oldpeak]]&lt;1,"Low Risk",HeartDiseasePrediction[[#This Row],[Oldpeak]]&lt;1.5,"Medium Risk",HeartDiseasePrediction[[#This Row],[Oldpeak]]&gt;=1.5,"High Risk")</f>
        <v>Medium Risk</v>
      </c>
      <c r="Q375" t="s">
        <v>15</v>
      </c>
      <c r="R375" t="s">
        <v>23</v>
      </c>
    </row>
    <row r="376" spans="1:18" x14ac:dyDescent="0.25">
      <c r="A376">
        <v>61</v>
      </c>
      <c r="B376" t="str" cm="1">
        <f t="array" ref="B376">_xlfn.IFS(HeartDiseasePrediction[[#This Row],[Age]]&lt;40,"Below 40",HeartDiseasePrediction[[#This Row],[Age]]&lt;50,"Btw 40 - 49",HeartDiseasePrediction[[#This Row],[Age]]&lt;60,"Btw 50 -59",HeartDiseasePrediction[[#This Row],[Age]]&lt;70,"Btw 60 - 69",HeartDiseasePrediction[[#This Row],[Age]]&lt;=80,"Btw 70 -79")</f>
        <v>Btw 60 - 69</v>
      </c>
      <c r="C376" t="s">
        <v>11</v>
      </c>
      <c r="D376" t="s">
        <v>61</v>
      </c>
      <c r="E376">
        <v>125</v>
      </c>
      <c r="F376" t="str" cm="1">
        <f t="array" ref="F37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76">
        <v>0</v>
      </c>
      <c r="H376" t="str" cm="1">
        <f t="array" ref="H376">_xlfn.IFS(HeartDiseasePrediction[[#This Row],[Cholesterol]]=0,"No Reading",HeartDiseasePrediction[[#This Row],[Cholesterol]]&lt;200,"Normal",HeartDiseasePrediction[[#This Row],[Cholesterol]]&lt;240,"Medium Risk",HeartDiseasePrediction[[#This Row],[Cholesterol]]&gt;=240,"High Risk")</f>
        <v>No Reading</v>
      </c>
      <c r="I376" t="s">
        <v>52</v>
      </c>
      <c r="J376" t="s">
        <v>12</v>
      </c>
      <c r="K376">
        <v>105</v>
      </c>
      <c r="L376" s="1">
        <f>HeartDiseasePrediction[[#This Row],[MaxHR]]/(220-HeartDiseasePrediction[[#This Row],[Age]])</f>
        <v>0.660377358490566</v>
      </c>
      <c r="M376" t="str" cm="1">
        <f t="array" ref="M376">_xlfn.IFS(HeartDiseasePrediction[[#This Row],[MaxHR % Value]]&lt;=59%,"Low-(Abnormal)",HeartDiseasePrediction[[#This Row],[MaxHR % Value]]&lt;86%,"Normal",HeartDiseasePrediction[[#This Row],[MaxHR % Value]]&gt;=86%,"High-(Abnormal)")</f>
        <v>Normal</v>
      </c>
      <c r="N376" t="s">
        <v>23</v>
      </c>
      <c r="O376">
        <v>0</v>
      </c>
      <c r="P376" t="str" cm="1">
        <f t="array" ref="P376">_xlfn.IFS(HeartDiseasePrediction[[#This Row],[Oldpeak]]&lt;1,"Low Risk",HeartDiseasePrediction[[#This Row],[Oldpeak]]&lt;1.5,"Medium Risk",HeartDiseasePrediction[[#This Row],[Oldpeak]]&gt;=1.5,"High Risk")</f>
        <v>Low Risk</v>
      </c>
      <c r="Q376" t="s">
        <v>18</v>
      </c>
      <c r="R376" t="s">
        <v>23</v>
      </c>
    </row>
    <row r="377" spans="1:18" x14ac:dyDescent="0.25">
      <c r="A377">
        <v>73</v>
      </c>
      <c r="B377" t="str" cm="1">
        <f t="array" ref="B377">_xlfn.IFS(HeartDiseasePrediction[[#This Row],[Age]]&lt;40,"Below 40",HeartDiseasePrediction[[#This Row],[Age]]&lt;50,"Btw 40 - 49",HeartDiseasePrediction[[#This Row],[Age]]&lt;60,"Btw 50 -59",HeartDiseasePrediction[[#This Row],[Age]]&lt;70,"Btw 60 - 69",HeartDiseasePrediction[[#This Row],[Age]]&lt;=80,"Btw 70 -79")</f>
        <v>Btw 70 -79</v>
      </c>
      <c r="C377" t="s">
        <v>14</v>
      </c>
      <c r="D377" t="s">
        <v>64</v>
      </c>
      <c r="E377">
        <v>160</v>
      </c>
      <c r="F377" t="str" cm="1">
        <f t="array" ref="F37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77">
        <v>0</v>
      </c>
      <c r="H377" t="str" cm="1">
        <f t="array" ref="H377">_xlfn.IFS(HeartDiseasePrediction[[#This Row],[Cholesterol]]=0,"No Reading",HeartDiseasePrediction[[#This Row],[Cholesterol]]&lt;200,"Normal",HeartDiseasePrediction[[#This Row],[Cholesterol]]&lt;240,"Medium Risk",HeartDiseasePrediction[[#This Row],[Cholesterol]]&gt;=240,"High Risk")</f>
        <v>No Reading</v>
      </c>
      <c r="I377" t="s">
        <v>52</v>
      </c>
      <c r="J377" t="s">
        <v>16</v>
      </c>
      <c r="K377">
        <v>121</v>
      </c>
      <c r="L377" s="1">
        <f>HeartDiseasePrediction[[#This Row],[MaxHR]]/(220-HeartDiseasePrediction[[#This Row],[Age]])</f>
        <v>0.8231292517006803</v>
      </c>
      <c r="M377" t="str" cm="1">
        <f t="array" ref="M377">_xlfn.IFS(HeartDiseasePrediction[[#This Row],[MaxHR % Value]]&lt;=59%,"Low-(Abnormal)",HeartDiseasePrediction[[#This Row],[MaxHR % Value]]&lt;86%,"Normal",HeartDiseasePrediction[[#This Row],[MaxHR % Value]]&gt;=86%,"High-(Abnormal)")</f>
        <v>Normal</v>
      </c>
      <c r="N377" t="s">
        <v>22</v>
      </c>
      <c r="O377">
        <v>0</v>
      </c>
      <c r="P377" t="str" cm="1">
        <f t="array" ref="P377">_xlfn.IFS(HeartDiseasePrediction[[#This Row],[Oldpeak]]&lt;1,"Low Risk",HeartDiseasePrediction[[#This Row],[Oldpeak]]&lt;1.5,"Medium Risk",HeartDiseasePrediction[[#This Row],[Oldpeak]]&gt;=1.5,"High Risk")</f>
        <v>Low Risk</v>
      </c>
      <c r="Q377" t="s">
        <v>13</v>
      </c>
      <c r="R377" t="s">
        <v>23</v>
      </c>
    </row>
    <row r="378" spans="1:18" x14ac:dyDescent="0.25">
      <c r="A378">
        <v>47</v>
      </c>
      <c r="B378" t="str" cm="1">
        <f t="array" ref="B378">_xlfn.IFS(HeartDiseasePrediction[[#This Row],[Age]]&lt;40,"Below 40",HeartDiseasePrediction[[#This Row],[Age]]&lt;50,"Btw 40 - 49",HeartDiseasePrediction[[#This Row],[Age]]&lt;60,"Btw 50 -59",HeartDiseasePrediction[[#This Row],[Age]]&lt;70,"Btw 60 - 69",HeartDiseasePrediction[[#This Row],[Age]]&lt;=80,"Btw 70 -79")</f>
        <v>Btw 40 - 49</v>
      </c>
      <c r="C378" t="s">
        <v>11</v>
      </c>
      <c r="D378" t="s">
        <v>64</v>
      </c>
      <c r="E378">
        <v>155</v>
      </c>
      <c r="F378" t="str" cm="1">
        <f t="array" ref="F378">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78">
        <v>0</v>
      </c>
      <c r="H378" t="str" cm="1">
        <f t="array" ref="H378">_xlfn.IFS(HeartDiseasePrediction[[#This Row],[Cholesterol]]=0,"No Reading",HeartDiseasePrediction[[#This Row],[Cholesterol]]&lt;200,"Normal",HeartDiseasePrediction[[#This Row],[Cholesterol]]&lt;240,"Medium Risk",HeartDiseasePrediction[[#This Row],[Cholesterol]]&gt;=240,"High Risk")</f>
        <v>No Reading</v>
      </c>
      <c r="I378" t="s">
        <v>52</v>
      </c>
      <c r="J378" t="s">
        <v>12</v>
      </c>
      <c r="K378">
        <v>118</v>
      </c>
      <c r="L378" s="1">
        <f>HeartDiseasePrediction[[#This Row],[MaxHR]]/(220-HeartDiseasePrediction[[#This Row],[Age]])</f>
        <v>0.68208092485549132</v>
      </c>
      <c r="M378" t="str" cm="1">
        <f t="array" ref="M378">_xlfn.IFS(HeartDiseasePrediction[[#This Row],[MaxHR % Value]]&lt;=59%,"Low-(Abnormal)",HeartDiseasePrediction[[#This Row],[MaxHR % Value]]&lt;86%,"Normal",HeartDiseasePrediction[[#This Row],[MaxHR % Value]]&gt;=86%,"High-(Abnormal)")</f>
        <v>Normal</v>
      </c>
      <c r="N378" t="s">
        <v>23</v>
      </c>
      <c r="O378">
        <v>1</v>
      </c>
      <c r="P378" t="str" cm="1">
        <f t="array" ref="P378">_xlfn.IFS(HeartDiseasePrediction[[#This Row],[Oldpeak]]&lt;1,"Low Risk",HeartDiseasePrediction[[#This Row],[Oldpeak]]&lt;1.5,"Medium Risk",HeartDiseasePrediction[[#This Row],[Oldpeak]]&gt;=1.5,"High Risk")</f>
        <v>Medium Risk</v>
      </c>
      <c r="Q378" t="s">
        <v>15</v>
      </c>
      <c r="R378" t="s">
        <v>23</v>
      </c>
    </row>
    <row r="379" spans="1:18" x14ac:dyDescent="0.25">
      <c r="A379">
        <v>65</v>
      </c>
      <c r="B379" t="str" cm="1">
        <f t="array" ref="B379">_xlfn.IFS(HeartDiseasePrediction[[#This Row],[Age]]&lt;40,"Below 40",HeartDiseasePrediction[[#This Row],[Age]]&lt;50,"Btw 40 - 49",HeartDiseasePrediction[[#This Row],[Age]]&lt;60,"Btw 50 -59",HeartDiseasePrediction[[#This Row],[Age]]&lt;70,"Btw 60 - 69",HeartDiseasePrediction[[#This Row],[Age]]&lt;=80,"Btw 70 -79")</f>
        <v>Btw 60 - 69</v>
      </c>
      <c r="C379" t="s">
        <v>11</v>
      </c>
      <c r="D379" t="s">
        <v>61</v>
      </c>
      <c r="E379">
        <v>160</v>
      </c>
      <c r="F379" t="str" cm="1">
        <f t="array" ref="F379">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79">
        <v>0</v>
      </c>
      <c r="H379" t="str" cm="1">
        <f t="array" ref="H379">_xlfn.IFS(HeartDiseasePrediction[[#This Row],[Cholesterol]]=0,"No Reading",HeartDiseasePrediction[[#This Row],[Cholesterol]]&lt;200,"Normal",HeartDiseasePrediction[[#This Row],[Cholesterol]]&lt;240,"Medium Risk",HeartDiseasePrediction[[#This Row],[Cholesterol]]&gt;=240,"High Risk")</f>
        <v>No Reading</v>
      </c>
      <c r="I379" t="s">
        <v>53</v>
      </c>
      <c r="J379" t="s">
        <v>16</v>
      </c>
      <c r="K379">
        <v>122</v>
      </c>
      <c r="L379" s="1">
        <f>HeartDiseasePrediction[[#This Row],[MaxHR]]/(220-HeartDiseasePrediction[[#This Row],[Age]])</f>
        <v>0.7870967741935484</v>
      </c>
      <c r="M379" t="str" cm="1">
        <f t="array" ref="M379">_xlfn.IFS(HeartDiseasePrediction[[#This Row],[MaxHR % Value]]&lt;=59%,"Low-(Abnormal)",HeartDiseasePrediction[[#This Row],[MaxHR % Value]]&lt;86%,"Normal",HeartDiseasePrediction[[#This Row],[MaxHR % Value]]&gt;=86%,"High-(Abnormal)")</f>
        <v>Normal</v>
      </c>
      <c r="N379" t="s">
        <v>22</v>
      </c>
      <c r="O379">
        <v>1.2</v>
      </c>
      <c r="P379" t="str" cm="1">
        <f t="array" ref="P379">_xlfn.IFS(HeartDiseasePrediction[[#This Row],[Oldpeak]]&lt;1,"Low Risk",HeartDiseasePrediction[[#This Row],[Oldpeak]]&lt;1.5,"Medium Risk",HeartDiseasePrediction[[#This Row],[Oldpeak]]&gt;=1.5,"High Risk")</f>
        <v>Medium Risk</v>
      </c>
      <c r="Q379" t="s">
        <v>15</v>
      </c>
      <c r="R379" t="s">
        <v>23</v>
      </c>
    </row>
    <row r="380" spans="1:18" x14ac:dyDescent="0.25">
      <c r="A380">
        <v>70</v>
      </c>
      <c r="B380" t="str" cm="1">
        <f t="array" ref="B380">_xlfn.IFS(HeartDiseasePrediction[[#This Row],[Age]]&lt;40,"Below 40",HeartDiseasePrediction[[#This Row],[Age]]&lt;50,"Btw 40 - 49",HeartDiseasePrediction[[#This Row],[Age]]&lt;60,"Btw 50 -59",HeartDiseasePrediction[[#This Row],[Age]]&lt;70,"Btw 60 - 69",HeartDiseasePrediction[[#This Row],[Age]]&lt;=80,"Btw 70 -79")</f>
        <v>Btw 70 -79</v>
      </c>
      <c r="C380" t="s">
        <v>11</v>
      </c>
      <c r="D380" t="s">
        <v>61</v>
      </c>
      <c r="E380">
        <v>140</v>
      </c>
      <c r="F380" t="str" cm="1">
        <f t="array" ref="F380">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80">
        <v>0</v>
      </c>
      <c r="H380" t="str" cm="1">
        <f t="array" ref="H380">_xlfn.IFS(HeartDiseasePrediction[[#This Row],[Cholesterol]]=0,"No Reading",HeartDiseasePrediction[[#This Row],[Cholesterol]]&lt;200,"Normal",HeartDiseasePrediction[[#This Row],[Cholesterol]]&lt;240,"Medium Risk",HeartDiseasePrediction[[#This Row],[Cholesterol]]&gt;=240,"High Risk")</f>
        <v>No Reading</v>
      </c>
      <c r="I380" t="s">
        <v>53</v>
      </c>
      <c r="J380" t="s">
        <v>12</v>
      </c>
      <c r="K380">
        <v>157</v>
      </c>
      <c r="L380" s="1">
        <f>HeartDiseasePrediction[[#This Row],[MaxHR]]/(220-HeartDiseasePrediction[[#This Row],[Age]])</f>
        <v>1.0466666666666666</v>
      </c>
      <c r="M380" t="str" cm="1">
        <f t="array" ref="M380">_xlfn.IFS(HeartDiseasePrediction[[#This Row],[MaxHR % Value]]&lt;=59%,"Low-(Abnormal)",HeartDiseasePrediction[[#This Row],[MaxHR % Value]]&lt;86%,"Normal",HeartDiseasePrediction[[#This Row],[MaxHR % Value]]&gt;=86%,"High-(Abnormal)")</f>
        <v>High-(Abnormal)</v>
      </c>
      <c r="N380" t="s">
        <v>23</v>
      </c>
      <c r="O380">
        <v>2</v>
      </c>
      <c r="P380" t="str" cm="1">
        <f t="array" ref="P380">_xlfn.IFS(HeartDiseasePrediction[[#This Row],[Oldpeak]]&lt;1,"Low Risk",HeartDiseasePrediction[[#This Row],[Oldpeak]]&lt;1.5,"Medium Risk",HeartDiseasePrediction[[#This Row],[Oldpeak]]&gt;=1.5,"High Risk")</f>
        <v>High Risk</v>
      </c>
      <c r="Q380" t="s">
        <v>15</v>
      </c>
      <c r="R380" t="s">
        <v>23</v>
      </c>
    </row>
    <row r="381" spans="1:18" x14ac:dyDescent="0.25">
      <c r="A381">
        <v>50</v>
      </c>
      <c r="B381" t="str" cm="1">
        <f t="array" ref="B381">_xlfn.IFS(HeartDiseasePrediction[[#This Row],[Age]]&lt;40,"Below 40",HeartDiseasePrediction[[#This Row],[Age]]&lt;50,"Btw 40 - 49",HeartDiseasePrediction[[#This Row],[Age]]&lt;60,"Btw 50 -59",HeartDiseasePrediction[[#This Row],[Age]]&lt;70,"Btw 60 - 69",HeartDiseasePrediction[[#This Row],[Age]]&lt;=80,"Btw 70 -79")</f>
        <v>Btw 50 -59</v>
      </c>
      <c r="C381" t="s">
        <v>11</v>
      </c>
      <c r="D381" t="s">
        <v>61</v>
      </c>
      <c r="E381">
        <v>120</v>
      </c>
      <c r="F381" t="str" cm="1">
        <f t="array" ref="F38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81">
        <v>0</v>
      </c>
      <c r="H381" t="str" cm="1">
        <f t="array" ref="H381">_xlfn.IFS(HeartDiseasePrediction[[#This Row],[Cholesterol]]=0,"No Reading",HeartDiseasePrediction[[#This Row],[Cholesterol]]&lt;200,"Normal",HeartDiseasePrediction[[#This Row],[Cholesterol]]&lt;240,"Medium Risk",HeartDiseasePrediction[[#This Row],[Cholesterol]]&gt;=240,"High Risk")</f>
        <v>No Reading</v>
      </c>
      <c r="I381" t="s">
        <v>52</v>
      </c>
      <c r="J381" t="s">
        <v>16</v>
      </c>
      <c r="K381">
        <v>156</v>
      </c>
      <c r="L381" s="1">
        <f>HeartDiseasePrediction[[#This Row],[MaxHR]]/(220-HeartDiseasePrediction[[#This Row],[Age]])</f>
        <v>0.91764705882352937</v>
      </c>
      <c r="M381" t="str" cm="1">
        <f t="array" ref="M381">_xlfn.IFS(HeartDiseasePrediction[[#This Row],[MaxHR % Value]]&lt;=59%,"Low-(Abnormal)",HeartDiseasePrediction[[#This Row],[MaxHR % Value]]&lt;86%,"Normal",HeartDiseasePrediction[[#This Row],[MaxHR % Value]]&gt;=86%,"High-(Abnormal)")</f>
        <v>High-(Abnormal)</v>
      </c>
      <c r="N381" t="s">
        <v>23</v>
      </c>
      <c r="O381">
        <v>0</v>
      </c>
      <c r="P381" t="str" cm="1">
        <f t="array" ref="P381">_xlfn.IFS(HeartDiseasePrediction[[#This Row],[Oldpeak]]&lt;1,"Low Risk",HeartDiseasePrediction[[#This Row],[Oldpeak]]&lt;1.5,"Medium Risk",HeartDiseasePrediction[[#This Row],[Oldpeak]]&gt;=1.5,"High Risk")</f>
        <v>Low Risk</v>
      </c>
      <c r="Q381" t="s">
        <v>13</v>
      </c>
      <c r="R381" t="s">
        <v>23</v>
      </c>
    </row>
    <row r="382" spans="1:18" x14ac:dyDescent="0.25">
      <c r="A382">
        <v>60</v>
      </c>
      <c r="B382" t="str" cm="1">
        <f t="array" ref="B382">_xlfn.IFS(HeartDiseasePrediction[[#This Row],[Age]]&lt;40,"Below 40",HeartDiseasePrediction[[#This Row],[Age]]&lt;50,"Btw 40 - 49",HeartDiseasePrediction[[#This Row],[Age]]&lt;60,"Btw 50 -59",HeartDiseasePrediction[[#This Row],[Age]]&lt;70,"Btw 60 - 69",HeartDiseasePrediction[[#This Row],[Age]]&lt;=80,"Btw 70 -79")</f>
        <v>Btw 60 - 69</v>
      </c>
      <c r="C382" t="s">
        <v>11</v>
      </c>
      <c r="D382" t="s">
        <v>61</v>
      </c>
      <c r="E382">
        <v>160</v>
      </c>
      <c r="F382" t="str" cm="1">
        <f t="array" ref="F382">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82">
        <v>0</v>
      </c>
      <c r="H382" t="str" cm="1">
        <f t="array" ref="H382">_xlfn.IFS(HeartDiseasePrediction[[#This Row],[Cholesterol]]=0,"No Reading",HeartDiseasePrediction[[#This Row],[Cholesterol]]&lt;200,"Normal",HeartDiseasePrediction[[#This Row],[Cholesterol]]&lt;240,"Medium Risk",HeartDiseasePrediction[[#This Row],[Cholesterol]]&gt;=240,"High Risk")</f>
        <v>No Reading</v>
      </c>
      <c r="I382" t="s">
        <v>52</v>
      </c>
      <c r="J382" t="s">
        <v>16</v>
      </c>
      <c r="K382">
        <v>99</v>
      </c>
      <c r="L382" s="1">
        <f>HeartDiseasePrediction[[#This Row],[MaxHR]]/(220-HeartDiseasePrediction[[#This Row],[Age]])</f>
        <v>0.61875000000000002</v>
      </c>
      <c r="M382" t="str" cm="1">
        <f t="array" ref="M382">_xlfn.IFS(HeartDiseasePrediction[[#This Row],[MaxHR % Value]]&lt;=59%,"Low-(Abnormal)",HeartDiseasePrediction[[#This Row],[MaxHR % Value]]&lt;86%,"Normal",HeartDiseasePrediction[[#This Row],[MaxHR % Value]]&gt;=86%,"High-(Abnormal)")</f>
        <v>Normal</v>
      </c>
      <c r="N382" t="s">
        <v>23</v>
      </c>
      <c r="O382">
        <v>0.5</v>
      </c>
      <c r="P382" t="str" cm="1">
        <f t="array" ref="P382">_xlfn.IFS(HeartDiseasePrediction[[#This Row],[Oldpeak]]&lt;1,"Low Risk",HeartDiseasePrediction[[#This Row],[Oldpeak]]&lt;1.5,"Medium Risk",HeartDiseasePrediction[[#This Row],[Oldpeak]]&gt;=1.5,"High Risk")</f>
        <v>Low Risk</v>
      </c>
      <c r="Q382" t="s">
        <v>15</v>
      </c>
      <c r="R382" t="s">
        <v>23</v>
      </c>
    </row>
    <row r="383" spans="1:18" x14ac:dyDescent="0.25">
      <c r="A383">
        <v>50</v>
      </c>
      <c r="B383" t="str" cm="1">
        <f t="array" ref="B383">_xlfn.IFS(HeartDiseasePrediction[[#This Row],[Age]]&lt;40,"Below 40",HeartDiseasePrediction[[#This Row],[Age]]&lt;50,"Btw 40 - 49",HeartDiseasePrediction[[#This Row],[Age]]&lt;60,"Btw 50 -59",HeartDiseasePrediction[[#This Row],[Age]]&lt;70,"Btw 60 - 69",HeartDiseasePrediction[[#This Row],[Age]]&lt;=80,"Btw 70 -79")</f>
        <v>Btw 50 -59</v>
      </c>
      <c r="C383" t="s">
        <v>11</v>
      </c>
      <c r="D383" t="s">
        <v>61</v>
      </c>
      <c r="E383">
        <v>115</v>
      </c>
      <c r="F383" t="str" cm="1">
        <f t="array" ref="F383">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383">
        <v>0</v>
      </c>
      <c r="H383" t="str" cm="1">
        <f t="array" ref="H383">_xlfn.IFS(HeartDiseasePrediction[[#This Row],[Cholesterol]]=0,"No Reading",HeartDiseasePrediction[[#This Row],[Cholesterol]]&lt;200,"Normal",HeartDiseasePrediction[[#This Row],[Cholesterol]]&lt;240,"Medium Risk",HeartDiseasePrediction[[#This Row],[Cholesterol]]&gt;=240,"High Risk")</f>
        <v>No Reading</v>
      </c>
      <c r="I383" t="s">
        <v>52</v>
      </c>
      <c r="J383" t="s">
        <v>12</v>
      </c>
      <c r="K383">
        <v>120</v>
      </c>
      <c r="L383" s="1">
        <f>HeartDiseasePrediction[[#This Row],[MaxHR]]/(220-HeartDiseasePrediction[[#This Row],[Age]])</f>
        <v>0.70588235294117652</v>
      </c>
      <c r="M383" t="str" cm="1">
        <f t="array" ref="M383">_xlfn.IFS(HeartDiseasePrediction[[#This Row],[MaxHR % Value]]&lt;=59%,"Low-(Abnormal)",HeartDiseasePrediction[[#This Row],[MaxHR % Value]]&lt;86%,"Normal",HeartDiseasePrediction[[#This Row],[MaxHR % Value]]&gt;=86%,"High-(Abnormal)")</f>
        <v>Normal</v>
      </c>
      <c r="N383" t="s">
        <v>23</v>
      </c>
      <c r="O383">
        <v>0.5</v>
      </c>
      <c r="P383" t="str" cm="1">
        <f t="array" ref="P383">_xlfn.IFS(HeartDiseasePrediction[[#This Row],[Oldpeak]]&lt;1,"Low Risk",HeartDiseasePrediction[[#This Row],[Oldpeak]]&lt;1.5,"Medium Risk",HeartDiseasePrediction[[#This Row],[Oldpeak]]&gt;=1.5,"High Risk")</f>
        <v>Low Risk</v>
      </c>
      <c r="Q383" t="s">
        <v>15</v>
      </c>
      <c r="R383" t="s">
        <v>23</v>
      </c>
    </row>
    <row r="384" spans="1:18" x14ac:dyDescent="0.25">
      <c r="A384">
        <v>43</v>
      </c>
      <c r="B384" t="str" cm="1">
        <f t="array" ref="B384">_xlfn.IFS(HeartDiseasePrediction[[#This Row],[Age]]&lt;40,"Below 40",HeartDiseasePrediction[[#This Row],[Age]]&lt;50,"Btw 40 - 49",HeartDiseasePrediction[[#This Row],[Age]]&lt;60,"Btw 50 -59",HeartDiseasePrediction[[#This Row],[Age]]&lt;70,"Btw 60 - 69",HeartDiseasePrediction[[#This Row],[Age]]&lt;=80,"Btw 70 -79")</f>
        <v>Btw 40 - 49</v>
      </c>
      <c r="C384" t="s">
        <v>11</v>
      </c>
      <c r="D384" t="s">
        <v>61</v>
      </c>
      <c r="E384">
        <v>115</v>
      </c>
      <c r="F384" t="str" cm="1">
        <f t="array" ref="F384">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384">
        <v>0</v>
      </c>
      <c r="H384" t="str" cm="1">
        <f t="array" ref="H384">_xlfn.IFS(HeartDiseasePrediction[[#This Row],[Cholesterol]]=0,"No Reading",HeartDiseasePrediction[[#This Row],[Cholesterol]]&lt;200,"Normal",HeartDiseasePrediction[[#This Row],[Cholesterol]]&lt;240,"Medium Risk",HeartDiseasePrediction[[#This Row],[Cholesterol]]&gt;=240,"High Risk")</f>
        <v>No Reading</v>
      </c>
      <c r="I384" t="s">
        <v>52</v>
      </c>
      <c r="J384" t="s">
        <v>12</v>
      </c>
      <c r="K384">
        <v>145</v>
      </c>
      <c r="L384" s="1">
        <f>HeartDiseasePrediction[[#This Row],[MaxHR]]/(220-HeartDiseasePrediction[[#This Row],[Age]])</f>
        <v>0.8192090395480226</v>
      </c>
      <c r="M384" t="str" cm="1">
        <f t="array" ref="M384">_xlfn.IFS(HeartDiseasePrediction[[#This Row],[MaxHR % Value]]&lt;=59%,"Low-(Abnormal)",HeartDiseasePrediction[[#This Row],[MaxHR % Value]]&lt;86%,"Normal",HeartDiseasePrediction[[#This Row],[MaxHR % Value]]&gt;=86%,"High-(Abnormal)")</f>
        <v>Normal</v>
      </c>
      <c r="N384" t="s">
        <v>23</v>
      </c>
      <c r="O384">
        <v>2</v>
      </c>
      <c r="P384" t="str" cm="1">
        <f t="array" ref="P384">_xlfn.IFS(HeartDiseasePrediction[[#This Row],[Oldpeak]]&lt;1,"Low Risk",HeartDiseasePrediction[[#This Row],[Oldpeak]]&lt;1.5,"Medium Risk",HeartDiseasePrediction[[#This Row],[Oldpeak]]&gt;=1.5,"High Risk")</f>
        <v>High Risk</v>
      </c>
      <c r="Q384" t="s">
        <v>15</v>
      </c>
      <c r="R384" t="s">
        <v>23</v>
      </c>
    </row>
    <row r="385" spans="1:18" x14ac:dyDescent="0.25">
      <c r="A385">
        <v>38</v>
      </c>
      <c r="B385" t="str" cm="1">
        <f t="array" ref="B385">_xlfn.IFS(HeartDiseasePrediction[[#This Row],[Age]]&lt;40,"Below 40",HeartDiseasePrediction[[#This Row],[Age]]&lt;50,"Btw 40 - 49",HeartDiseasePrediction[[#This Row],[Age]]&lt;60,"Btw 50 -59",HeartDiseasePrediction[[#This Row],[Age]]&lt;70,"Btw 60 - 69",HeartDiseasePrediction[[#This Row],[Age]]&lt;=80,"Btw 70 -79")</f>
        <v>Below 40</v>
      </c>
      <c r="C385" t="s">
        <v>14</v>
      </c>
      <c r="D385" t="s">
        <v>61</v>
      </c>
      <c r="E385">
        <v>110</v>
      </c>
      <c r="F385" t="str" cm="1">
        <f t="array" ref="F385">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385">
        <v>0</v>
      </c>
      <c r="H385" t="str" cm="1">
        <f t="array" ref="H385">_xlfn.IFS(HeartDiseasePrediction[[#This Row],[Cholesterol]]=0,"No Reading",HeartDiseasePrediction[[#This Row],[Cholesterol]]&lt;200,"Normal",HeartDiseasePrediction[[#This Row],[Cholesterol]]&lt;240,"Medium Risk",HeartDiseasePrediction[[#This Row],[Cholesterol]]&gt;=240,"High Risk")</f>
        <v>No Reading</v>
      </c>
      <c r="I385" t="s">
        <v>52</v>
      </c>
      <c r="J385" t="s">
        <v>12</v>
      </c>
      <c r="K385">
        <v>156</v>
      </c>
      <c r="L385" s="1">
        <f>HeartDiseasePrediction[[#This Row],[MaxHR]]/(220-HeartDiseasePrediction[[#This Row],[Age]])</f>
        <v>0.8571428571428571</v>
      </c>
      <c r="M385" t="str" cm="1">
        <f t="array" ref="M385">_xlfn.IFS(HeartDiseasePrediction[[#This Row],[MaxHR % Value]]&lt;=59%,"Low-(Abnormal)",HeartDiseasePrediction[[#This Row],[MaxHR % Value]]&lt;86%,"Normal",HeartDiseasePrediction[[#This Row],[MaxHR % Value]]&gt;=86%,"High-(Abnormal)")</f>
        <v>Normal</v>
      </c>
      <c r="N385" t="s">
        <v>22</v>
      </c>
      <c r="O385">
        <v>0</v>
      </c>
      <c r="P385" t="str" cm="1">
        <f t="array" ref="P385">_xlfn.IFS(HeartDiseasePrediction[[#This Row],[Oldpeak]]&lt;1,"Low Risk",HeartDiseasePrediction[[#This Row],[Oldpeak]]&lt;1.5,"Medium Risk",HeartDiseasePrediction[[#This Row],[Oldpeak]]&gt;=1.5,"High Risk")</f>
        <v>Low Risk</v>
      </c>
      <c r="Q385" t="s">
        <v>15</v>
      </c>
      <c r="R385" t="s">
        <v>23</v>
      </c>
    </row>
    <row r="386" spans="1:18" x14ac:dyDescent="0.25">
      <c r="A386">
        <v>54</v>
      </c>
      <c r="B386" t="str" cm="1">
        <f t="array" ref="B386">_xlfn.IFS(HeartDiseasePrediction[[#This Row],[Age]]&lt;40,"Below 40",HeartDiseasePrediction[[#This Row],[Age]]&lt;50,"Btw 40 - 49",HeartDiseasePrediction[[#This Row],[Age]]&lt;60,"Btw 50 -59",HeartDiseasePrediction[[#This Row],[Age]]&lt;70,"Btw 60 - 69",HeartDiseasePrediction[[#This Row],[Age]]&lt;=80,"Btw 70 -79")</f>
        <v>Btw 50 -59</v>
      </c>
      <c r="C386" t="s">
        <v>11</v>
      </c>
      <c r="D386" t="s">
        <v>61</v>
      </c>
      <c r="E386">
        <v>120</v>
      </c>
      <c r="F386" t="str" cm="1">
        <f t="array" ref="F38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86">
        <v>0</v>
      </c>
      <c r="H386" t="str" cm="1">
        <f t="array" ref="H386">_xlfn.IFS(HeartDiseasePrediction[[#This Row],[Cholesterol]]=0,"No Reading",HeartDiseasePrediction[[#This Row],[Cholesterol]]&lt;200,"Normal",HeartDiseasePrediction[[#This Row],[Cholesterol]]&lt;240,"Medium Risk",HeartDiseasePrediction[[#This Row],[Cholesterol]]&gt;=240,"High Risk")</f>
        <v>No Reading</v>
      </c>
      <c r="I386" t="s">
        <v>52</v>
      </c>
      <c r="J386" t="s">
        <v>12</v>
      </c>
      <c r="K386">
        <v>155</v>
      </c>
      <c r="L386" s="1">
        <f>HeartDiseasePrediction[[#This Row],[MaxHR]]/(220-HeartDiseasePrediction[[#This Row],[Age]])</f>
        <v>0.9337349397590361</v>
      </c>
      <c r="M386" t="str" cm="1">
        <f t="array" ref="M386">_xlfn.IFS(HeartDiseasePrediction[[#This Row],[MaxHR % Value]]&lt;=59%,"Low-(Abnormal)",HeartDiseasePrediction[[#This Row],[MaxHR % Value]]&lt;86%,"Normal",HeartDiseasePrediction[[#This Row],[MaxHR % Value]]&gt;=86%,"High-(Abnormal)")</f>
        <v>High-(Abnormal)</v>
      </c>
      <c r="N386" t="s">
        <v>22</v>
      </c>
      <c r="O386">
        <v>0</v>
      </c>
      <c r="P386" t="str" cm="1">
        <f t="array" ref="P386">_xlfn.IFS(HeartDiseasePrediction[[#This Row],[Oldpeak]]&lt;1,"Low Risk",HeartDiseasePrediction[[#This Row],[Oldpeak]]&lt;1.5,"Medium Risk",HeartDiseasePrediction[[#This Row],[Oldpeak]]&gt;=1.5,"High Risk")</f>
        <v>Low Risk</v>
      </c>
      <c r="Q386" t="s">
        <v>15</v>
      </c>
      <c r="R386" t="s">
        <v>23</v>
      </c>
    </row>
    <row r="387" spans="1:18" x14ac:dyDescent="0.25">
      <c r="A387">
        <v>61</v>
      </c>
      <c r="B387" t="str" cm="1">
        <f t="array" ref="B387">_xlfn.IFS(HeartDiseasePrediction[[#This Row],[Age]]&lt;40,"Below 40",HeartDiseasePrediction[[#This Row],[Age]]&lt;50,"Btw 40 - 49",HeartDiseasePrediction[[#This Row],[Age]]&lt;60,"Btw 50 -59",HeartDiseasePrediction[[#This Row],[Age]]&lt;70,"Btw 60 - 69",HeartDiseasePrediction[[#This Row],[Age]]&lt;=80,"Btw 70 -79")</f>
        <v>Btw 60 - 69</v>
      </c>
      <c r="C387" t="s">
        <v>11</v>
      </c>
      <c r="D387" t="s">
        <v>61</v>
      </c>
      <c r="E387">
        <v>150</v>
      </c>
      <c r="F387" t="str" cm="1">
        <f t="array" ref="F38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87">
        <v>0</v>
      </c>
      <c r="H387" t="str" cm="1">
        <f t="array" ref="H387">_xlfn.IFS(HeartDiseasePrediction[[#This Row],[Cholesterol]]=0,"No Reading",HeartDiseasePrediction[[#This Row],[Cholesterol]]&lt;200,"Normal",HeartDiseasePrediction[[#This Row],[Cholesterol]]&lt;240,"Medium Risk",HeartDiseasePrediction[[#This Row],[Cholesterol]]&gt;=240,"High Risk")</f>
        <v>No Reading</v>
      </c>
      <c r="I387" t="s">
        <v>52</v>
      </c>
      <c r="J387" t="s">
        <v>12</v>
      </c>
      <c r="K387">
        <v>105</v>
      </c>
      <c r="L387" s="1">
        <f>HeartDiseasePrediction[[#This Row],[MaxHR]]/(220-HeartDiseasePrediction[[#This Row],[Age]])</f>
        <v>0.660377358490566</v>
      </c>
      <c r="M387" t="str" cm="1">
        <f t="array" ref="M387">_xlfn.IFS(HeartDiseasePrediction[[#This Row],[MaxHR % Value]]&lt;=59%,"Low-(Abnormal)",HeartDiseasePrediction[[#This Row],[MaxHR % Value]]&lt;86%,"Normal",HeartDiseasePrediction[[#This Row],[MaxHR % Value]]&gt;=86%,"High-(Abnormal)")</f>
        <v>Normal</v>
      </c>
      <c r="N387" t="s">
        <v>23</v>
      </c>
      <c r="O387">
        <v>0</v>
      </c>
      <c r="P387" t="str" cm="1">
        <f t="array" ref="P387">_xlfn.IFS(HeartDiseasePrediction[[#This Row],[Oldpeak]]&lt;1,"Low Risk",HeartDiseasePrediction[[#This Row],[Oldpeak]]&lt;1.5,"Medium Risk",HeartDiseasePrediction[[#This Row],[Oldpeak]]&gt;=1.5,"High Risk")</f>
        <v>Low Risk</v>
      </c>
      <c r="Q387" t="s">
        <v>15</v>
      </c>
      <c r="R387" t="s">
        <v>23</v>
      </c>
    </row>
    <row r="388" spans="1:18" x14ac:dyDescent="0.25">
      <c r="A388">
        <v>42</v>
      </c>
      <c r="B388" t="str" cm="1">
        <f t="array" ref="B388">_xlfn.IFS(HeartDiseasePrediction[[#This Row],[Age]]&lt;40,"Below 40",HeartDiseasePrediction[[#This Row],[Age]]&lt;50,"Btw 40 - 49",HeartDiseasePrediction[[#This Row],[Age]]&lt;60,"Btw 50 -59",HeartDiseasePrediction[[#This Row],[Age]]&lt;70,"Btw 60 - 69",HeartDiseasePrediction[[#This Row],[Age]]&lt;=80,"Btw 70 -79")</f>
        <v>Btw 40 - 49</v>
      </c>
      <c r="C388" t="s">
        <v>11</v>
      </c>
      <c r="D388" t="s">
        <v>61</v>
      </c>
      <c r="E388">
        <v>145</v>
      </c>
      <c r="F388" t="str" cm="1">
        <f t="array" ref="F388">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88">
        <v>0</v>
      </c>
      <c r="H388" t="str" cm="1">
        <f t="array" ref="H388">_xlfn.IFS(HeartDiseasePrediction[[#This Row],[Cholesterol]]=0,"No Reading",HeartDiseasePrediction[[#This Row],[Cholesterol]]&lt;200,"Normal",HeartDiseasePrediction[[#This Row],[Cholesterol]]&lt;240,"Medium Risk",HeartDiseasePrediction[[#This Row],[Cholesterol]]&gt;=240,"High Risk")</f>
        <v>No Reading</v>
      </c>
      <c r="I388" t="s">
        <v>52</v>
      </c>
      <c r="J388" t="s">
        <v>12</v>
      </c>
      <c r="K388">
        <v>99</v>
      </c>
      <c r="L388" s="1">
        <f>HeartDiseasePrediction[[#This Row],[MaxHR]]/(220-HeartDiseasePrediction[[#This Row],[Age]])</f>
        <v>0.5561797752808989</v>
      </c>
      <c r="M388" t="str" cm="1">
        <f t="array" ref="M388">_xlfn.IFS(HeartDiseasePrediction[[#This Row],[MaxHR % Value]]&lt;=59%,"Low-(Abnormal)",HeartDiseasePrediction[[#This Row],[MaxHR % Value]]&lt;86%,"Normal",HeartDiseasePrediction[[#This Row],[MaxHR % Value]]&gt;=86%,"High-(Abnormal)")</f>
        <v>Low-(Abnormal)</v>
      </c>
      <c r="N388" t="s">
        <v>23</v>
      </c>
      <c r="O388">
        <v>0</v>
      </c>
      <c r="P388" t="str" cm="1">
        <f t="array" ref="P388">_xlfn.IFS(HeartDiseasePrediction[[#This Row],[Oldpeak]]&lt;1,"Low Risk",HeartDiseasePrediction[[#This Row],[Oldpeak]]&lt;1.5,"Medium Risk",HeartDiseasePrediction[[#This Row],[Oldpeak]]&gt;=1.5,"High Risk")</f>
        <v>Low Risk</v>
      </c>
      <c r="Q388" t="s">
        <v>15</v>
      </c>
      <c r="R388" t="s">
        <v>23</v>
      </c>
    </row>
    <row r="389" spans="1:18" x14ac:dyDescent="0.25">
      <c r="A389">
        <v>53</v>
      </c>
      <c r="B389" t="str" cm="1">
        <f t="array" ref="B389">_xlfn.IFS(HeartDiseasePrediction[[#This Row],[Age]]&lt;40,"Below 40",HeartDiseasePrediction[[#This Row],[Age]]&lt;50,"Btw 40 - 49",HeartDiseasePrediction[[#This Row],[Age]]&lt;60,"Btw 50 -59",HeartDiseasePrediction[[#This Row],[Age]]&lt;70,"Btw 60 - 69",HeartDiseasePrediction[[#This Row],[Age]]&lt;=80,"Btw 70 -79")</f>
        <v>Btw 50 -59</v>
      </c>
      <c r="C389" t="s">
        <v>11</v>
      </c>
      <c r="D389" t="s">
        <v>61</v>
      </c>
      <c r="E389">
        <v>130</v>
      </c>
      <c r="F389" t="str" cm="1">
        <f t="array" ref="F38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89">
        <v>0</v>
      </c>
      <c r="H389" t="str" cm="1">
        <f t="array" ref="H389">_xlfn.IFS(HeartDiseasePrediction[[#This Row],[Cholesterol]]=0,"No Reading",HeartDiseasePrediction[[#This Row],[Cholesterol]]&lt;200,"Normal",HeartDiseasePrediction[[#This Row],[Cholesterol]]&lt;240,"Medium Risk",HeartDiseasePrediction[[#This Row],[Cholesterol]]&gt;=240,"High Risk")</f>
        <v>No Reading</v>
      </c>
      <c r="I389" t="s">
        <v>52</v>
      </c>
      <c r="J389" t="s">
        <v>17</v>
      </c>
      <c r="K389">
        <v>135</v>
      </c>
      <c r="L389" s="1">
        <f>HeartDiseasePrediction[[#This Row],[MaxHR]]/(220-HeartDiseasePrediction[[#This Row],[Age]])</f>
        <v>0.80838323353293418</v>
      </c>
      <c r="M389" t="str" cm="1">
        <f t="array" ref="M389">_xlfn.IFS(HeartDiseasePrediction[[#This Row],[MaxHR % Value]]&lt;=59%,"Low-(Abnormal)",HeartDiseasePrediction[[#This Row],[MaxHR % Value]]&lt;86%,"Normal",HeartDiseasePrediction[[#This Row],[MaxHR % Value]]&gt;=86%,"High-(Abnormal)")</f>
        <v>Normal</v>
      </c>
      <c r="N389" t="s">
        <v>23</v>
      </c>
      <c r="O389">
        <v>1</v>
      </c>
      <c r="P389" t="str" cm="1">
        <f t="array" ref="P389">_xlfn.IFS(HeartDiseasePrediction[[#This Row],[Oldpeak]]&lt;1,"Low Risk",HeartDiseasePrediction[[#This Row],[Oldpeak]]&lt;1.5,"Medium Risk",HeartDiseasePrediction[[#This Row],[Oldpeak]]&gt;=1.5,"High Risk")</f>
        <v>Medium Risk</v>
      </c>
      <c r="Q389" t="s">
        <v>15</v>
      </c>
      <c r="R389" t="s">
        <v>23</v>
      </c>
    </row>
    <row r="390" spans="1:18" x14ac:dyDescent="0.25">
      <c r="A390">
        <v>55</v>
      </c>
      <c r="B390" t="str" cm="1">
        <f t="array" ref="B390">_xlfn.IFS(HeartDiseasePrediction[[#This Row],[Age]]&lt;40,"Below 40",HeartDiseasePrediction[[#This Row],[Age]]&lt;50,"Btw 40 - 49",HeartDiseasePrediction[[#This Row],[Age]]&lt;60,"Btw 50 -59",HeartDiseasePrediction[[#This Row],[Age]]&lt;70,"Btw 60 - 69",HeartDiseasePrediction[[#This Row],[Age]]&lt;=80,"Btw 70 -79")</f>
        <v>Btw 50 -59</v>
      </c>
      <c r="C390" t="s">
        <v>11</v>
      </c>
      <c r="D390" t="s">
        <v>61</v>
      </c>
      <c r="E390">
        <v>140</v>
      </c>
      <c r="F390" t="str" cm="1">
        <f t="array" ref="F390">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90">
        <v>0</v>
      </c>
      <c r="H390" t="str" cm="1">
        <f t="array" ref="H390">_xlfn.IFS(HeartDiseasePrediction[[#This Row],[Cholesterol]]=0,"No Reading",HeartDiseasePrediction[[#This Row],[Cholesterol]]&lt;200,"Normal",HeartDiseasePrediction[[#This Row],[Cholesterol]]&lt;240,"Medium Risk",HeartDiseasePrediction[[#This Row],[Cholesterol]]&gt;=240,"High Risk")</f>
        <v>No Reading</v>
      </c>
      <c r="I390" t="s">
        <v>52</v>
      </c>
      <c r="J390" t="s">
        <v>12</v>
      </c>
      <c r="K390">
        <v>83</v>
      </c>
      <c r="L390" s="1">
        <f>HeartDiseasePrediction[[#This Row],[MaxHR]]/(220-HeartDiseasePrediction[[#This Row],[Age]])</f>
        <v>0.50303030303030305</v>
      </c>
      <c r="M390" t="str" cm="1">
        <f t="array" ref="M390">_xlfn.IFS(HeartDiseasePrediction[[#This Row],[MaxHR % Value]]&lt;=59%,"Low-(Abnormal)",HeartDiseasePrediction[[#This Row],[MaxHR % Value]]&lt;86%,"Normal",HeartDiseasePrediction[[#This Row],[MaxHR % Value]]&gt;=86%,"High-(Abnormal)")</f>
        <v>Low-(Abnormal)</v>
      </c>
      <c r="N390" t="s">
        <v>22</v>
      </c>
      <c r="O390">
        <v>0</v>
      </c>
      <c r="P390" t="str" cm="1">
        <f t="array" ref="P390">_xlfn.IFS(HeartDiseasePrediction[[#This Row],[Oldpeak]]&lt;1,"Low Risk",HeartDiseasePrediction[[#This Row],[Oldpeak]]&lt;1.5,"Medium Risk",HeartDiseasePrediction[[#This Row],[Oldpeak]]&gt;=1.5,"High Risk")</f>
        <v>Low Risk</v>
      </c>
      <c r="Q390" t="s">
        <v>15</v>
      </c>
      <c r="R390" t="s">
        <v>23</v>
      </c>
    </row>
    <row r="391" spans="1:18" x14ac:dyDescent="0.25">
      <c r="A391">
        <v>61</v>
      </c>
      <c r="B391" t="str" cm="1">
        <f t="array" ref="B391">_xlfn.IFS(HeartDiseasePrediction[[#This Row],[Age]]&lt;40,"Below 40",HeartDiseasePrediction[[#This Row],[Age]]&lt;50,"Btw 40 - 49",HeartDiseasePrediction[[#This Row],[Age]]&lt;60,"Btw 50 -59",HeartDiseasePrediction[[#This Row],[Age]]&lt;70,"Btw 60 - 69",HeartDiseasePrediction[[#This Row],[Age]]&lt;=80,"Btw 70 -79")</f>
        <v>Btw 60 - 69</v>
      </c>
      <c r="C391" t="s">
        <v>11</v>
      </c>
      <c r="D391" t="s">
        <v>61</v>
      </c>
      <c r="E391">
        <v>160</v>
      </c>
      <c r="F391" t="str" cm="1">
        <f t="array" ref="F391">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91">
        <v>0</v>
      </c>
      <c r="H391" t="str" cm="1">
        <f t="array" ref="H391">_xlfn.IFS(HeartDiseasePrediction[[#This Row],[Cholesterol]]=0,"No Reading",HeartDiseasePrediction[[#This Row],[Cholesterol]]&lt;200,"Normal",HeartDiseasePrediction[[#This Row],[Cholesterol]]&lt;240,"Medium Risk",HeartDiseasePrediction[[#This Row],[Cholesterol]]&gt;=240,"High Risk")</f>
        <v>No Reading</v>
      </c>
      <c r="I391" t="s">
        <v>53</v>
      </c>
      <c r="J391" t="s">
        <v>16</v>
      </c>
      <c r="K391">
        <v>145</v>
      </c>
      <c r="L391" s="1">
        <f>HeartDiseasePrediction[[#This Row],[MaxHR]]/(220-HeartDiseasePrediction[[#This Row],[Age]])</f>
        <v>0.91194968553459121</v>
      </c>
      <c r="M391" t="str" cm="1">
        <f t="array" ref="M391">_xlfn.IFS(HeartDiseasePrediction[[#This Row],[MaxHR % Value]]&lt;=59%,"Low-(Abnormal)",HeartDiseasePrediction[[#This Row],[MaxHR % Value]]&lt;86%,"Normal",HeartDiseasePrediction[[#This Row],[MaxHR % Value]]&gt;=86%,"High-(Abnormal)")</f>
        <v>High-(Abnormal)</v>
      </c>
      <c r="N391" t="s">
        <v>22</v>
      </c>
      <c r="O391">
        <v>1</v>
      </c>
      <c r="P391" t="str" cm="1">
        <f t="array" ref="P391">_xlfn.IFS(HeartDiseasePrediction[[#This Row],[Oldpeak]]&lt;1,"Low Risk",HeartDiseasePrediction[[#This Row],[Oldpeak]]&lt;1.5,"Medium Risk",HeartDiseasePrediction[[#This Row],[Oldpeak]]&gt;=1.5,"High Risk")</f>
        <v>Medium Risk</v>
      </c>
      <c r="Q391" t="s">
        <v>15</v>
      </c>
      <c r="R391" t="s">
        <v>23</v>
      </c>
    </row>
    <row r="392" spans="1:18" x14ac:dyDescent="0.25">
      <c r="A392">
        <v>51</v>
      </c>
      <c r="B392" t="str" cm="1">
        <f t="array" ref="B392">_xlfn.IFS(HeartDiseasePrediction[[#This Row],[Age]]&lt;40,"Below 40",HeartDiseasePrediction[[#This Row],[Age]]&lt;50,"Btw 40 - 49",HeartDiseasePrediction[[#This Row],[Age]]&lt;60,"Btw 50 -59",HeartDiseasePrediction[[#This Row],[Age]]&lt;70,"Btw 60 - 69",HeartDiseasePrediction[[#This Row],[Age]]&lt;=80,"Btw 70 -79")</f>
        <v>Btw 50 -59</v>
      </c>
      <c r="C392" t="s">
        <v>11</v>
      </c>
      <c r="D392" t="s">
        <v>61</v>
      </c>
      <c r="E392">
        <v>140</v>
      </c>
      <c r="F392" t="str" cm="1">
        <f t="array" ref="F392">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92">
        <v>0</v>
      </c>
      <c r="H392" t="str" cm="1">
        <f t="array" ref="H392">_xlfn.IFS(HeartDiseasePrediction[[#This Row],[Cholesterol]]=0,"No Reading",HeartDiseasePrediction[[#This Row],[Cholesterol]]&lt;200,"Normal",HeartDiseasePrediction[[#This Row],[Cholesterol]]&lt;240,"Medium Risk",HeartDiseasePrediction[[#This Row],[Cholesterol]]&gt;=240,"High Risk")</f>
        <v>No Reading</v>
      </c>
      <c r="I392" t="s">
        <v>52</v>
      </c>
      <c r="J392" t="s">
        <v>12</v>
      </c>
      <c r="K392">
        <v>60</v>
      </c>
      <c r="L392" s="1">
        <f>HeartDiseasePrediction[[#This Row],[MaxHR]]/(220-HeartDiseasePrediction[[#This Row],[Age]])</f>
        <v>0.35502958579881655</v>
      </c>
      <c r="M392" t="str" cm="1">
        <f t="array" ref="M392">_xlfn.IFS(HeartDiseasePrediction[[#This Row],[MaxHR % Value]]&lt;=59%,"Low-(Abnormal)",HeartDiseasePrediction[[#This Row],[MaxHR % Value]]&lt;86%,"Normal",HeartDiseasePrediction[[#This Row],[MaxHR % Value]]&gt;=86%,"High-(Abnormal)")</f>
        <v>Low-(Abnormal)</v>
      </c>
      <c r="N392" t="s">
        <v>22</v>
      </c>
      <c r="O392">
        <v>0</v>
      </c>
      <c r="P392" t="str" cm="1">
        <f t="array" ref="P392">_xlfn.IFS(HeartDiseasePrediction[[#This Row],[Oldpeak]]&lt;1,"Low Risk",HeartDiseasePrediction[[#This Row],[Oldpeak]]&lt;1.5,"Medium Risk",HeartDiseasePrediction[[#This Row],[Oldpeak]]&gt;=1.5,"High Risk")</f>
        <v>Low Risk</v>
      </c>
      <c r="Q392" t="s">
        <v>15</v>
      </c>
      <c r="R392" t="s">
        <v>23</v>
      </c>
    </row>
    <row r="393" spans="1:18" x14ac:dyDescent="0.25">
      <c r="A393">
        <v>70</v>
      </c>
      <c r="B393" t="str" cm="1">
        <f t="array" ref="B393">_xlfn.IFS(HeartDiseasePrediction[[#This Row],[Age]]&lt;40,"Below 40",HeartDiseasePrediction[[#This Row],[Age]]&lt;50,"Btw 40 - 49",HeartDiseasePrediction[[#This Row],[Age]]&lt;60,"Btw 50 -59",HeartDiseasePrediction[[#This Row],[Age]]&lt;70,"Btw 60 - 69",HeartDiseasePrediction[[#This Row],[Age]]&lt;=80,"Btw 70 -79")</f>
        <v>Btw 70 -79</v>
      </c>
      <c r="C393" t="s">
        <v>11</v>
      </c>
      <c r="D393" t="s">
        <v>61</v>
      </c>
      <c r="E393">
        <v>115</v>
      </c>
      <c r="F393" t="str" cm="1">
        <f t="array" ref="F393">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393">
        <v>0</v>
      </c>
      <c r="H393" t="str" cm="1">
        <f t="array" ref="H393">_xlfn.IFS(HeartDiseasePrediction[[#This Row],[Cholesterol]]=0,"No Reading",HeartDiseasePrediction[[#This Row],[Cholesterol]]&lt;200,"Normal",HeartDiseasePrediction[[#This Row],[Cholesterol]]&lt;240,"Medium Risk",HeartDiseasePrediction[[#This Row],[Cholesterol]]&gt;=240,"High Risk")</f>
        <v>No Reading</v>
      </c>
      <c r="I393" t="s">
        <v>52</v>
      </c>
      <c r="J393" t="s">
        <v>16</v>
      </c>
      <c r="K393">
        <v>92</v>
      </c>
      <c r="L393" s="1">
        <f>HeartDiseasePrediction[[#This Row],[MaxHR]]/(220-HeartDiseasePrediction[[#This Row],[Age]])</f>
        <v>0.61333333333333329</v>
      </c>
      <c r="M393" t="str" cm="1">
        <f t="array" ref="M393">_xlfn.IFS(HeartDiseasePrediction[[#This Row],[MaxHR % Value]]&lt;=59%,"Low-(Abnormal)",HeartDiseasePrediction[[#This Row],[MaxHR % Value]]&lt;86%,"Normal",HeartDiseasePrediction[[#This Row],[MaxHR % Value]]&gt;=86%,"High-(Abnormal)")</f>
        <v>Normal</v>
      </c>
      <c r="N393" t="s">
        <v>23</v>
      </c>
      <c r="O393">
        <v>0</v>
      </c>
      <c r="P393" t="str" cm="1">
        <f t="array" ref="P393">_xlfn.IFS(HeartDiseasePrediction[[#This Row],[Oldpeak]]&lt;1,"Low Risk",HeartDiseasePrediction[[#This Row],[Oldpeak]]&lt;1.5,"Medium Risk",HeartDiseasePrediction[[#This Row],[Oldpeak]]&gt;=1.5,"High Risk")</f>
        <v>Low Risk</v>
      </c>
      <c r="Q393" t="s">
        <v>15</v>
      </c>
      <c r="R393" t="s">
        <v>23</v>
      </c>
    </row>
    <row r="394" spans="1:18" x14ac:dyDescent="0.25">
      <c r="A394">
        <v>61</v>
      </c>
      <c r="B394" t="str" cm="1">
        <f t="array" ref="B394">_xlfn.IFS(HeartDiseasePrediction[[#This Row],[Age]]&lt;40,"Below 40",HeartDiseasePrediction[[#This Row],[Age]]&lt;50,"Btw 40 - 49",HeartDiseasePrediction[[#This Row],[Age]]&lt;60,"Btw 50 -59",HeartDiseasePrediction[[#This Row],[Age]]&lt;70,"Btw 60 - 69",HeartDiseasePrediction[[#This Row],[Age]]&lt;=80,"Btw 70 -79")</f>
        <v>Btw 60 - 69</v>
      </c>
      <c r="C394" t="s">
        <v>11</v>
      </c>
      <c r="D394" t="s">
        <v>61</v>
      </c>
      <c r="E394">
        <v>130</v>
      </c>
      <c r="F394" t="str" cm="1">
        <f t="array" ref="F39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94">
        <v>0</v>
      </c>
      <c r="H394" t="str" cm="1">
        <f t="array" ref="H394">_xlfn.IFS(HeartDiseasePrediction[[#This Row],[Cholesterol]]=0,"No Reading",HeartDiseasePrediction[[#This Row],[Cholesterol]]&lt;200,"Normal",HeartDiseasePrediction[[#This Row],[Cholesterol]]&lt;240,"Medium Risk",HeartDiseasePrediction[[#This Row],[Cholesterol]]&gt;=240,"High Risk")</f>
        <v>No Reading</v>
      </c>
      <c r="I394" t="s">
        <v>52</v>
      </c>
      <c r="J394" t="s">
        <v>17</v>
      </c>
      <c r="K394">
        <v>115</v>
      </c>
      <c r="L394" s="1">
        <f>HeartDiseasePrediction[[#This Row],[MaxHR]]/(220-HeartDiseasePrediction[[#This Row],[Age]])</f>
        <v>0.72327044025157228</v>
      </c>
      <c r="M394" t="str" cm="1">
        <f t="array" ref="M394">_xlfn.IFS(HeartDiseasePrediction[[#This Row],[MaxHR % Value]]&lt;=59%,"Low-(Abnormal)",HeartDiseasePrediction[[#This Row],[MaxHR % Value]]&lt;86%,"Normal",HeartDiseasePrediction[[#This Row],[MaxHR % Value]]&gt;=86%,"High-(Abnormal)")</f>
        <v>Normal</v>
      </c>
      <c r="N394" t="s">
        <v>22</v>
      </c>
      <c r="O394">
        <v>0</v>
      </c>
      <c r="P394" t="str" cm="1">
        <f t="array" ref="P394">_xlfn.IFS(HeartDiseasePrediction[[#This Row],[Oldpeak]]&lt;1,"Low Risk",HeartDiseasePrediction[[#This Row],[Oldpeak]]&lt;1.5,"Medium Risk",HeartDiseasePrediction[[#This Row],[Oldpeak]]&gt;=1.5,"High Risk")</f>
        <v>Low Risk</v>
      </c>
      <c r="Q394" t="s">
        <v>15</v>
      </c>
      <c r="R394" t="s">
        <v>23</v>
      </c>
    </row>
    <row r="395" spans="1:18" x14ac:dyDescent="0.25">
      <c r="A395">
        <v>38</v>
      </c>
      <c r="B395" t="str" cm="1">
        <f t="array" ref="B395">_xlfn.IFS(HeartDiseasePrediction[[#This Row],[Age]]&lt;40,"Below 40",HeartDiseasePrediction[[#This Row],[Age]]&lt;50,"Btw 40 - 49",HeartDiseasePrediction[[#This Row],[Age]]&lt;60,"Btw 50 -59",HeartDiseasePrediction[[#This Row],[Age]]&lt;70,"Btw 60 - 69",HeartDiseasePrediction[[#This Row],[Age]]&lt;=80,"Btw 70 -79")</f>
        <v>Below 40</v>
      </c>
      <c r="C395" t="s">
        <v>11</v>
      </c>
      <c r="D395" t="s">
        <v>61</v>
      </c>
      <c r="E395">
        <v>150</v>
      </c>
      <c r="F395" t="str" cm="1">
        <f t="array" ref="F395">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95">
        <v>0</v>
      </c>
      <c r="H395" t="str" cm="1">
        <f t="array" ref="H395">_xlfn.IFS(HeartDiseasePrediction[[#This Row],[Cholesterol]]=0,"No Reading",HeartDiseasePrediction[[#This Row],[Cholesterol]]&lt;200,"Normal",HeartDiseasePrediction[[#This Row],[Cholesterol]]&lt;240,"Medium Risk",HeartDiseasePrediction[[#This Row],[Cholesterol]]&gt;=240,"High Risk")</f>
        <v>No Reading</v>
      </c>
      <c r="I395" t="s">
        <v>53</v>
      </c>
      <c r="J395" t="s">
        <v>12</v>
      </c>
      <c r="K395">
        <v>120</v>
      </c>
      <c r="L395" s="1">
        <f>HeartDiseasePrediction[[#This Row],[MaxHR]]/(220-HeartDiseasePrediction[[#This Row],[Age]])</f>
        <v>0.65934065934065933</v>
      </c>
      <c r="M395" t="str" cm="1">
        <f t="array" ref="M395">_xlfn.IFS(HeartDiseasePrediction[[#This Row],[MaxHR % Value]]&lt;=59%,"Low-(Abnormal)",HeartDiseasePrediction[[#This Row],[MaxHR % Value]]&lt;86%,"Normal",HeartDiseasePrediction[[#This Row],[MaxHR % Value]]&gt;=86%,"High-(Abnormal)")</f>
        <v>Normal</v>
      </c>
      <c r="N395" t="s">
        <v>23</v>
      </c>
      <c r="O395">
        <v>0.7</v>
      </c>
      <c r="P395" t="str" cm="1">
        <f t="array" ref="P395">_xlfn.IFS(HeartDiseasePrediction[[#This Row],[Oldpeak]]&lt;1,"Low Risk",HeartDiseasePrediction[[#This Row],[Oldpeak]]&lt;1.5,"Medium Risk",HeartDiseasePrediction[[#This Row],[Oldpeak]]&gt;=1.5,"High Risk")</f>
        <v>Low Risk</v>
      </c>
      <c r="Q395" t="s">
        <v>15</v>
      </c>
      <c r="R395" t="s">
        <v>23</v>
      </c>
    </row>
    <row r="396" spans="1:18" x14ac:dyDescent="0.25">
      <c r="A396">
        <v>57</v>
      </c>
      <c r="B396" t="str" cm="1">
        <f t="array" ref="B396">_xlfn.IFS(HeartDiseasePrediction[[#This Row],[Age]]&lt;40,"Below 40",HeartDiseasePrediction[[#This Row],[Age]]&lt;50,"Btw 40 - 49",HeartDiseasePrediction[[#This Row],[Age]]&lt;60,"Btw 50 -59",HeartDiseasePrediction[[#This Row],[Age]]&lt;70,"Btw 60 - 69",HeartDiseasePrediction[[#This Row],[Age]]&lt;=80,"Btw 70 -79")</f>
        <v>Btw 50 -59</v>
      </c>
      <c r="C396" t="s">
        <v>11</v>
      </c>
      <c r="D396" t="s">
        <v>61</v>
      </c>
      <c r="E396">
        <v>160</v>
      </c>
      <c r="F396" t="str" cm="1">
        <f t="array" ref="F396">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96">
        <v>0</v>
      </c>
      <c r="H396" t="str" cm="1">
        <f t="array" ref="H396">_xlfn.IFS(HeartDiseasePrediction[[#This Row],[Cholesterol]]=0,"No Reading",HeartDiseasePrediction[[#This Row],[Cholesterol]]&lt;200,"Normal",HeartDiseasePrediction[[#This Row],[Cholesterol]]&lt;240,"Medium Risk",HeartDiseasePrediction[[#This Row],[Cholesterol]]&gt;=240,"High Risk")</f>
        <v>No Reading</v>
      </c>
      <c r="I396" t="s">
        <v>53</v>
      </c>
      <c r="J396" t="s">
        <v>12</v>
      </c>
      <c r="K396">
        <v>98</v>
      </c>
      <c r="L396" s="1">
        <f>HeartDiseasePrediction[[#This Row],[MaxHR]]/(220-HeartDiseasePrediction[[#This Row],[Age]])</f>
        <v>0.60122699386503065</v>
      </c>
      <c r="M396" t="str" cm="1">
        <f t="array" ref="M396">_xlfn.IFS(HeartDiseasePrediction[[#This Row],[MaxHR % Value]]&lt;=59%,"Low-(Abnormal)",HeartDiseasePrediction[[#This Row],[MaxHR % Value]]&lt;86%,"Normal",HeartDiseasePrediction[[#This Row],[MaxHR % Value]]&gt;=86%,"High-(Abnormal)")</f>
        <v>Normal</v>
      </c>
      <c r="N396" t="s">
        <v>23</v>
      </c>
      <c r="O396">
        <v>2</v>
      </c>
      <c r="P396" t="str" cm="1">
        <f t="array" ref="P396">_xlfn.IFS(HeartDiseasePrediction[[#This Row],[Oldpeak]]&lt;1,"Low Risk",HeartDiseasePrediction[[#This Row],[Oldpeak]]&lt;1.5,"Medium Risk",HeartDiseasePrediction[[#This Row],[Oldpeak]]&gt;=1.5,"High Risk")</f>
        <v>High Risk</v>
      </c>
      <c r="Q396" t="s">
        <v>15</v>
      </c>
      <c r="R396" t="s">
        <v>23</v>
      </c>
    </row>
    <row r="397" spans="1:18" x14ac:dyDescent="0.25">
      <c r="A397">
        <v>38</v>
      </c>
      <c r="B397" t="str" cm="1">
        <f t="array" ref="B397">_xlfn.IFS(HeartDiseasePrediction[[#This Row],[Age]]&lt;40,"Below 40",HeartDiseasePrediction[[#This Row],[Age]]&lt;50,"Btw 40 - 49",HeartDiseasePrediction[[#This Row],[Age]]&lt;60,"Btw 50 -59",HeartDiseasePrediction[[#This Row],[Age]]&lt;70,"Btw 60 - 69",HeartDiseasePrediction[[#This Row],[Age]]&lt;=80,"Btw 70 -79")</f>
        <v>Below 40</v>
      </c>
      <c r="C397" t="s">
        <v>11</v>
      </c>
      <c r="D397" t="s">
        <v>61</v>
      </c>
      <c r="E397">
        <v>135</v>
      </c>
      <c r="F397" t="str" cm="1">
        <f t="array" ref="F39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397">
        <v>0</v>
      </c>
      <c r="H397" t="str" cm="1">
        <f t="array" ref="H397">_xlfn.IFS(HeartDiseasePrediction[[#This Row],[Cholesterol]]=0,"No Reading",HeartDiseasePrediction[[#This Row],[Cholesterol]]&lt;200,"Normal",HeartDiseasePrediction[[#This Row],[Cholesterol]]&lt;240,"Medium Risk",HeartDiseasePrediction[[#This Row],[Cholesterol]]&gt;=240,"High Risk")</f>
        <v>No Reading</v>
      </c>
      <c r="I397" t="s">
        <v>53</v>
      </c>
      <c r="J397" t="s">
        <v>12</v>
      </c>
      <c r="K397">
        <v>150</v>
      </c>
      <c r="L397" s="1">
        <f>HeartDiseasePrediction[[#This Row],[MaxHR]]/(220-HeartDiseasePrediction[[#This Row],[Age]])</f>
        <v>0.82417582417582413</v>
      </c>
      <c r="M397" t="str" cm="1">
        <f t="array" ref="M397">_xlfn.IFS(HeartDiseasePrediction[[#This Row],[MaxHR % Value]]&lt;=59%,"Low-(Abnormal)",HeartDiseasePrediction[[#This Row],[MaxHR % Value]]&lt;86%,"Normal",HeartDiseasePrediction[[#This Row],[MaxHR % Value]]&gt;=86%,"High-(Abnormal)")</f>
        <v>Normal</v>
      </c>
      <c r="N397" t="s">
        <v>22</v>
      </c>
      <c r="O397">
        <v>0</v>
      </c>
      <c r="P397" t="str" cm="1">
        <f t="array" ref="P397">_xlfn.IFS(HeartDiseasePrediction[[#This Row],[Oldpeak]]&lt;1,"Low Risk",HeartDiseasePrediction[[#This Row],[Oldpeak]]&lt;1.5,"Medium Risk",HeartDiseasePrediction[[#This Row],[Oldpeak]]&gt;=1.5,"High Risk")</f>
        <v>Low Risk</v>
      </c>
      <c r="Q397" t="s">
        <v>15</v>
      </c>
      <c r="R397" t="s">
        <v>23</v>
      </c>
    </row>
    <row r="398" spans="1:18" x14ac:dyDescent="0.25">
      <c r="A398">
        <v>62</v>
      </c>
      <c r="B398" t="str" cm="1">
        <f t="array" ref="B398">_xlfn.IFS(HeartDiseasePrediction[[#This Row],[Age]]&lt;40,"Below 40",HeartDiseasePrediction[[#This Row],[Age]]&lt;50,"Btw 40 - 49",HeartDiseasePrediction[[#This Row],[Age]]&lt;60,"Btw 50 -59",HeartDiseasePrediction[[#This Row],[Age]]&lt;70,"Btw 60 - 69",HeartDiseasePrediction[[#This Row],[Age]]&lt;=80,"Btw 70 -79")</f>
        <v>Btw 60 - 69</v>
      </c>
      <c r="C398" t="s">
        <v>14</v>
      </c>
      <c r="D398" t="s">
        <v>63</v>
      </c>
      <c r="E398">
        <v>140</v>
      </c>
      <c r="F398" t="str" cm="1">
        <f t="array" ref="F398">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98">
        <v>0</v>
      </c>
      <c r="H398" t="str" cm="1">
        <f t="array" ref="H398">_xlfn.IFS(HeartDiseasePrediction[[#This Row],[Cholesterol]]=0,"No Reading",HeartDiseasePrediction[[#This Row],[Cholesterol]]&lt;200,"Normal",HeartDiseasePrediction[[#This Row],[Cholesterol]]&lt;240,"Medium Risk",HeartDiseasePrediction[[#This Row],[Cholesterol]]&gt;=240,"High Risk")</f>
        <v>No Reading</v>
      </c>
      <c r="I398" t="s">
        <v>53</v>
      </c>
      <c r="J398" t="s">
        <v>12</v>
      </c>
      <c r="K398">
        <v>143</v>
      </c>
      <c r="L398" s="1">
        <f>HeartDiseasePrediction[[#This Row],[MaxHR]]/(220-HeartDiseasePrediction[[#This Row],[Age]])</f>
        <v>0.90506329113924056</v>
      </c>
      <c r="M398" t="str" cm="1">
        <f t="array" ref="M398">_xlfn.IFS(HeartDiseasePrediction[[#This Row],[MaxHR % Value]]&lt;=59%,"Low-(Abnormal)",HeartDiseasePrediction[[#This Row],[MaxHR % Value]]&lt;86%,"Normal",HeartDiseasePrediction[[#This Row],[MaxHR % Value]]&gt;=86%,"High-(Abnormal)")</f>
        <v>High-(Abnormal)</v>
      </c>
      <c r="N398" t="s">
        <v>22</v>
      </c>
      <c r="O398">
        <v>0</v>
      </c>
      <c r="P398" t="str" cm="1">
        <f t="array" ref="P398">_xlfn.IFS(HeartDiseasePrediction[[#This Row],[Oldpeak]]&lt;1,"Low Risk",HeartDiseasePrediction[[#This Row],[Oldpeak]]&lt;1.5,"Medium Risk",HeartDiseasePrediction[[#This Row],[Oldpeak]]&gt;=1.5,"High Risk")</f>
        <v>Low Risk</v>
      </c>
      <c r="Q398" t="s">
        <v>15</v>
      </c>
      <c r="R398" t="s">
        <v>23</v>
      </c>
    </row>
    <row r="399" spans="1:18" x14ac:dyDescent="0.25">
      <c r="A399">
        <v>58</v>
      </c>
      <c r="B399" t="str" cm="1">
        <f t="array" ref="B399">_xlfn.IFS(HeartDiseasePrediction[[#This Row],[Age]]&lt;40,"Below 40",HeartDiseasePrediction[[#This Row],[Age]]&lt;50,"Btw 40 - 49",HeartDiseasePrediction[[#This Row],[Age]]&lt;60,"Btw 50 -59",HeartDiseasePrediction[[#This Row],[Age]]&lt;70,"Btw 60 - 69",HeartDiseasePrediction[[#This Row],[Age]]&lt;=80,"Btw 70 -79")</f>
        <v>Btw 50 -59</v>
      </c>
      <c r="C399" t="s">
        <v>11</v>
      </c>
      <c r="D399" t="s">
        <v>61</v>
      </c>
      <c r="E399">
        <v>170</v>
      </c>
      <c r="F399" t="str" cm="1">
        <f t="array" ref="F399">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399">
        <v>0</v>
      </c>
      <c r="H399" t="str" cm="1">
        <f t="array" ref="H399">_xlfn.IFS(HeartDiseasePrediction[[#This Row],[Cholesterol]]=0,"No Reading",HeartDiseasePrediction[[#This Row],[Cholesterol]]&lt;200,"Normal",HeartDiseasePrediction[[#This Row],[Cholesterol]]&lt;240,"Medium Risk",HeartDiseasePrediction[[#This Row],[Cholesterol]]&gt;=240,"High Risk")</f>
        <v>No Reading</v>
      </c>
      <c r="I399" t="s">
        <v>53</v>
      </c>
      <c r="J399" t="s">
        <v>16</v>
      </c>
      <c r="K399">
        <v>105</v>
      </c>
      <c r="L399" s="1">
        <f>HeartDiseasePrediction[[#This Row],[MaxHR]]/(220-HeartDiseasePrediction[[#This Row],[Age]])</f>
        <v>0.64814814814814814</v>
      </c>
      <c r="M399" t="str" cm="1">
        <f t="array" ref="M399">_xlfn.IFS(HeartDiseasePrediction[[#This Row],[MaxHR % Value]]&lt;=59%,"Low-(Abnormal)",HeartDiseasePrediction[[#This Row],[MaxHR % Value]]&lt;86%,"Normal",HeartDiseasePrediction[[#This Row],[MaxHR % Value]]&gt;=86%,"High-(Abnormal)")</f>
        <v>Normal</v>
      </c>
      <c r="N399" t="s">
        <v>23</v>
      </c>
      <c r="O399">
        <v>0</v>
      </c>
      <c r="P399" t="str" cm="1">
        <f t="array" ref="P399">_xlfn.IFS(HeartDiseasePrediction[[#This Row],[Oldpeak]]&lt;1,"Low Risk",HeartDiseasePrediction[[#This Row],[Oldpeak]]&lt;1.5,"Medium Risk",HeartDiseasePrediction[[#This Row],[Oldpeak]]&gt;=1.5,"High Risk")</f>
        <v>Low Risk</v>
      </c>
      <c r="Q399" t="s">
        <v>15</v>
      </c>
      <c r="R399" t="s">
        <v>23</v>
      </c>
    </row>
    <row r="400" spans="1:18" x14ac:dyDescent="0.25">
      <c r="A400">
        <v>52</v>
      </c>
      <c r="B400" t="str" cm="1">
        <f t="array" ref="B400">_xlfn.IFS(HeartDiseasePrediction[[#This Row],[Age]]&lt;40,"Below 40",HeartDiseasePrediction[[#This Row],[Age]]&lt;50,"Btw 40 - 49",HeartDiseasePrediction[[#This Row],[Age]]&lt;60,"Btw 50 -59",HeartDiseasePrediction[[#This Row],[Age]]&lt;70,"Btw 60 - 69",HeartDiseasePrediction[[#This Row],[Age]]&lt;=80,"Btw 70 -79")</f>
        <v>Btw 50 -59</v>
      </c>
      <c r="C400" t="s">
        <v>11</v>
      </c>
      <c r="D400" t="s">
        <v>61</v>
      </c>
      <c r="E400">
        <v>165</v>
      </c>
      <c r="F400" t="str" cm="1">
        <f t="array" ref="F400">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00">
        <v>0</v>
      </c>
      <c r="H400" t="str" cm="1">
        <f t="array" ref="H400">_xlfn.IFS(HeartDiseasePrediction[[#This Row],[Cholesterol]]=0,"No Reading",HeartDiseasePrediction[[#This Row],[Cholesterol]]&lt;200,"Normal",HeartDiseasePrediction[[#This Row],[Cholesterol]]&lt;240,"Medium Risk",HeartDiseasePrediction[[#This Row],[Cholesterol]]&gt;=240,"High Risk")</f>
        <v>No Reading</v>
      </c>
      <c r="I400" t="s">
        <v>53</v>
      </c>
      <c r="J400" t="s">
        <v>12</v>
      </c>
      <c r="K400">
        <v>122</v>
      </c>
      <c r="L400" s="1">
        <f>HeartDiseasePrediction[[#This Row],[MaxHR]]/(220-HeartDiseasePrediction[[#This Row],[Age]])</f>
        <v>0.72619047619047616</v>
      </c>
      <c r="M400" t="str" cm="1">
        <f t="array" ref="M400">_xlfn.IFS(HeartDiseasePrediction[[#This Row],[MaxHR % Value]]&lt;=59%,"Low-(Abnormal)",HeartDiseasePrediction[[#This Row],[MaxHR % Value]]&lt;86%,"Normal",HeartDiseasePrediction[[#This Row],[MaxHR % Value]]&gt;=86%,"High-(Abnormal)")</f>
        <v>Normal</v>
      </c>
      <c r="N400" t="s">
        <v>23</v>
      </c>
      <c r="O400">
        <v>1</v>
      </c>
      <c r="P400" t="str" cm="1">
        <f t="array" ref="P400">_xlfn.IFS(HeartDiseasePrediction[[#This Row],[Oldpeak]]&lt;1,"Low Risk",HeartDiseasePrediction[[#This Row],[Oldpeak]]&lt;1.5,"Medium Risk",HeartDiseasePrediction[[#This Row],[Oldpeak]]&gt;=1.5,"High Risk")</f>
        <v>Medium Risk</v>
      </c>
      <c r="Q400" t="s">
        <v>13</v>
      </c>
      <c r="R400" t="s">
        <v>23</v>
      </c>
    </row>
    <row r="401" spans="1:18" x14ac:dyDescent="0.25">
      <c r="A401">
        <v>61</v>
      </c>
      <c r="B401" t="str" cm="1">
        <f t="array" ref="B401">_xlfn.IFS(HeartDiseasePrediction[[#This Row],[Age]]&lt;40,"Below 40",HeartDiseasePrediction[[#This Row],[Age]]&lt;50,"Btw 40 - 49",HeartDiseasePrediction[[#This Row],[Age]]&lt;60,"Btw 50 -59",HeartDiseasePrediction[[#This Row],[Age]]&lt;70,"Btw 60 - 69",HeartDiseasePrediction[[#This Row],[Age]]&lt;=80,"Btw 70 -79")</f>
        <v>Btw 60 - 69</v>
      </c>
      <c r="C401" t="s">
        <v>11</v>
      </c>
      <c r="D401" t="s">
        <v>64</v>
      </c>
      <c r="E401">
        <v>200</v>
      </c>
      <c r="F401" t="str" cm="1">
        <f t="array" ref="F401">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01">
        <v>0</v>
      </c>
      <c r="H401" t="str" cm="1">
        <f t="array" ref="H401">_xlfn.IFS(HeartDiseasePrediction[[#This Row],[Cholesterol]]=0,"No Reading",HeartDiseasePrediction[[#This Row],[Cholesterol]]&lt;200,"Normal",HeartDiseasePrediction[[#This Row],[Cholesterol]]&lt;240,"Medium Risk",HeartDiseasePrediction[[#This Row],[Cholesterol]]&gt;=240,"High Risk")</f>
        <v>No Reading</v>
      </c>
      <c r="I401" t="s">
        <v>53</v>
      </c>
      <c r="J401" t="s">
        <v>16</v>
      </c>
      <c r="K401">
        <v>70</v>
      </c>
      <c r="L401" s="1">
        <f>HeartDiseasePrediction[[#This Row],[MaxHR]]/(220-HeartDiseasePrediction[[#This Row],[Age]])</f>
        <v>0.44025157232704404</v>
      </c>
      <c r="M401" t="str" cm="1">
        <f t="array" ref="M401">_xlfn.IFS(HeartDiseasePrediction[[#This Row],[MaxHR % Value]]&lt;=59%,"Low-(Abnormal)",HeartDiseasePrediction[[#This Row],[MaxHR % Value]]&lt;86%,"Normal",HeartDiseasePrediction[[#This Row],[MaxHR % Value]]&gt;=86%,"High-(Abnormal)")</f>
        <v>Low-(Abnormal)</v>
      </c>
      <c r="N401" t="s">
        <v>22</v>
      </c>
      <c r="O401">
        <v>0</v>
      </c>
      <c r="P401" t="str" cm="1">
        <f t="array" ref="P401">_xlfn.IFS(HeartDiseasePrediction[[#This Row],[Oldpeak]]&lt;1,"Low Risk",HeartDiseasePrediction[[#This Row],[Oldpeak]]&lt;1.5,"Medium Risk",HeartDiseasePrediction[[#This Row],[Oldpeak]]&gt;=1.5,"High Risk")</f>
        <v>Low Risk</v>
      </c>
      <c r="Q401" t="s">
        <v>15</v>
      </c>
      <c r="R401" t="s">
        <v>23</v>
      </c>
    </row>
    <row r="402" spans="1:18" x14ac:dyDescent="0.25">
      <c r="A402">
        <v>50</v>
      </c>
      <c r="B402" t="str" cm="1">
        <f t="array" ref="B402">_xlfn.IFS(HeartDiseasePrediction[[#This Row],[Age]]&lt;40,"Below 40",HeartDiseasePrediction[[#This Row],[Age]]&lt;50,"Btw 40 - 49",HeartDiseasePrediction[[#This Row],[Age]]&lt;60,"Btw 50 -59",HeartDiseasePrediction[[#This Row],[Age]]&lt;70,"Btw 60 - 69",HeartDiseasePrediction[[#This Row],[Age]]&lt;=80,"Btw 70 -79")</f>
        <v>Btw 50 -59</v>
      </c>
      <c r="C402" t="s">
        <v>14</v>
      </c>
      <c r="D402" t="s">
        <v>61</v>
      </c>
      <c r="E402">
        <v>160</v>
      </c>
      <c r="F402" t="str" cm="1">
        <f t="array" ref="F402">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02">
        <v>0</v>
      </c>
      <c r="H402" t="str" cm="1">
        <f t="array" ref="H402">_xlfn.IFS(HeartDiseasePrediction[[#This Row],[Cholesterol]]=0,"No Reading",HeartDiseasePrediction[[#This Row],[Cholesterol]]&lt;200,"Normal",HeartDiseasePrediction[[#This Row],[Cholesterol]]&lt;240,"Medium Risk",HeartDiseasePrediction[[#This Row],[Cholesterol]]&gt;=240,"High Risk")</f>
        <v>No Reading</v>
      </c>
      <c r="I402" t="s">
        <v>53</v>
      </c>
      <c r="J402" t="s">
        <v>12</v>
      </c>
      <c r="K402">
        <v>110</v>
      </c>
      <c r="L402" s="1">
        <f>HeartDiseasePrediction[[#This Row],[MaxHR]]/(220-HeartDiseasePrediction[[#This Row],[Age]])</f>
        <v>0.6470588235294118</v>
      </c>
      <c r="M402" t="str" cm="1">
        <f t="array" ref="M402">_xlfn.IFS(HeartDiseasePrediction[[#This Row],[MaxHR % Value]]&lt;=59%,"Low-(Abnormal)",HeartDiseasePrediction[[#This Row],[MaxHR % Value]]&lt;86%,"Normal",HeartDiseasePrediction[[#This Row],[MaxHR % Value]]&gt;=86%,"High-(Abnormal)")</f>
        <v>Normal</v>
      </c>
      <c r="N402" t="s">
        <v>22</v>
      </c>
      <c r="O402">
        <v>0</v>
      </c>
      <c r="P402" t="str" cm="1">
        <f t="array" ref="P402">_xlfn.IFS(HeartDiseasePrediction[[#This Row],[Oldpeak]]&lt;1,"Low Risk",HeartDiseasePrediction[[#This Row],[Oldpeak]]&lt;1.5,"Medium Risk",HeartDiseasePrediction[[#This Row],[Oldpeak]]&gt;=1.5,"High Risk")</f>
        <v>Low Risk</v>
      </c>
      <c r="Q402" t="s">
        <v>15</v>
      </c>
      <c r="R402" t="s">
        <v>23</v>
      </c>
    </row>
    <row r="403" spans="1:18" x14ac:dyDescent="0.25">
      <c r="A403">
        <v>51</v>
      </c>
      <c r="B403" t="str" cm="1">
        <f t="array" ref="B403">_xlfn.IFS(HeartDiseasePrediction[[#This Row],[Age]]&lt;40,"Below 40",HeartDiseasePrediction[[#This Row],[Age]]&lt;50,"Btw 40 - 49",HeartDiseasePrediction[[#This Row],[Age]]&lt;60,"Btw 50 -59",HeartDiseasePrediction[[#This Row],[Age]]&lt;70,"Btw 60 - 69",HeartDiseasePrediction[[#This Row],[Age]]&lt;=80,"Btw 70 -79")</f>
        <v>Btw 50 -59</v>
      </c>
      <c r="C403" t="s">
        <v>11</v>
      </c>
      <c r="D403" t="s">
        <v>61</v>
      </c>
      <c r="E403">
        <v>130</v>
      </c>
      <c r="F403" t="str" cm="1">
        <f t="array" ref="F40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03">
        <v>0</v>
      </c>
      <c r="H403" t="str" cm="1">
        <f t="array" ref="H403">_xlfn.IFS(HeartDiseasePrediction[[#This Row],[Cholesterol]]=0,"No Reading",HeartDiseasePrediction[[#This Row],[Cholesterol]]&lt;200,"Normal",HeartDiseasePrediction[[#This Row],[Cholesterol]]&lt;240,"Medium Risk",HeartDiseasePrediction[[#This Row],[Cholesterol]]&gt;=240,"High Risk")</f>
        <v>No Reading</v>
      </c>
      <c r="I403" t="s">
        <v>53</v>
      </c>
      <c r="J403" t="s">
        <v>16</v>
      </c>
      <c r="K403">
        <v>163</v>
      </c>
      <c r="L403" s="1">
        <f>HeartDiseasePrediction[[#This Row],[MaxHR]]/(220-HeartDiseasePrediction[[#This Row],[Age]])</f>
        <v>0.96449704142011838</v>
      </c>
      <c r="M403" t="str" cm="1">
        <f t="array" ref="M403">_xlfn.IFS(HeartDiseasePrediction[[#This Row],[MaxHR % Value]]&lt;=59%,"Low-(Abnormal)",HeartDiseasePrediction[[#This Row],[MaxHR % Value]]&lt;86%,"Normal",HeartDiseasePrediction[[#This Row],[MaxHR % Value]]&gt;=86%,"High-(Abnormal)")</f>
        <v>High-(Abnormal)</v>
      </c>
      <c r="N403" t="s">
        <v>22</v>
      </c>
      <c r="O403">
        <v>0</v>
      </c>
      <c r="P403" t="str" cm="1">
        <f t="array" ref="P403">_xlfn.IFS(HeartDiseasePrediction[[#This Row],[Oldpeak]]&lt;1,"Low Risk",HeartDiseasePrediction[[#This Row],[Oldpeak]]&lt;1.5,"Medium Risk",HeartDiseasePrediction[[#This Row],[Oldpeak]]&gt;=1.5,"High Risk")</f>
        <v>Low Risk</v>
      </c>
      <c r="Q403" t="s">
        <v>15</v>
      </c>
      <c r="R403" t="s">
        <v>23</v>
      </c>
    </row>
    <row r="404" spans="1:18" x14ac:dyDescent="0.25">
      <c r="A404">
        <v>65</v>
      </c>
      <c r="B404" t="str" cm="1">
        <f t="array" ref="B404">_xlfn.IFS(HeartDiseasePrediction[[#This Row],[Age]]&lt;40,"Below 40",HeartDiseasePrediction[[#This Row],[Age]]&lt;50,"Btw 40 - 49",HeartDiseasePrediction[[#This Row],[Age]]&lt;60,"Btw 50 -59",HeartDiseasePrediction[[#This Row],[Age]]&lt;70,"Btw 60 - 69",HeartDiseasePrediction[[#This Row],[Age]]&lt;=80,"Btw 70 -79")</f>
        <v>Btw 60 - 69</v>
      </c>
      <c r="C404" t="s">
        <v>11</v>
      </c>
      <c r="D404" t="s">
        <v>61</v>
      </c>
      <c r="E404">
        <v>145</v>
      </c>
      <c r="F404" t="str" cm="1">
        <f t="array" ref="F40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04">
        <v>0</v>
      </c>
      <c r="H404" t="str" cm="1">
        <f t="array" ref="H404">_xlfn.IFS(HeartDiseasePrediction[[#This Row],[Cholesterol]]=0,"No Reading",HeartDiseasePrediction[[#This Row],[Cholesterol]]&lt;200,"Normal",HeartDiseasePrediction[[#This Row],[Cholesterol]]&lt;240,"Medium Risk",HeartDiseasePrediction[[#This Row],[Cholesterol]]&gt;=240,"High Risk")</f>
        <v>No Reading</v>
      </c>
      <c r="I404" t="s">
        <v>53</v>
      </c>
      <c r="J404" t="s">
        <v>16</v>
      </c>
      <c r="K404">
        <v>67</v>
      </c>
      <c r="L404" s="1">
        <f>HeartDiseasePrediction[[#This Row],[MaxHR]]/(220-HeartDiseasePrediction[[#This Row],[Age]])</f>
        <v>0.43225806451612903</v>
      </c>
      <c r="M404" t="str" cm="1">
        <f t="array" ref="M404">_xlfn.IFS(HeartDiseasePrediction[[#This Row],[MaxHR % Value]]&lt;=59%,"Low-(Abnormal)",HeartDiseasePrediction[[#This Row],[MaxHR % Value]]&lt;86%,"Normal",HeartDiseasePrediction[[#This Row],[MaxHR % Value]]&gt;=86%,"High-(Abnormal)")</f>
        <v>Low-(Abnormal)</v>
      </c>
      <c r="N404" t="s">
        <v>22</v>
      </c>
      <c r="O404">
        <v>0.7</v>
      </c>
      <c r="P404" t="str" cm="1">
        <f t="array" ref="P404">_xlfn.IFS(HeartDiseasePrediction[[#This Row],[Oldpeak]]&lt;1,"Low Risk",HeartDiseasePrediction[[#This Row],[Oldpeak]]&lt;1.5,"Medium Risk",HeartDiseasePrediction[[#This Row],[Oldpeak]]&gt;=1.5,"High Risk")</f>
        <v>Low Risk</v>
      </c>
      <c r="Q404" t="s">
        <v>15</v>
      </c>
      <c r="R404" t="s">
        <v>23</v>
      </c>
    </row>
    <row r="405" spans="1:18" x14ac:dyDescent="0.25">
      <c r="A405">
        <v>52</v>
      </c>
      <c r="B405" t="str" cm="1">
        <f t="array" ref="B405">_xlfn.IFS(HeartDiseasePrediction[[#This Row],[Age]]&lt;40,"Below 40",HeartDiseasePrediction[[#This Row],[Age]]&lt;50,"Btw 40 - 49",HeartDiseasePrediction[[#This Row],[Age]]&lt;60,"Btw 50 -59",HeartDiseasePrediction[[#This Row],[Age]]&lt;70,"Btw 60 - 69",HeartDiseasePrediction[[#This Row],[Age]]&lt;=80,"Btw 70 -79")</f>
        <v>Btw 50 -59</v>
      </c>
      <c r="C405" t="s">
        <v>11</v>
      </c>
      <c r="D405" t="s">
        <v>61</v>
      </c>
      <c r="E405">
        <v>135</v>
      </c>
      <c r="F405" t="str" cm="1">
        <f t="array" ref="F40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05">
        <v>0</v>
      </c>
      <c r="H405" t="str" cm="1">
        <f t="array" ref="H405">_xlfn.IFS(HeartDiseasePrediction[[#This Row],[Cholesterol]]=0,"No Reading",HeartDiseasePrediction[[#This Row],[Cholesterol]]&lt;200,"Normal",HeartDiseasePrediction[[#This Row],[Cholesterol]]&lt;240,"Medium Risk",HeartDiseasePrediction[[#This Row],[Cholesterol]]&gt;=240,"High Risk")</f>
        <v>No Reading</v>
      </c>
      <c r="I405" t="s">
        <v>53</v>
      </c>
      <c r="J405" t="s">
        <v>12</v>
      </c>
      <c r="K405">
        <v>128</v>
      </c>
      <c r="L405" s="1">
        <f>HeartDiseasePrediction[[#This Row],[MaxHR]]/(220-HeartDiseasePrediction[[#This Row],[Age]])</f>
        <v>0.76190476190476186</v>
      </c>
      <c r="M405" t="str" cm="1">
        <f t="array" ref="M405">_xlfn.IFS(HeartDiseasePrediction[[#This Row],[MaxHR % Value]]&lt;=59%,"Low-(Abnormal)",HeartDiseasePrediction[[#This Row],[MaxHR % Value]]&lt;86%,"Normal",HeartDiseasePrediction[[#This Row],[MaxHR % Value]]&gt;=86%,"High-(Abnormal)")</f>
        <v>Normal</v>
      </c>
      <c r="N405" t="s">
        <v>23</v>
      </c>
      <c r="O405">
        <v>2</v>
      </c>
      <c r="P405" t="str" cm="1">
        <f t="array" ref="P405">_xlfn.IFS(HeartDiseasePrediction[[#This Row],[Oldpeak]]&lt;1,"Low Risk",HeartDiseasePrediction[[#This Row],[Oldpeak]]&lt;1.5,"Medium Risk",HeartDiseasePrediction[[#This Row],[Oldpeak]]&gt;=1.5,"High Risk")</f>
        <v>High Risk</v>
      </c>
      <c r="Q405" t="s">
        <v>15</v>
      </c>
      <c r="R405" t="s">
        <v>23</v>
      </c>
    </row>
    <row r="406" spans="1:18" x14ac:dyDescent="0.25">
      <c r="A406">
        <v>47</v>
      </c>
      <c r="B406" t="str" cm="1">
        <f t="array" ref="B406">_xlfn.IFS(HeartDiseasePrediction[[#This Row],[Age]]&lt;40,"Below 40",HeartDiseasePrediction[[#This Row],[Age]]&lt;50,"Btw 40 - 49",HeartDiseasePrediction[[#This Row],[Age]]&lt;60,"Btw 50 -59",HeartDiseasePrediction[[#This Row],[Age]]&lt;70,"Btw 60 - 69",HeartDiseasePrediction[[#This Row],[Age]]&lt;=80,"Btw 70 -79")</f>
        <v>Btw 40 - 49</v>
      </c>
      <c r="C406" t="s">
        <v>11</v>
      </c>
      <c r="D406" t="s">
        <v>64</v>
      </c>
      <c r="E406">
        <v>110</v>
      </c>
      <c r="F406" t="str" cm="1">
        <f t="array" ref="F406">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406">
        <v>0</v>
      </c>
      <c r="H406" t="str" cm="1">
        <f t="array" ref="H406">_xlfn.IFS(HeartDiseasePrediction[[#This Row],[Cholesterol]]=0,"No Reading",HeartDiseasePrediction[[#This Row],[Cholesterol]]&lt;200,"Normal",HeartDiseasePrediction[[#This Row],[Cholesterol]]&lt;240,"Medium Risk",HeartDiseasePrediction[[#This Row],[Cholesterol]]&gt;=240,"High Risk")</f>
        <v>No Reading</v>
      </c>
      <c r="I406" t="s">
        <v>53</v>
      </c>
      <c r="J406" t="s">
        <v>12</v>
      </c>
      <c r="K406">
        <v>120</v>
      </c>
      <c r="L406" s="1">
        <f>HeartDiseasePrediction[[#This Row],[MaxHR]]/(220-HeartDiseasePrediction[[#This Row],[Age]])</f>
        <v>0.69364161849710981</v>
      </c>
      <c r="M406" t="str" cm="1">
        <f t="array" ref="M406">_xlfn.IFS(HeartDiseasePrediction[[#This Row],[MaxHR % Value]]&lt;=59%,"Low-(Abnormal)",HeartDiseasePrediction[[#This Row],[MaxHR % Value]]&lt;86%,"Normal",HeartDiseasePrediction[[#This Row],[MaxHR % Value]]&gt;=86%,"High-(Abnormal)")</f>
        <v>Normal</v>
      </c>
      <c r="N406" t="s">
        <v>23</v>
      </c>
      <c r="O406">
        <v>0</v>
      </c>
      <c r="P406" t="str" cm="1">
        <f t="array" ref="P406">_xlfn.IFS(HeartDiseasePrediction[[#This Row],[Oldpeak]]&lt;1,"Low Risk",HeartDiseasePrediction[[#This Row],[Oldpeak]]&lt;1.5,"Medium Risk",HeartDiseasePrediction[[#This Row],[Oldpeak]]&gt;=1.5,"High Risk")</f>
        <v>Low Risk</v>
      </c>
      <c r="Q406" t="s">
        <v>15</v>
      </c>
      <c r="R406" t="s">
        <v>23</v>
      </c>
    </row>
    <row r="407" spans="1:18" x14ac:dyDescent="0.25">
      <c r="A407">
        <v>35</v>
      </c>
      <c r="B407" t="str" cm="1">
        <f t="array" ref="B407">_xlfn.IFS(HeartDiseasePrediction[[#This Row],[Age]]&lt;40,"Below 40",HeartDiseasePrediction[[#This Row],[Age]]&lt;50,"Btw 40 - 49",HeartDiseasePrediction[[#This Row],[Age]]&lt;60,"Btw 50 -59",HeartDiseasePrediction[[#This Row],[Age]]&lt;70,"Btw 60 - 69",HeartDiseasePrediction[[#This Row],[Age]]&lt;=80,"Btw 70 -79")</f>
        <v>Below 40</v>
      </c>
      <c r="C407" t="s">
        <v>11</v>
      </c>
      <c r="D407" t="s">
        <v>61</v>
      </c>
      <c r="E407">
        <v>120</v>
      </c>
      <c r="F407" t="str" cm="1">
        <f t="array" ref="F40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07">
        <v>0</v>
      </c>
      <c r="H407" t="str" cm="1">
        <f t="array" ref="H407">_xlfn.IFS(HeartDiseasePrediction[[#This Row],[Cholesterol]]=0,"No Reading",HeartDiseasePrediction[[#This Row],[Cholesterol]]&lt;200,"Normal",HeartDiseasePrediction[[#This Row],[Cholesterol]]&lt;240,"Medium Risk",HeartDiseasePrediction[[#This Row],[Cholesterol]]&gt;=240,"High Risk")</f>
        <v>No Reading</v>
      </c>
      <c r="I407" t="s">
        <v>53</v>
      </c>
      <c r="J407" t="s">
        <v>12</v>
      </c>
      <c r="K407">
        <v>130</v>
      </c>
      <c r="L407" s="1">
        <f>HeartDiseasePrediction[[#This Row],[MaxHR]]/(220-HeartDiseasePrediction[[#This Row],[Age]])</f>
        <v>0.70270270270270274</v>
      </c>
      <c r="M407" t="str" cm="1">
        <f t="array" ref="M407">_xlfn.IFS(HeartDiseasePrediction[[#This Row],[MaxHR % Value]]&lt;=59%,"Low-(Abnormal)",HeartDiseasePrediction[[#This Row],[MaxHR % Value]]&lt;86%,"Normal",HeartDiseasePrediction[[#This Row],[MaxHR % Value]]&gt;=86%,"High-(Abnormal)")</f>
        <v>Normal</v>
      </c>
      <c r="N407" t="s">
        <v>23</v>
      </c>
      <c r="O407">
        <v>1.2</v>
      </c>
      <c r="P407" t="str" cm="1">
        <f t="array" ref="P407">_xlfn.IFS(HeartDiseasePrediction[[#This Row],[Oldpeak]]&lt;1,"Low Risk",HeartDiseasePrediction[[#This Row],[Oldpeak]]&lt;1.5,"Medium Risk",HeartDiseasePrediction[[#This Row],[Oldpeak]]&gt;=1.5,"High Risk")</f>
        <v>Medium Risk</v>
      </c>
      <c r="Q407" t="s">
        <v>15</v>
      </c>
      <c r="R407" t="s">
        <v>23</v>
      </c>
    </row>
    <row r="408" spans="1:18" x14ac:dyDescent="0.25">
      <c r="A408">
        <v>57</v>
      </c>
      <c r="B408" t="str" cm="1">
        <f t="array" ref="B408">_xlfn.IFS(HeartDiseasePrediction[[#This Row],[Age]]&lt;40,"Below 40",HeartDiseasePrediction[[#This Row],[Age]]&lt;50,"Btw 40 - 49",HeartDiseasePrediction[[#This Row],[Age]]&lt;60,"Btw 50 -59",HeartDiseasePrediction[[#This Row],[Age]]&lt;70,"Btw 60 - 69",HeartDiseasePrediction[[#This Row],[Age]]&lt;=80,"Btw 70 -79")</f>
        <v>Btw 50 -59</v>
      </c>
      <c r="C408" t="s">
        <v>11</v>
      </c>
      <c r="D408" t="s">
        <v>61</v>
      </c>
      <c r="E408">
        <v>140</v>
      </c>
      <c r="F408" t="str" cm="1">
        <f t="array" ref="F408">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08">
        <v>0</v>
      </c>
      <c r="H408" t="str" cm="1">
        <f t="array" ref="H408">_xlfn.IFS(HeartDiseasePrediction[[#This Row],[Cholesterol]]=0,"No Reading",HeartDiseasePrediction[[#This Row],[Cholesterol]]&lt;200,"Normal",HeartDiseasePrediction[[#This Row],[Cholesterol]]&lt;240,"Medium Risk",HeartDiseasePrediction[[#This Row],[Cholesterol]]&gt;=240,"High Risk")</f>
        <v>No Reading</v>
      </c>
      <c r="I408" t="s">
        <v>53</v>
      </c>
      <c r="J408" t="s">
        <v>12</v>
      </c>
      <c r="K408">
        <v>100</v>
      </c>
      <c r="L408" s="1">
        <f>HeartDiseasePrediction[[#This Row],[MaxHR]]/(220-HeartDiseasePrediction[[#This Row],[Age]])</f>
        <v>0.61349693251533743</v>
      </c>
      <c r="M408" t="str" cm="1">
        <f t="array" ref="M408">_xlfn.IFS(HeartDiseasePrediction[[#This Row],[MaxHR % Value]]&lt;=59%,"Low-(Abnormal)",HeartDiseasePrediction[[#This Row],[MaxHR % Value]]&lt;86%,"Normal",HeartDiseasePrediction[[#This Row],[MaxHR % Value]]&gt;=86%,"High-(Abnormal)")</f>
        <v>Normal</v>
      </c>
      <c r="N408" t="s">
        <v>23</v>
      </c>
      <c r="O408">
        <v>0</v>
      </c>
      <c r="P408" t="str" cm="1">
        <f t="array" ref="P408">_xlfn.IFS(HeartDiseasePrediction[[#This Row],[Oldpeak]]&lt;1,"Low Risk",HeartDiseasePrediction[[#This Row],[Oldpeak]]&lt;1.5,"Medium Risk",HeartDiseasePrediction[[#This Row],[Oldpeak]]&gt;=1.5,"High Risk")</f>
        <v>Low Risk</v>
      </c>
      <c r="Q408" t="s">
        <v>15</v>
      </c>
      <c r="R408" t="s">
        <v>23</v>
      </c>
    </row>
    <row r="409" spans="1:18" x14ac:dyDescent="0.25">
      <c r="A409">
        <v>62</v>
      </c>
      <c r="B409" t="str" cm="1">
        <f t="array" ref="B409">_xlfn.IFS(HeartDiseasePrediction[[#This Row],[Age]]&lt;40,"Below 40",HeartDiseasePrediction[[#This Row],[Age]]&lt;50,"Btw 40 - 49",HeartDiseasePrediction[[#This Row],[Age]]&lt;60,"Btw 50 -59",HeartDiseasePrediction[[#This Row],[Age]]&lt;70,"Btw 60 - 69",HeartDiseasePrediction[[#This Row],[Age]]&lt;=80,"Btw 70 -79")</f>
        <v>Btw 60 - 69</v>
      </c>
      <c r="C409" t="s">
        <v>11</v>
      </c>
      <c r="D409" t="s">
        <v>61</v>
      </c>
      <c r="E409">
        <v>115</v>
      </c>
      <c r="F409" t="str" cm="1">
        <f t="array" ref="F409">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409">
        <v>0</v>
      </c>
      <c r="H409" t="str" cm="1">
        <f t="array" ref="H409">_xlfn.IFS(HeartDiseasePrediction[[#This Row],[Cholesterol]]=0,"No Reading",HeartDiseasePrediction[[#This Row],[Cholesterol]]&lt;200,"Normal",HeartDiseasePrediction[[#This Row],[Cholesterol]]&lt;240,"Medium Risk",HeartDiseasePrediction[[#This Row],[Cholesterol]]&gt;=240,"High Risk")</f>
        <v>No Reading</v>
      </c>
      <c r="I409" t="s">
        <v>53</v>
      </c>
      <c r="J409" t="s">
        <v>12</v>
      </c>
      <c r="K409">
        <v>72</v>
      </c>
      <c r="L409" s="1">
        <f>HeartDiseasePrediction[[#This Row],[MaxHR]]/(220-HeartDiseasePrediction[[#This Row],[Age]])</f>
        <v>0.45569620253164556</v>
      </c>
      <c r="M409" t="str" cm="1">
        <f t="array" ref="M409">_xlfn.IFS(HeartDiseasePrediction[[#This Row],[MaxHR % Value]]&lt;=59%,"Low-(Abnormal)",HeartDiseasePrediction[[#This Row],[MaxHR % Value]]&lt;86%,"Normal",HeartDiseasePrediction[[#This Row],[MaxHR % Value]]&gt;=86%,"High-(Abnormal)")</f>
        <v>Low-(Abnormal)</v>
      </c>
      <c r="N409" t="s">
        <v>23</v>
      </c>
      <c r="O409">
        <v>-0.5</v>
      </c>
      <c r="P409" t="str" cm="1">
        <f t="array" ref="P409">_xlfn.IFS(HeartDiseasePrediction[[#This Row],[Oldpeak]]&lt;1,"Low Risk",HeartDiseasePrediction[[#This Row],[Oldpeak]]&lt;1.5,"Medium Risk",HeartDiseasePrediction[[#This Row],[Oldpeak]]&gt;=1.5,"High Risk")</f>
        <v>Low Risk</v>
      </c>
      <c r="Q409" t="s">
        <v>15</v>
      </c>
      <c r="R409" t="s">
        <v>23</v>
      </c>
    </row>
    <row r="410" spans="1:18" x14ac:dyDescent="0.25">
      <c r="A410">
        <v>59</v>
      </c>
      <c r="B410" t="str" cm="1">
        <f t="array" ref="B410">_xlfn.IFS(HeartDiseasePrediction[[#This Row],[Age]]&lt;40,"Below 40",HeartDiseasePrediction[[#This Row],[Age]]&lt;50,"Btw 40 - 49",HeartDiseasePrediction[[#This Row],[Age]]&lt;60,"Btw 50 -59",HeartDiseasePrediction[[#This Row],[Age]]&lt;70,"Btw 60 - 69",HeartDiseasePrediction[[#This Row],[Age]]&lt;=80,"Btw 70 -79")</f>
        <v>Btw 50 -59</v>
      </c>
      <c r="C410" t="s">
        <v>11</v>
      </c>
      <c r="D410" t="s">
        <v>61</v>
      </c>
      <c r="E410">
        <v>110</v>
      </c>
      <c r="F410" t="str" cm="1">
        <f t="array" ref="F410">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410">
        <v>0</v>
      </c>
      <c r="H410" t="str" cm="1">
        <f t="array" ref="H410">_xlfn.IFS(HeartDiseasePrediction[[#This Row],[Cholesterol]]=0,"No Reading",HeartDiseasePrediction[[#This Row],[Cholesterol]]&lt;200,"Normal",HeartDiseasePrediction[[#This Row],[Cholesterol]]&lt;240,"Medium Risk",HeartDiseasePrediction[[#This Row],[Cholesterol]]&gt;=240,"High Risk")</f>
        <v>No Reading</v>
      </c>
      <c r="I410" t="s">
        <v>53</v>
      </c>
      <c r="J410" t="s">
        <v>12</v>
      </c>
      <c r="K410">
        <v>94</v>
      </c>
      <c r="L410" s="1">
        <f>HeartDiseasePrediction[[#This Row],[MaxHR]]/(220-HeartDiseasePrediction[[#This Row],[Age]])</f>
        <v>0.58385093167701863</v>
      </c>
      <c r="M410" t="str" cm="1">
        <f t="array" ref="M410">_xlfn.IFS(HeartDiseasePrediction[[#This Row],[MaxHR % Value]]&lt;=59%,"Low-(Abnormal)",HeartDiseasePrediction[[#This Row],[MaxHR % Value]]&lt;86%,"Normal",HeartDiseasePrediction[[#This Row],[MaxHR % Value]]&gt;=86%,"High-(Abnormal)")</f>
        <v>Low-(Abnormal)</v>
      </c>
      <c r="N410" t="s">
        <v>22</v>
      </c>
      <c r="O410">
        <v>0</v>
      </c>
      <c r="P410" t="str" cm="1">
        <f t="array" ref="P410">_xlfn.IFS(HeartDiseasePrediction[[#This Row],[Oldpeak]]&lt;1,"Low Risk",HeartDiseasePrediction[[#This Row],[Oldpeak]]&lt;1.5,"Medium Risk",HeartDiseasePrediction[[#This Row],[Oldpeak]]&gt;=1.5,"High Risk")</f>
        <v>Low Risk</v>
      </c>
      <c r="Q410" t="s">
        <v>15</v>
      </c>
      <c r="R410" t="s">
        <v>23</v>
      </c>
    </row>
    <row r="411" spans="1:18" x14ac:dyDescent="0.25">
      <c r="A411">
        <v>53</v>
      </c>
      <c r="B411" t="str" cm="1">
        <f t="array" ref="B411">_xlfn.IFS(HeartDiseasePrediction[[#This Row],[Age]]&lt;40,"Below 40",HeartDiseasePrediction[[#This Row],[Age]]&lt;50,"Btw 40 - 49",HeartDiseasePrediction[[#This Row],[Age]]&lt;60,"Btw 50 -59",HeartDiseasePrediction[[#This Row],[Age]]&lt;70,"Btw 60 - 69",HeartDiseasePrediction[[#This Row],[Age]]&lt;=80,"Btw 70 -79")</f>
        <v>Btw 50 -59</v>
      </c>
      <c r="C411" t="s">
        <v>11</v>
      </c>
      <c r="D411" t="s">
        <v>64</v>
      </c>
      <c r="E411">
        <v>160</v>
      </c>
      <c r="F411" t="str" cm="1">
        <f t="array" ref="F411">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11">
        <v>0</v>
      </c>
      <c r="H411" t="str" cm="1">
        <f t="array" ref="H411">_xlfn.IFS(HeartDiseasePrediction[[#This Row],[Cholesterol]]=0,"No Reading",HeartDiseasePrediction[[#This Row],[Cholesterol]]&lt;200,"Normal",HeartDiseasePrediction[[#This Row],[Cholesterol]]&lt;240,"Medium Risk",HeartDiseasePrediction[[#This Row],[Cholesterol]]&gt;=240,"High Risk")</f>
        <v>No Reading</v>
      </c>
      <c r="I411" t="s">
        <v>53</v>
      </c>
      <c r="J411" t="s">
        <v>17</v>
      </c>
      <c r="K411">
        <v>122</v>
      </c>
      <c r="L411" s="1">
        <f>HeartDiseasePrediction[[#This Row],[MaxHR]]/(220-HeartDiseasePrediction[[#This Row],[Age]])</f>
        <v>0.73053892215568861</v>
      </c>
      <c r="M411" t="str" cm="1">
        <f t="array" ref="M411">_xlfn.IFS(HeartDiseasePrediction[[#This Row],[MaxHR % Value]]&lt;=59%,"Low-(Abnormal)",HeartDiseasePrediction[[#This Row],[MaxHR % Value]]&lt;86%,"Normal",HeartDiseasePrediction[[#This Row],[MaxHR % Value]]&gt;=86%,"High-(Abnormal)")</f>
        <v>Normal</v>
      </c>
      <c r="N411" t="s">
        <v>23</v>
      </c>
      <c r="O411">
        <v>0</v>
      </c>
      <c r="P411" t="str" cm="1">
        <f t="array" ref="P411">_xlfn.IFS(HeartDiseasePrediction[[#This Row],[Oldpeak]]&lt;1,"Low Risk",HeartDiseasePrediction[[#This Row],[Oldpeak]]&lt;1.5,"Medium Risk",HeartDiseasePrediction[[#This Row],[Oldpeak]]&gt;=1.5,"High Risk")</f>
        <v>Low Risk</v>
      </c>
      <c r="Q411" t="s">
        <v>15</v>
      </c>
      <c r="R411" t="s">
        <v>23</v>
      </c>
    </row>
    <row r="412" spans="1:18" x14ac:dyDescent="0.25">
      <c r="A412">
        <v>62</v>
      </c>
      <c r="B412" t="str" cm="1">
        <f t="array" ref="B412">_xlfn.IFS(HeartDiseasePrediction[[#This Row],[Age]]&lt;40,"Below 40",HeartDiseasePrediction[[#This Row],[Age]]&lt;50,"Btw 40 - 49",HeartDiseasePrediction[[#This Row],[Age]]&lt;60,"Btw 50 -59",HeartDiseasePrediction[[#This Row],[Age]]&lt;70,"Btw 60 - 69",HeartDiseasePrediction[[#This Row],[Age]]&lt;=80,"Btw 70 -79")</f>
        <v>Btw 60 - 69</v>
      </c>
      <c r="C412" t="s">
        <v>11</v>
      </c>
      <c r="D412" t="s">
        <v>61</v>
      </c>
      <c r="E412">
        <v>150</v>
      </c>
      <c r="F412" t="str" cm="1">
        <f t="array" ref="F412">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12">
        <v>0</v>
      </c>
      <c r="H412" t="str" cm="1">
        <f t="array" ref="H412">_xlfn.IFS(HeartDiseasePrediction[[#This Row],[Cholesterol]]=0,"No Reading",HeartDiseasePrediction[[#This Row],[Cholesterol]]&lt;200,"Normal",HeartDiseasePrediction[[#This Row],[Cholesterol]]&lt;240,"Medium Risk",HeartDiseasePrediction[[#This Row],[Cholesterol]]&gt;=240,"High Risk")</f>
        <v>No Reading</v>
      </c>
      <c r="I412" t="s">
        <v>53</v>
      </c>
      <c r="J412" t="s">
        <v>16</v>
      </c>
      <c r="K412">
        <v>78</v>
      </c>
      <c r="L412" s="1">
        <f>HeartDiseasePrediction[[#This Row],[MaxHR]]/(220-HeartDiseasePrediction[[#This Row],[Age]])</f>
        <v>0.49367088607594939</v>
      </c>
      <c r="M412" t="str" cm="1">
        <f t="array" ref="M412">_xlfn.IFS(HeartDiseasePrediction[[#This Row],[MaxHR % Value]]&lt;=59%,"Low-(Abnormal)",HeartDiseasePrediction[[#This Row],[MaxHR % Value]]&lt;86%,"Normal",HeartDiseasePrediction[[#This Row],[MaxHR % Value]]&gt;=86%,"High-(Abnormal)")</f>
        <v>Low-(Abnormal)</v>
      </c>
      <c r="N412" t="s">
        <v>22</v>
      </c>
      <c r="O412">
        <v>2</v>
      </c>
      <c r="P412" t="str" cm="1">
        <f t="array" ref="P412">_xlfn.IFS(HeartDiseasePrediction[[#This Row],[Oldpeak]]&lt;1,"Low Risk",HeartDiseasePrediction[[#This Row],[Oldpeak]]&lt;1.5,"Medium Risk",HeartDiseasePrediction[[#This Row],[Oldpeak]]&gt;=1.5,"High Risk")</f>
        <v>High Risk</v>
      </c>
      <c r="Q412" t="s">
        <v>15</v>
      </c>
      <c r="R412" t="s">
        <v>23</v>
      </c>
    </row>
    <row r="413" spans="1:18" x14ac:dyDescent="0.25">
      <c r="A413">
        <v>54</v>
      </c>
      <c r="B413" t="str" cm="1">
        <f t="array" ref="B413">_xlfn.IFS(HeartDiseasePrediction[[#This Row],[Age]]&lt;40,"Below 40",HeartDiseasePrediction[[#This Row],[Age]]&lt;50,"Btw 40 - 49",HeartDiseasePrediction[[#This Row],[Age]]&lt;60,"Btw 50 -59",HeartDiseasePrediction[[#This Row],[Age]]&lt;70,"Btw 60 - 69",HeartDiseasePrediction[[#This Row],[Age]]&lt;=80,"Btw 70 -79")</f>
        <v>Btw 50 -59</v>
      </c>
      <c r="C413" t="s">
        <v>11</v>
      </c>
      <c r="D413" t="s">
        <v>61</v>
      </c>
      <c r="E413">
        <v>180</v>
      </c>
      <c r="F413" t="str" cm="1">
        <f t="array" ref="F413">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13">
        <v>0</v>
      </c>
      <c r="H413" t="str" cm="1">
        <f t="array" ref="H413">_xlfn.IFS(HeartDiseasePrediction[[#This Row],[Cholesterol]]=0,"No Reading",HeartDiseasePrediction[[#This Row],[Cholesterol]]&lt;200,"Normal",HeartDiseasePrediction[[#This Row],[Cholesterol]]&lt;240,"Medium Risk",HeartDiseasePrediction[[#This Row],[Cholesterol]]&gt;=240,"High Risk")</f>
        <v>No Reading</v>
      </c>
      <c r="I413" t="s">
        <v>53</v>
      </c>
      <c r="J413" t="s">
        <v>12</v>
      </c>
      <c r="K413">
        <v>150</v>
      </c>
      <c r="L413" s="1">
        <f>HeartDiseasePrediction[[#This Row],[MaxHR]]/(220-HeartDiseasePrediction[[#This Row],[Age]])</f>
        <v>0.90361445783132532</v>
      </c>
      <c r="M413" t="str" cm="1">
        <f t="array" ref="M413">_xlfn.IFS(HeartDiseasePrediction[[#This Row],[MaxHR % Value]]&lt;=59%,"Low-(Abnormal)",HeartDiseasePrediction[[#This Row],[MaxHR % Value]]&lt;86%,"Normal",HeartDiseasePrediction[[#This Row],[MaxHR % Value]]&gt;=86%,"High-(Abnormal)")</f>
        <v>High-(Abnormal)</v>
      </c>
      <c r="N413" t="s">
        <v>22</v>
      </c>
      <c r="O413">
        <v>1.5</v>
      </c>
      <c r="P413" t="str" cm="1">
        <f t="array" ref="P413">_xlfn.IFS(HeartDiseasePrediction[[#This Row],[Oldpeak]]&lt;1,"Low Risk",HeartDiseasePrediction[[#This Row],[Oldpeak]]&lt;1.5,"Medium Risk",HeartDiseasePrediction[[#This Row],[Oldpeak]]&gt;=1.5,"High Risk")</f>
        <v>High Risk</v>
      </c>
      <c r="Q413" t="s">
        <v>15</v>
      </c>
      <c r="R413" t="s">
        <v>23</v>
      </c>
    </row>
    <row r="414" spans="1:18" x14ac:dyDescent="0.25">
      <c r="A414">
        <v>56</v>
      </c>
      <c r="B414" t="str" cm="1">
        <f t="array" ref="B414">_xlfn.IFS(HeartDiseasePrediction[[#This Row],[Age]]&lt;40,"Below 40",HeartDiseasePrediction[[#This Row],[Age]]&lt;50,"Btw 40 - 49",HeartDiseasePrediction[[#This Row],[Age]]&lt;60,"Btw 50 -59",HeartDiseasePrediction[[#This Row],[Age]]&lt;70,"Btw 60 - 69",HeartDiseasePrediction[[#This Row],[Age]]&lt;=80,"Btw 70 -79")</f>
        <v>Btw 50 -59</v>
      </c>
      <c r="C414" t="s">
        <v>11</v>
      </c>
      <c r="D414" t="s">
        <v>61</v>
      </c>
      <c r="E414">
        <v>125</v>
      </c>
      <c r="F414" t="str" cm="1">
        <f t="array" ref="F41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14">
        <v>0</v>
      </c>
      <c r="H414" t="str" cm="1">
        <f t="array" ref="H414">_xlfn.IFS(HeartDiseasePrediction[[#This Row],[Cholesterol]]=0,"No Reading",HeartDiseasePrediction[[#This Row],[Cholesterol]]&lt;200,"Normal",HeartDiseasePrediction[[#This Row],[Cholesterol]]&lt;240,"Medium Risk",HeartDiseasePrediction[[#This Row],[Cholesterol]]&gt;=240,"High Risk")</f>
        <v>No Reading</v>
      </c>
      <c r="I414" t="s">
        <v>53</v>
      </c>
      <c r="J414" t="s">
        <v>12</v>
      </c>
      <c r="K414">
        <v>103</v>
      </c>
      <c r="L414" s="1">
        <f>HeartDiseasePrediction[[#This Row],[MaxHR]]/(220-HeartDiseasePrediction[[#This Row],[Age]])</f>
        <v>0.62804878048780488</v>
      </c>
      <c r="M414" t="str" cm="1">
        <f t="array" ref="M414">_xlfn.IFS(HeartDiseasePrediction[[#This Row],[MaxHR % Value]]&lt;=59%,"Low-(Abnormal)",HeartDiseasePrediction[[#This Row],[MaxHR % Value]]&lt;86%,"Normal",HeartDiseasePrediction[[#This Row],[MaxHR % Value]]&gt;=86%,"High-(Abnormal)")</f>
        <v>Normal</v>
      </c>
      <c r="N414" t="s">
        <v>23</v>
      </c>
      <c r="O414">
        <v>1</v>
      </c>
      <c r="P414" t="str" cm="1">
        <f t="array" ref="P414">_xlfn.IFS(HeartDiseasePrediction[[#This Row],[Oldpeak]]&lt;1,"Low Risk",HeartDiseasePrediction[[#This Row],[Oldpeak]]&lt;1.5,"Medium Risk",HeartDiseasePrediction[[#This Row],[Oldpeak]]&gt;=1.5,"High Risk")</f>
        <v>Medium Risk</v>
      </c>
      <c r="Q414" t="s">
        <v>15</v>
      </c>
      <c r="R414" t="s">
        <v>23</v>
      </c>
    </row>
    <row r="415" spans="1:18" x14ac:dyDescent="0.25">
      <c r="A415">
        <v>56</v>
      </c>
      <c r="B415" t="str" cm="1">
        <f t="array" ref="B415">_xlfn.IFS(HeartDiseasePrediction[[#This Row],[Age]]&lt;40,"Below 40",HeartDiseasePrediction[[#This Row],[Age]]&lt;50,"Btw 40 - 49",HeartDiseasePrediction[[#This Row],[Age]]&lt;60,"Btw 50 -59",HeartDiseasePrediction[[#This Row],[Age]]&lt;70,"Btw 60 - 69",HeartDiseasePrediction[[#This Row],[Age]]&lt;=80,"Btw 70 -79")</f>
        <v>Btw 50 -59</v>
      </c>
      <c r="C415" t="s">
        <v>11</v>
      </c>
      <c r="D415" t="s">
        <v>64</v>
      </c>
      <c r="E415">
        <v>125</v>
      </c>
      <c r="F415" t="str" cm="1">
        <f t="array" ref="F41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15">
        <v>0</v>
      </c>
      <c r="H415" t="str" cm="1">
        <f t="array" ref="H415">_xlfn.IFS(HeartDiseasePrediction[[#This Row],[Cholesterol]]=0,"No Reading",HeartDiseasePrediction[[#This Row],[Cholesterol]]&lt;200,"Normal",HeartDiseasePrediction[[#This Row],[Cholesterol]]&lt;240,"Medium Risk",HeartDiseasePrediction[[#This Row],[Cholesterol]]&gt;=240,"High Risk")</f>
        <v>No Reading</v>
      </c>
      <c r="I415" t="s">
        <v>53</v>
      </c>
      <c r="J415" t="s">
        <v>12</v>
      </c>
      <c r="K415">
        <v>98</v>
      </c>
      <c r="L415" s="1">
        <f>HeartDiseasePrediction[[#This Row],[MaxHR]]/(220-HeartDiseasePrediction[[#This Row],[Age]])</f>
        <v>0.59756097560975607</v>
      </c>
      <c r="M415" t="str" cm="1">
        <f t="array" ref="M415">_xlfn.IFS(HeartDiseasePrediction[[#This Row],[MaxHR % Value]]&lt;=59%,"Low-(Abnormal)",HeartDiseasePrediction[[#This Row],[MaxHR % Value]]&lt;86%,"Normal",HeartDiseasePrediction[[#This Row],[MaxHR % Value]]&gt;=86%,"High-(Abnormal)")</f>
        <v>Normal</v>
      </c>
      <c r="N415" t="s">
        <v>22</v>
      </c>
      <c r="O415">
        <v>-2</v>
      </c>
      <c r="P415" t="str" cm="1">
        <f t="array" ref="P415">_xlfn.IFS(HeartDiseasePrediction[[#This Row],[Oldpeak]]&lt;1,"Low Risk",HeartDiseasePrediction[[#This Row],[Oldpeak]]&lt;1.5,"Medium Risk",HeartDiseasePrediction[[#This Row],[Oldpeak]]&gt;=1.5,"High Risk")</f>
        <v>Low Risk</v>
      </c>
      <c r="Q415" t="s">
        <v>15</v>
      </c>
      <c r="R415" t="s">
        <v>23</v>
      </c>
    </row>
    <row r="416" spans="1:18" x14ac:dyDescent="0.25">
      <c r="A416">
        <v>54</v>
      </c>
      <c r="B416" t="str" cm="1">
        <f t="array" ref="B416">_xlfn.IFS(HeartDiseasePrediction[[#This Row],[Age]]&lt;40,"Below 40",HeartDiseasePrediction[[#This Row],[Age]]&lt;50,"Btw 40 - 49",HeartDiseasePrediction[[#This Row],[Age]]&lt;60,"Btw 50 -59",HeartDiseasePrediction[[#This Row],[Age]]&lt;70,"Btw 60 - 69",HeartDiseasePrediction[[#This Row],[Age]]&lt;=80,"Btw 70 -79")</f>
        <v>Btw 50 -59</v>
      </c>
      <c r="C416" t="s">
        <v>11</v>
      </c>
      <c r="D416" t="s">
        <v>61</v>
      </c>
      <c r="E416">
        <v>130</v>
      </c>
      <c r="F416" t="str" cm="1">
        <f t="array" ref="F41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16">
        <v>0</v>
      </c>
      <c r="H416" t="str" cm="1">
        <f t="array" ref="H416">_xlfn.IFS(HeartDiseasePrediction[[#This Row],[Cholesterol]]=0,"No Reading",HeartDiseasePrediction[[#This Row],[Cholesterol]]&lt;200,"Normal",HeartDiseasePrediction[[#This Row],[Cholesterol]]&lt;240,"Medium Risk",HeartDiseasePrediction[[#This Row],[Cholesterol]]&gt;=240,"High Risk")</f>
        <v>No Reading</v>
      </c>
      <c r="I416" t="s">
        <v>53</v>
      </c>
      <c r="J416" t="s">
        <v>12</v>
      </c>
      <c r="K416">
        <v>110</v>
      </c>
      <c r="L416" s="1">
        <f>HeartDiseasePrediction[[#This Row],[MaxHR]]/(220-HeartDiseasePrediction[[#This Row],[Age]])</f>
        <v>0.66265060240963858</v>
      </c>
      <c r="M416" t="str" cm="1">
        <f t="array" ref="M416">_xlfn.IFS(HeartDiseasePrediction[[#This Row],[MaxHR % Value]]&lt;=59%,"Low-(Abnormal)",HeartDiseasePrediction[[#This Row],[MaxHR % Value]]&lt;86%,"Normal",HeartDiseasePrediction[[#This Row],[MaxHR % Value]]&gt;=86%,"High-(Abnormal)")</f>
        <v>Normal</v>
      </c>
      <c r="N416" t="s">
        <v>23</v>
      </c>
      <c r="O416">
        <v>3</v>
      </c>
      <c r="P416" t="str" cm="1">
        <f t="array" ref="P416">_xlfn.IFS(HeartDiseasePrediction[[#This Row],[Oldpeak]]&lt;1,"Low Risk",HeartDiseasePrediction[[#This Row],[Oldpeak]]&lt;1.5,"Medium Risk",HeartDiseasePrediction[[#This Row],[Oldpeak]]&gt;=1.5,"High Risk")</f>
        <v>High Risk</v>
      </c>
      <c r="Q416" t="s">
        <v>15</v>
      </c>
      <c r="R416" t="s">
        <v>23</v>
      </c>
    </row>
    <row r="417" spans="1:18" x14ac:dyDescent="0.25">
      <c r="A417">
        <v>66</v>
      </c>
      <c r="B417" t="str" cm="1">
        <f t="array" ref="B417">_xlfn.IFS(HeartDiseasePrediction[[#This Row],[Age]]&lt;40,"Below 40",HeartDiseasePrediction[[#This Row],[Age]]&lt;50,"Btw 40 - 49",HeartDiseasePrediction[[#This Row],[Age]]&lt;60,"Btw 50 -59",HeartDiseasePrediction[[#This Row],[Age]]&lt;70,"Btw 60 - 69",HeartDiseasePrediction[[#This Row],[Age]]&lt;=80,"Btw 70 -79")</f>
        <v>Btw 60 - 69</v>
      </c>
      <c r="C417" t="s">
        <v>14</v>
      </c>
      <c r="D417" t="s">
        <v>61</v>
      </c>
      <c r="E417">
        <v>155</v>
      </c>
      <c r="F417" t="str" cm="1">
        <f t="array" ref="F41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17">
        <v>0</v>
      </c>
      <c r="H417" t="str" cm="1">
        <f t="array" ref="H417">_xlfn.IFS(HeartDiseasePrediction[[#This Row],[Cholesterol]]=0,"No Reading",HeartDiseasePrediction[[#This Row],[Cholesterol]]&lt;200,"Normal",HeartDiseasePrediction[[#This Row],[Cholesterol]]&lt;240,"Medium Risk",HeartDiseasePrediction[[#This Row],[Cholesterol]]&gt;=240,"High Risk")</f>
        <v>No Reading</v>
      </c>
      <c r="I417" t="s">
        <v>53</v>
      </c>
      <c r="J417" t="s">
        <v>12</v>
      </c>
      <c r="K417">
        <v>90</v>
      </c>
      <c r="L417" s="1">
        <f>HeartDiseasePrediction[[#This Row],[MaxHR]]/(220-HeartDiseasePrediction[[#This Row],[Age]])</f>
        <v>0.58441558441558439</v>
      </c>
      <c r="M417" t="str" cm="1">
        <f t="array" ref="M417">_xlfn.IFS(HeartDiseasePrediction[[#This Row],[MaxHR % Value]]&lt;=59%,"Low-(Abnormal)",HeartDiseasePrediction[[#This Row],[MaxHR % Value]]&lt;86%,"Normal",HeartDiseasePrediction[[#This Row],[MaxHR % Value]]&gt;=86%,"High-(Abnormal)")</f>
        <v>Low-(Abnormal)</v>
      </c>
      <c r="N417" t="s">
        <v>22</v>
      </c>
      <c r="O417">
        <v>0</v>
      </c>
      <c r="P417" t="str" cm="1">
        <f t="array" ref="P417">_xlfn.IFS(HeartDiseasePrediction[[#This Row],[Oldpeak]]&lt;1,"Low Risk",HeartDiseasePrediction[[#This Row],[Oldpeak]]&lt;1.5,"Medium Risk",HeartDiseasePrediction[[#This Row],[Oldpeak]]&gt;=1.5,"High Risk")</f>
        <v>Low Risk</v>
      </c>
      <c r="Q417" t="s">
        <v>15</v>
      </c>
      <c r="R417" t="s">
        <v>23</v>
      </c>
    </row>
    <row r="418" spans="1:18" x14ac:dyDescent="0.25">
      <c r="A418">
        <v>63</v>
      </c>
      <c r="B418" t="str" cm="1">
        <f t="array" ref="B418">_xlfn.IFS(HeartDiseasePrediction[[#This Row],[Age]]&lt;40,"Below 40",HeartDiseasePrediction[[#This Row],[Age]]&lt;50,"Btw 40 - 49",HeartDiseasePrediction[[#This Row],[Age]]&lt;60,"Btw 50 -59",HeartDiseasePrediction[[#This Row],[Age]]&lt;70,"Btw 60 - 69",HeartDiseasePrediction[[#This Row],[Age]]&lt;=80,"Btw 70 -79")</f>
        <v>Btw 60 - 69</v>
      </c>
      <c r="C418" t="s">
        <v>11</v>
      </c>
      <c r="D418" t="s">
        <v>61</v>
      </c>
      <c r="E418">
        <v>140</v>
      </c>
      <c r="F418" t="str" cm="1">
        <f t="array" ref="F418">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18">
        <v>260</v>
      </c>
      <c r="H418" t="str" cm="1">
        <f t="array" ref="H418">_xlfn.IFS(HeartDiseasePrediction[[#This Row],[Cholesterol]]=0,"No Reading",HeartDiseasePrediction[[#This Row],[Cholesterol]]&lt;200,"Normal",HeartDiseasePrediction[[#This Row],[Cholesterol]]&lt;240,"Medium Risk",HeartDiseasePrediction[[#This Row],[Cholesterol]]&gt;=240,"High Risk")</f>
        <v>High Risk</v>
      </c>
      <c r="I418" t="s">
        <v>52</v>
      </c>
      <c r="J418" t="s">
        <v>16</v>
      </c>
      <c r="K418">
        <v>112</v>
      </c>
      <c r="L418" s="1">
        <f>HeartDiseasePrediction[[#This Row],[MaxHR]]/(220-HeartDiseasePrediction[[#This Row],[Age]])</f>
        <v>0.7133757961783439</v>
      </c>
      <c r="M418" t="str" cm="1">
        <f t="array" ref="M418">_xlfn.IFS(HeartDiseasePrediction[[#This Row],[MaxHR % Value]]&lt;=59%,"Low-(Abnormal)",HeartDiseasePrediction[[#This Row],[MaxHR % Value]]&lt;86%,"Normal",HeartDiseasePrediction[[#This Row],[MaxHR % Value]]&gt;=86%,"High-(Abnormal)")</f>
        <v>Normal</v>
      </c>
      <c r="N418" t="s">
        <v>23</v>
      </c>
      <c r="O418">
        <v>3</v>
      </c>
      <c r="P418" t="str" cm="1">
        <f t="array" ref="P418">_xlfn.IFS(HeartDiseasePrediction[[#This Row],[Oldpeak]]&lt;1,"Low Risk",HeartDiseasePrediction[[#This Row],[Oldpeak]]&lt;1.5,"Medium Risk",HeartDiseasePrediction[[#This Row],[Oldpeak]]&gt;=1.5,"High Risk")</f>
        <v>High Risk</v>
      </c>
      <c r="Q418" t="s">
        <v>15</v>
      </c>
      <c r="R418" t="s">
        <v>23</v>
      </c>
    </row>
    <row r="419" spans="1:18" x14ac:dyDescent="0.25">
      <c r="A419">
        <v>44</v>
      </c>
      <c r="B419" t="str" cm="1">
        <f t="array" ref="B419">_xlfn.IFS(HeartDiseasePrediction[[#This Row],[Age]]&lt;40,"Below 40",HeartDiseasePrediction[[#This Row],[Age]]&lt;50,"Btw 40 - 49",HeartDiseasePrediction[[#This Row],[Age]]&lt;60,"Btw 50 -59",HeartDiseasePrediction[[#This Row],[Age]]&lt;70,"Btw 60 - 69",HeartDiseasePrediction[[#This Row],[Age]]&lt;=80,"Btw 70 -79")</f>
        <v>Btw 40 - 49</v>
      </c>
      <c r="C419" t="s">
        <v>11</v>
      </c>
      <c r="D419" t="s">
        <v>61</v>
      </c>
      <c r="E419">
        <v>130</v>
      </c>
      <c r="F419" t="str" cm="1">
        <f t="array" ref="F41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19">
        <v>209</v>
      </c>
      <c r="H419" t="str" cm="1">
        <f t="array" ref="H419">_xlfn.IFS(HeartDiseasePrediction[[#This Row],[Cholesterol]]=0,"No Reading",HeartDiseasePrediction[[#This Row],[Cholesterol]]&lt;200,"Normal",HeartDiseasePrediction[[#This Row],[Cholesterol]]&lt;240,"Medium Risk",HeartDiseasePrediction[[#This Row],[Cholesterol]]&gt;=240,"High Risk")</f>
        <v>Medium Risk</v>
      </c>
      <c r="I419" t="s">
        <v>52</v>
      </c>
      <c r="J419" t="s">
        <v>16</v>
      </c>
      <c r="K419">
        <v>127</v>
      </c>
      <c r="L419" s="1">
        <f>HeartDiseasePrediction[[#This Row],[MaxHR]]/(220-HeartDiseasePrediction[[#This Row],[Age]])</f>
        <v>0.72159090909090906</v>
      </c>
      <c r="M419" t="str" cm="1">
        <f t="array" ref="M419">_xlfn.IFS(HeartDiseasePrediction[[#This Row],[MaxHR % Value]]&lt;=59%,"Low-(Abnormal)",HeartDiseasePrediction[[#This Row],[MaxHR % Value]]&lt;86%,"Normal",HeartDiseasePrediction[[#This Row],[MaxHR % Value]]&gt;=86%,"High-(Abnormal)")</f>
        <v>Normal</v>
      </c>
      <c r="N419" t="s">
        <v>22</v>
      </c>
      <c r="O419">
        <v>0</v>
      </c>
      <c r="P419" t="str" cm="1">
        <f t="array" ref="P419">_xlfn.IFS(HeartDiseasePrediction[[#This Row],[Oldpeak]]&lt;1,"Low Risk",HeartDiseasePrediction[[#This Row],[Oldpeak]]&lt;1.5,"Medium Risk",HeartDiseasePrediction[[#This Row],[Oldpeak]]&gt;=1.5,"High Risk")</f>
        <v>Low Risk</v>
      </c>
      <c r="Q419" t="s">
        <v>13</v>
      </c>
      <c r="R419" t="s">
        <v>22</v>
      </c>
    </row>
    <row r="420" spans="1:18" x14ac:dyDescent="0.25">
      <c r="A420">
        <v>60</v>
      </c>
      <c r="B420" t="str" cm="1">
        <f t="array" ref="B420">_xlfn.IFS(HeartDiseasePrediction[[#This Row],[Age]]&lt;40,"Below 40",HeartDiseasePrediction[[#This Row],[Age]]&lt;50,"Btw 40 - 49",HeartDiseasePrediction[[#This Row],[Age]]&lt;60,"Btw 50 -59",HeartDiseasePrediction[[#This Row],[Age]]&lt;70,"Btw 60 - 69",HeartDiseasePrediction[[#This Row],[Age]]&lt;=80,"Btw 70 -79")</f>
        <v>Btw 60 - 69</v>
      </c>
      <c r="C420" t="s">
        <v>11</v>
      </c>
      <c r="D420" t="s">
        <v>61</v>
      </c>
      <c r="E420">
        <v>132</v>
      </c>
      <c r="F420" t="str" cm="1">
        <f t="array" ref="F42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20">
        <v>218</v>
      </c>
      <c r="H420" t="str" cm="1">
        <f t="array" ref="H420">_xlfn.IFS(HeartDiseasePrediction[[#This Row],[Cholesterol]]=0,"No Reading",HeartDiseasePrediction[[#This Row],[Cholesterol]]&lt;200,"Normal",HeartDiseasePrediction[[#This Row],[Cholesterol]]&lt;240,"Medium Risk",HeartDiseasePrediction[[#This Row],[Cholesterol]]&gt;=240,"High Risk")</f>
        <v>Medium Risk</v>
      </c>
      <c r="I420" t="s">
        <v>52</v>
      </c>
      <c r="J420" t="s">
        <v>16</v>
      </c>
      <c r="K420">
        <v>140</v>
      </c>
      <c r="L420" s="1">
        <f>HeartDiseasePrediction[[#This Row],[MaxHR]]/(220-HeartDiseasePrediction[[#This Row],[Age]])</f>
        <v>0.875</v>
      </c>
      <c r="M420" t="str" cm="1">
        <f t="array" ref="M420">_xlfn.IFS(HeartDiseasePrediction[[#This Row],[MaxHR % Value]]&lt;=59%,"Low-(Abnormal)",HeartDiseasePrediction[[#This Row],[MaxHR % Value]]&lt;86%,"Normal",HeartDiseasePrediction[[#This Row],[MaxHR % Value]]&gt;=86%,"High-(Abnormal)")</f>
        <v>High-(Abnormal)</v>
      </c>
      <c r="N420" t="s">
        <v>23</v>
      </c>
      <c r="O420">
        <v>1.5</v>
      </c>
      <c r="P420" t="str" cm="1">
        <f t="array" ref="P420">_xlfn.IFS(HeartDiseasePrediction[[#This Row],[Oldpeak]]&lt;1,"Low Risk",HeartDiseasePrediction[[#This Row],[Oldpeak]]&lt;1.5,"Medium Risk",HeartDiseasePrediction[[#This Row],[Oldpeak]]&gt;=1.5,"High Risk")</f>
        <v>High Risk</v>
      </c>
      <c r="Q420" t="s">
        <v>18</v>
      </c>
      <c r="R420" t="s">
        <v>23</v>
      </c>
    </row>
    <row r="421" spans="1:18" x14ac:dyDescent="0.25">
      <c r="A421">
        <v>55</v>
      </c>
      <c r="B421" t="str" cm="1">
        <f t="array" ref="B421">_xlfn.IFS(HeartDiseasePrediction[[#This Row],[Age]]&lt;40,"Below 40",HeartDiseasePrediction[[#This Row],[Age]]&lt;50,"Btw 40 - 49",HeartDiseasePrediction[[#This Row],[Age]]&lt;60,"Btw 50 -59",HeartDiseasePrediction[[#This Row],[Age]]&lt;70,"Btw 60 - 69",HeartDiseasePrediction[[#This Row],[Age]]&lt;=80,"Btw 70 -79")</f>
        <v>Btw 50 -59</v>
      </c>
      <c r="C421" t="s">
        <v>11</v>
      </c>
      <c r="D421" t="s">
        <v>61</v>
      </c>
      <c r="E421">
        <v>142</v>
      </c>
      <c r="F421" t="str" cm="1">
        <f t="array" ref="F421">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21">
        <v>228</v>
      </c>
      <c r="H421" t="str" cm="1">
        <f t="array" ref="H421">_xlfn.IFS(HeartDiseasePrediction[[#This Row],[Cholesterol]]=0,"No Reading",HeartDiseasePrediction[[#This Row],[Cholesterol]]&lt;200,"Normal",HeartDiseasePrediction[[#This Row],[Cholesterol]]&lt;240,"Medium Risk",HeartDiseasePrediction[[#This Row],[Cholesterol]]&gt;=240,"High Risk")</f>
        <v>Medium Risk</v>
      </c>
      <c r="I421" t="s">
        <v>52</v>
      </c>
      <c r="J421" t="s">
        <v>16</v>
      </c>
      <c r="K421">
        <v>149</v>
      </c>
      <c r="L421" s="1">
        <f>HeartDiseasePrediction[[#This Row],[MaxHR]]/(220-HeartDiseasePrediction[[#This Row],[Age]])</f>
        <v>0.90303030303030307</v>
      </c>
      <c r="M421" t="str" cm="1">
        <f t="array" ref="M421">_xlfn.IFS(HeartDiseasePrediction[[#This Row],[MaxHR % Value]]&lt;=59%,"Low-(Abnormal)",HeartDiseasePrediction[[#This Row],[MaxHR % Value]]&lt;86%,"Normal",HeartDiseasePrediction[[#This Row],[MaxHR % Value]]&gt;=86%,"High-(Abnormal)")</f>
        <v>High-(Abnormal)</v>
      </c>
      <c r="N421" t="s">
        <v>23</v>
      </c>
      <c r="O421">
        <v>2.5</v>
      </c>
      <c r="P421" t="str" cm="1">
        <f t="array" ref="P421">_xlfn.IFS(HeartDiseasePrediction[[#This Row],[Oldpeak]]&lt;1,"Low Risk",HeartDiseasePrediction[[#This Row],[Oldpeak]]&lt;1.5,"Medium Risk",HeartDiseasePrediction[[#This Row],[Oldpeak]]&gt;=1.5,"High Risk")</f>
        <v>High Risk</v>
      </c>
      <c r="Q421" t="s">
        <v>13</v>
      </c>
      <c r="R421" t="s">
        <v>23</v>
      </c>
    </row>
    <row r="422" spans="1:18" x14ac:dyDescent="0.25">
      <c r="A422">
        <v>66</v>
      </c>
      <c r="B422" t="str" cm="1">
        <f t="array" ref="B422">_xlfn.IFS(HeartDiseasePrediction[[#This Row],[Age]]&lt;40,"Below 40",HeartDiseasePrediction[[#This Row],[Age]]&lt;50,"Btw 40 - 49",HeartDiseasePrediction[[#This Row],[Age]]&lt;60,"Btw 50 -59",HeartDiseasePrediction[[#This Row],[Age]]&lt;70,"Btw 60 - 69",HeartDiseasePrediction[[#This Row],[Age]]&lt;=80,"Btw 70 -79")</f>
        <v>Btw 60 - 69</v>
      </c>
      <c r="C422" t="s">
        <v>11</v>
      </c>
      <c r="D422" t="s">
        <v>64</v>
      </c>
      <c r="E422">
        <v>110</v>
      </c>
      <c r="F422" t="str" cm="1">
        <f t="array" ref="F422">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422">
        <v>213</v>
      </c>
      <c r="H422" t="str" cm="1">
        <f t="array" ref="H422">_xlfn.IFS(HeartDiseasePrediction[[#This Row],[Cholesterol]]=0,"No Reading",HeartDiseasePrediction[[#This Row],[Cholesterol]]&lt;200,"Normal",HeartDiseasePrediction[[#This Row],[Cholesterol]]&lt;240,"Medium Risk",HeartDiseasePrediction[[#This Row],[Cholesterol]]&gt;=240,"High Risk")</f>
        <v>Medium Risk</v>
      </c>
      <c r="I422" t="s">
        <v>53</v>
      </c>
      <c r="J422" t="s">
        <v>17</v>
      </c>
      <c r="K422">
        <v>99</v>
      </c>
      <c r="L422" s="1">
        <f>HeartDiseasePrediction[[#This Row],[MaxHR]]/(220-HeartDiseasePrediction[[#This Row],[Age]])</f>
        <v>0.6428571428571429</v>
      </c>
      <c r="M422" t="str" cm="1">
        <f t="array" ref="M422">_xlfn.IFS(HeartDiseasePrediction[[#This Row],[MaxHR % Value]]&lt;=59%,"Low-(Abnormal)",HeartDiseasePrediction[[#This Row],[MaxHR % Value]]&lt;86%,"Normal",HeartDiseasePrediction[[#This Row],[MaxHR % Value]]&gt;=86%,"High-(Abnormal)")</f>
        <v>Normal</v>
      </c>
      <c r="N422" t="s">
        <v>23</v>
      </c>
      <c r="O422">
        <v>1.3</v>
      </c>
      <c r="P422" t="str" cm="1">
        <f t="array" ref="P422">_xlfn.IFS(HeartDiseasePrediction[[#This Row],[Oldpeak]]&lt;1,"Low Risk",HeartDiseasePrediction[[#This Row],[Oldpeak]]&lt;1.5,"Medium Risk",HeartDiseasePrediction[[#This Row],[Oldpeak]]&gt;=1.5,"High Risk")</f>
        <v>Medium Risk</v>
      </c>
      <c r="Q422" t="s">
        <v>15</v>
      </c>
      <c r="R422" t="s">
        <v>22</v>
      </c>
    </row>
    <row r="423" spans="1:18" x14ac:dyDescent="0.25">
      <c r="A423">
        <v>66</v>
      </c>
      <c r="B423" t="str" cm="1">
        <f t="array" ref="B423">_xlfn.IFS(HeartDiseasePrediction[[#This Row],[Age]]&lt;40,"Below 40",HeartDiseasePrediction[[#This Row],[Age]]&lt;50,"Btw 40 - 49",HeartDiseasePrediction[[#This Row],[Age]]&lt;60,"Btw 50 -59",HeartDiseasePrediction[[#This Row],[Age]]&lt;70,"Btw 60 - 69",HeartDiseasePrediction[[#This Row],[Age]]&lt;=80,"Btw 70 -79")</f>
        <v>Btw 60 - 69</v>
      </c>
      <c r="C423" t="s">
        <v>11</v>
      </c>
      <c r="D423" t="s">
        <v>64</v>
      </c>
      <c r="E423">
        <v>120</v>
      </c>
      <c r="F423" t="str" cm="1">
        <f t="array" ref="F42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23">
        <v>0</v>
      </c>
      <c r="H423" t="str" cm="1">
        <f t="array" ref="H423">_xlfn.IFS(HeartDiseasePrediction[[#This Row],[Cholesterol]]=0,"No Reading",HeartDiseasePrediction[[#This Row],[Cholesterol]]&lt;200,"Normal",HeartDiseasePrediction[[#This Row],[Cholesterol]]&lt;240,"Medium Risk",HeartDiseasePrediction[[#This Row],[Cholesterol]]&gt;=240,"High Risk")</f>
        <v>No Reading</v>
      </c>
      <c r="I423" t="s">
        <v>52</v>
      </c>
      <c r="J423" t="s">
        <v>16</v>
      </c>
      <c r="K423">
        <v>120</v>
      </c>
      <c r="L423" s="1">
        <f>HeartDiseasePrediction[[#This Row],[MaxHR]]/(220-HeartDiseasePrediction[[#This Row],[Age]])</f>
        <v>0.77922077922077926</v>
      </c>
      <c r="M423" t="str" cm="1">
        <f t="array" ref="M423">_xlfn.IFS(HeartDiseasePrediction[[#This Row],[MaxHR % Value]]&lt;=59%,"Low-(Abnormal)",HeartDiseasePrediction[[#This Row],[MaxHR % Value]]&lt;86%,"Normal",HeartDiseasePrediction[[#This Row],[MaxHR % Value]]&gt;=86%,"High-(Abnormal)")</f>
        <v>Normal</v>
      </c>
      <c r="N423" t="s">
        <v>22</v>
      </c>
      <c r="O423">
        <v>-0.5</v>
      </c>
      <c r="P423" t="str" cm="1">
        <f t="array" ref="P423">_xlfn.IFS(HeartDiseasePrediction[[#This Row],[Oldpeak]]&lt;1,"Low Risk",HeartDiseasePrediction[[#This Row],[Oldpeak]]&lt;1.5,"Medium Risk",HeartDiseasePrediction[[#This Row],[Oldpeak]]&gt;=1.5,"High Risk")</f>
        <v>Low Risk</v>
      </c>
      <c r="Q423" t="s">
        <v>13</v>
      </c>
      <c r="R423" t="s">
        <v>22</v>
      </c>
    </row>
    <row r="424" spans="1:18" x14ac:dyDescent="0.25">
      <c r="A424">
        <v>65</v>
      </c>
      <c r="B424" t="str" cm="1">
        <f t="array" ref="B424">_xlfn.IFS(HeartDiseasePrediction[[#This Row],[Age]]&lt;40,"Below 40",HeartDiseasePrediction[[#This Row],[Age]]&lt;50,"Btw 40 - 49",HeartDiseasePrediction[[#This Row],[Age]]&lt;60,"Btw 50 -59",HeartDiseasePrediction[[#This Row],[Age]]&lt;70,"Btw 60 - 69",HeartDiseasePrediction[[#This Row],[Age]]&lt;=80,"Btw 70 -79")</f>
        <v>Btw 60 - 69</v>
      </c>
      <c r="C424" t="s">
        <v>11</v>
      </c>
      <c r="D424" t="s">
        <v>61</v>
      </c>
      <c r="E424">
        <v>150</v>
      </c>
      <c r="F424" t="str" cm="1">
        <f t="array" ref="F42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24">
        <v>236</v>
      </c>
      <c r="H424" t="str" cm="1">
        <f t="array" ref="H424">_xlfn.IFS(HeartDiseasePrediction[[#This Row],[Cholesterol]]=0,"No Reading",HeartDiseasePrediction[[#This Row],[Cholesterol]]&lt;200,"Normal",HeartDiseasePrediction[[#This Row],[Cholesterol]]&lt;240,"Medium Risk",HeartDiseasePrediction[[#This Row],[Cholesterol]]&gt;=240,"High Risk")</f>
        <v>Medium Risk</v>
      </c>
      <c r="I424" t="s">
        <v>53</v>
      </c>
      <c r="J424" t="s">
        <v>16</v>
      </c>
      <c r="K424">
        <v>105</v>
      </c>
      <c r="L424" s="1">
        <f>HeartDiseasePrediction[[#This Row],[MaxHR]]/(220-HeartDiseasePrediction[[#This Row],[Age]])</f>
        <v>0.67741935483870963</v>
      </c>
      <c r="M424" t="str" cm="1">
        <f t="array" ref="M424">_xlfn.IFS(HeartDiseasePrediction[[#This Row],[MaxHR % Value]]&lt;=59%,"Low-(Abnormal)",HeartDiseasePrediction[[#This Row],[MaxHR % Value]]&lt;86%,"Normal",HeartDiseasePrediction[[#This Row],[MaxHR % Value]]&gt;=86%,"High-(Abnormal)")</f>
        <v>Normal</v>
      </c>
      <c r="N424" t="s">
        <v>23</v>
      </c>
      <c r="O424">
        <v>0</v>
      </c>
      <c r="P424" t="str" cm="1">
        <f t="array" ref="P424">_xlfn.IFS(HeartDiseasePrediction[[#This Row],[Oldpeak]]&lt;1,"Low Risk",HeartDiseasePrediction[[#This Row],[Oldpeak]]&lt;1.5,"Medium Risk",HeartDiseasePrediction[[#This Row],[Oldpeak]]&gt;=1.5,"High Risk")</f>
        <v>Low Risk</v>
      </c>
      <c r="Q424" t="s">
        <v>15</v>
      </c>
      <c r="R424" t="s">
        <v>23</v>
      </c>
    </row>
    <row r="425" spans="1:18" x14ac:dyDescent="0.25">
      <c r="A425">
        <v>60</v>
      </c>
      <c r="B425" t="str" cm="1">
        <f t="array" ref="B425">_xlfn.IFS(HeartDiseasePrediction[[#This Row],[Age]]&lt;40,"Below 40",HeartDiseasePrediction[[#This Row],[Age]]&lt;50,"Btw 40 - 49",HeartDiseasePrediction[[#This Row],[Age]]&lt;60,"Btw 50 -59",HeartDiseasePrediction[[#This Row],[Age]]&lt;70,"Btw 60 - 69",HeartDiseasePrediction[[#This Row],[Age]]&lt;=80,"Btw 70 -79")</f>
        <v>Btw 60 - 69</v>
      </c>
      <c r="C425" t="s">
        <v>11</v>
      </c>
      <c r="D425" t="s">
        <v>64</v>
      </c>
      <c r="E425">
        <v>180</v>
      </c>
      <c r="F425" t="str" cm="1">
        <f t="array" ref="F425">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25">
        <v>0</v>
      </c>
      <c r="H425" t="str" cm="1">
        <f t="array" ref="H425">_xlfn.IFS(HeartDiseasePrediction[[#This Row],[Cholesterol]]=0,"No Reading",HeartDiseasePrediction[[#This Row],[Cholesterol]]&lt;200,"Normal",HeartDiseasePrediction[[#This Row],[Cholesterol]]&lt;240,"Medium Risk",HeartDiseasePrediction[[#This Row],[Cholesterol]]&gt;=240,"High Risk")</f>
        <v>No Reading</v>
      </c>
      <c r="I425" t="s">
        <v>52</v>
      </c>
      <c r="J425" t="s">
        <v>16</v>
      </c>
      <c r="K425">
        <v>140</v>
      </c>
      <c r="L425" s="1">
        <f>HeartDiseasePrediction[[#This Row],[MaxHR]]/(220-HeartDiseasePrediction[[#This Row],[Age]])</f>
        <v>0.875</v>
      </c>
      <c r="M425" t="str" cm="1">
        <f t="array" ref="M425">_xlfn.IFS(HeartDiseasePrediction[[#This Row],[MaxHR % Value]]&lt;=59%,"Low-(Abnormal)",HeartDiseasePrediction[[#This Row],[MaxHR % Value]]&lt;86%,"Normal",HeartDiseasePrediction[[#This Row],[MaxHR % Value]]&gt;=86%,"High-(Abnormal)")</f>
        <v>High-(Abnormal)</v>
      </c>
      <c r="N425" t="s">
        <v>23</v>
      </c>
      <c r="O425">
        <v>1.5</v>
      </c>
      <c r="P425" t="str" cm="1">
        <f t="array" ref="P425">_xlfn.IFS(HeartDiseasePrediction[[#This Row],[Oldpeak]]&lt;1,"Low Risk",HeartDiseasePrediction[[#This Row],[Oldpeak]]&lt;1.5,"Medium Risk",HeartDiseasePrediction[[#This Row],[Oldpeak]]&gt;=1.5,"High Risk")</f>
        <v>High Risk</v>
      </c>
      <c r="Q425" t="s">
        <v>15</v>
      </c>
      <c r="R425" t="s">
        <v>22</v>
      </c>
    </row>
    <row r="426" spans="1:18" x14ac:dyDescent="0.25">
      <c r="A426">
        <v>60</v>
      </c>
      <c r="B426" t="str" cm="1">
        <f t="array" ref="B426">_xlfn.IFS(HeartDiseasePrediction[[#This Row],[Age]]&lt;40,"Below 40",HeartDiseasePrediction[[#This Row],[Age]]&lt;50,"Btw 40 - 49",HeartDiseasePrediction[[#This Row],[Age]]&lt;60,"Btw 50 -59",HeartDiseasePrediction[[#This Row],[Age]]&lt;70,"Btw 60 - 69",HeartDiseasePrediction[[#This Row],[Age]]&lt;=80,"Btw 70 -79")</f>
        <v>Btw 60 - 69</v>
      </c>
      <c r="C426" t="s">
        <v>11</v>
      </c>
      <c r="D426" t="s">
        <v>64</v>
      </c>
      <c r="E426">
        <v>120</v>
      </c>
      <c r="F426" t="str" cm="1">
        <f t="array" ref="F42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26">
        <v>0</v>
      </c>
      <c r="H426" t="str" cm="1">
        <f t="array" ref="H426">_xlfn.IFS(HeartDiseasePrediction[[#This Row],[Cholesterol]]=0,"No Reading",HeartDiseasePrediction[[#This Row],[Cholesterol]]&lt;200,"Normal",HeartDiseasePrediction[[#This Row],[Cholesterol]]&lt;240,"Medium Risk",HeartDiseasePrediction[[#This Row],[Cholesterol]]&gt;=240,"High Risk")</f>
        <v>No Reading</v>
      </c>
      <c r="I426" t="s">
        <v>53</v>
      </c>
      <c r="J426" t="s">
        <v>12</v>
      </c>
      <c r="K426">
        <v>141</v>
      </c>
      <c r="L426" s="1">
        <f>HeartDiseasePrediction[[#This Row],[MaxHR]]/(220-HeartDiseasePrediction[[#This Row],[Age]])</f>
        <v>0.88124999999999998</v>
      </c>
      <c r="M426" t="str" cm="1">
        <f t="array" ref="M426">_xlfn.IFS(HeartDiseasePrediction[[#This Row],[MaxHR % Value]]&lt;=59%,"Low-(Abnormal)",HeartDiseasePrediction[[#This Row],[MaxHR % Value]]&lt;86%,"Normal",HeartDiseasePrediction[[#This Row],[MaxHR % Value]]&gt;=86%,"High-(Abnormal)")</f>
        <v>High-(Abnormal)</v>
      </c>
      <c r="N426" t="s">
        <v>23</v>
      </c>
      <c r="O426">
        <v>2</v>
      </c>
      <c r="P426" t="str" cm="1">
        <f t="array" ref="P426">_xlfn.IFS(HeartDiseasePrediction[[#This Row],[Oldpeak]]&lt;1,"Low Risk",HeartDiseasePrediction[[#This Row],[Oldpeak]]&lt;1.5,"Medium Risk",HeartDiseasePrediction[[#This Row],[Oldpeak]]&gt;=1.5,"High Risk")</f>
        <v>High Risk</v>
      </c>
      <c r="Q426" t="s">
        <v>13</v>
      </c>
      <c r="R426" t="s">
        <v>23</v>
      </c>
    </row>
    <row r="427" spans="1:18" x14ac:dyDescent="0.25">
      <c r="A427">
        <v>60</v>
      </c>
      <c r="B427" t="str" cm="1">
        <f t="array" ref="B427">_xlfn.IFS(HeartDiseasePrediction[[#This Row],[Age]]&lt;40,"Below 40",HeartDiseasePrediction[[#This Row],[Age]]&lt;50,"Btw 40 - 49",HeartDiseasePrediction[[#This Row],[Age]]&lt;60,"Btw 50 -59",HeartDiseasePrediction[[#This Row],[Age]]&lt;70,"Btw 60 - 69",HeartDiseasePrediction[[#This Row],[Age]]&lt;=80,"Btw 70 -79")</f>
        <v>Btw 60 - 69</v>
      </c>
      <c r="C427" t="s">
        <v>11</v>
      </c>
      <c r="D427" t="s">
        <v>62</v>
      </c>
      <c r="E427">
        <v>160</v>
      </c>
      <c r="F427" t="str" cm="1">
        <f t="array" ref="F42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27">
        <v>267</v>
      </c>
      <c r="H427" t="str" cm="1">
        <f t="array" ref="H427">_xlfn.IFS(HeartDiseasePrediction[[#This Row],[Cholesterol]]=0,"No Reading",HeartDiseasePrediction[[#This Row],[Cholesterol]]&lt;200,"Normal",HeartDiseasePrediction[[#This Row],[Cholesterol]]&lt;240,"Medium Risk",HeartDiseasePrediction[[#This Row],[Cholesterol]]&gt;=240,"High Risk")</f>
        <v>High Risk</v>
      </c>
      <c r="I427" t="s">
        <v>53</v>
      </c>
      <c r="J427" t="s">
        <v>16</v>
      </c>
      <c r="K427">
        <v>157</v>
      </c>
      <c r="L427" s="1">
        <f>HeartDiseasePrediction[[#This Row],[MaxHR]]/(220-HeartDiseasePrediction[[#This Row],[Age]])</f>
        <v>0.98124999999999996</v>
      </c>
      <c r="M427" t="str" cm="1">
        <f t="array" ref="M427">_xlfn.IFS(HeartDiseasePrediction[[#This Row],[MaxHR % Value]]&lt;=59%,"Low-(Abnormal)",HeartDiseasePrediction[[#This Row],[MaxHR % Value]]&lt;86%,"Normal",HeartDiseasePrediction[[#This Row],[MaxHR % Value]]&gt;=86%,"High-(Abnormal)")</f>
        <v>High-(Abnormal)</v>
      </c>
      <c r="N427" t="s">
        <v>22</v>
      </c>
      <c r="O427">
        <v>0.5</v>
      </c>
      <c r="P427" t="str" cm="1">
        <f t="array" ref="P427">_xlfn.IFS(HeartDiseasePrediction[[#This Row],[Oldpeak]]&lt;1,"Low Risk",HeartDiseasePrediction[[#This Row],[Oldpeak]]&lt;1.5,"Medium Risk",HeartDiseasePrediction[[#This Row],[Oldpeak]]&gt;=1.5,"High Risk")</f>
        <v>Low Risk</v>
      </c>
      <c r="Q427" t="s">
        <v>15</v>
      </c>
      <c r="R427" t="s">
        <v>23</v>
      </c>
    </row>
    <row r="428" spans="1:18" x14ac:dyDescent="0.25">
      <c r="A428">
        <v>56</v>
      </c>
      <c r="B428" t="str" cm="1">
        <f t="array" ref="B428">_xlfn.IFS(HeartDiseasePrediction[[#This Row],[Age]]&lt;40,"Below 40",HeartDiseasePrediction[[#This Row],[Age]]&lt;50,"Btw 40 - 49",HeartDiseasePrediction[[#This Row],[Age]]&lt;60,"Btw 50 -59",HeartDiseasePrediction[[#This Row],[Age]]&lt;70,"Btw 60 - 69",HeartDiseasePrediction[[#This Row],[Age]]&lt;=80,"Btw 70 -79")</f>
        <v>Btw 50 -59</v>
      </c>
      <c r="C428" t="s">
        <v>11</v>
      </c>
      <c r="D428" t="s">
        <v>62</v>
      </c>
      <c r="E428">
        <v>126</v>
      </c>
      <c r="F428" t="str" cm="1">
        <f t="array" ref="F42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28">
        <v>166</v>
      </c>
      <c r="H428" t="str" cm="1">
        <f t="array" ref="H428">_xlfn.IFS(HeartDiseasePrediction[[#This Row],[Cholesterol]]=0,"No Reading",HeartDiseasePrediction[[#This Row],[Cholesterol]]&lt;200,"Normal",HeartDiseasePrediction[[#This Row],[Cholesterol]]&lt;240,"Medium Risk",HeartDiseasePrediction[[#This Row],[Cholesterol]]&gt;=240,"High Risk")</f>
        <v>Normal</v>
      </c>
      <c r="I428" t="s">
        <v>52</v>
      </c>
      <c r="J428" t="s">
        <v>16</v>
      </c>
      <c r="K428">
        <v>140</v>
      </c>
      <c r="L428" s="1">
        <f>HeartDiseasePrediction[[#This Row],[MaxHR]]/(220-HeartDiseasePrediction[[#This Row],[Age]])</f>
        <v>0.85365853658536583</v>
      </c>
      <c r="M428" t="str" cm="1">
        <f t="array" ref="M428">_xlfn.IFS(HeartDiseasePrediction[[#This Row],[MaxHR % Value]]&lt;=59%,"Low-(Abnormal)",HeartDiseasePrediction[[#This Row],[MaxHR % Value]]&lt;86%,"Normal",HeartDiseasePrediction[[#This Row],[MaxHR % Value]]&gt;=86%,"High-(Abnormal)")</f>
        <v>Normal</v>
      </c>
      <c r="N428" t="s">
        <v>22</v>
      </c>
      <c r="O428">
        <v>0</v>
      </c>
      <c r="P428" t="str" cm="1">
        <f t="array" ref="P428">_xlfn.IFS(HeartDiseasePrediction[[#This Row],[Oldpeak]]&lt;1,"Low Risk",HeartDiseasePrediction[[#This Row],[Oldpeak]]&lt;1.5,"Medium Risk",HeartDiseasePrediction[[#This Row],[Oldpeak]]&gt;=1.5,"High Risk")</f>
        <v>Low Risk</v>
      </c>
      <c r="Q428" t="s">
        <v>13</v>
      </c>
      <c r="R428" t="s">
        <v>22</v>
      </c>
    </row>
    <row r="429" spans="1:18" x14ac:dyDescent="0.25">
      <c r="A429">
        <v>59</v>
      </c>
      <c r="B429" t="str" cm="1">
        <f t="array" ref="B429">_xlfn.IFS(HeartDiseasePrediction[[#This Row],[Age]]&lt;40,"Below 40",HeartDiseasePrediction[[#This Row],[Age]]&lt;50,"Btw 40 - 49",HeartDiseasePrediction[[#This Row],[Age]]&lt;60,"Btw 50 -59",HeartDiseasePrediction[[#This Row],[Age]]&lt;70,"Btw 60 - 69",HeartDiseasePrediction[[#This Row],[Age]]&lt;=80,"Btw 70 -79")</f>
        <v>Btw 50 -59</v>
      </c>
      <c r="C429" t="s">
        <v>11</v>
      </c>
      <c r="D429" t="s">
        <v>61</v>
      </c>
      <c r="E429">
        <v>140</v>
      </c>
      <c r="F429" t="str" cm="1">
        <f t="array" ref="F429">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29">
        <v>0</v>
      </c>
      <c r="H429" t="str" cm="1">
        <f t="array" ref="H429">_xlfn.IFS(HeartDiseasePrediction[[#This Row],[Cholesterol]]=0,"No Reading",HeartDiseasePrediction[[#This Row],[Cholesterol]]&lt;200,"Normal",HeartDiseasePrediction[[#This Row],[Cholesterol]]&lt;240,"Medium Risk",HeartDiseasePrediction[[#This Row],[Cholesterol]]&gt;=240,"High Risk")</f>
        <v>No Reading</v>
      </c>
      <c r="I429" t="s">
        <v>52</v>
      </c>
      <c r="J429" t="s">
        <v>16</v>
      </c>
      <c r="K429">
        <v>117</v>
      </c>
      <c r="L429" s="1">
        <f>HeartDiseasePrediction[[#This Row],[MaxHR]]/(220-HeartDiseasePrediction[[#This Row],[Age]])</f>
        <v>0.72670807453416153</v>
      </c>
      <c r="M429" t="str" cm="1">
        <f t="array" ref="M429">_xlfn.IFS(HeartDiseasePrediction[[#This Row],[MaxHR % Value]]&lt;=59%,"Low-(Abnormal)",HeartDiseasePrediction[[#This Row],[MaxHR % Value]]&lt;86%,"Normal",HeartDiseasePrediction[[#This Row],[MaxHR % Value]]&gt;=86%,"High-(Abnormal)")</f>
        <v>Normal</v>
      </c>
      <c r="N429" t="s">
        <v>23</v>
      </c>
      <c r="O429">
        <v>1</v>
      </c>
      <c r="P429" t="str" cm="1">
        <f t="array" ref="P429">_xlfn.IFS(HeartDiseasePrediction[[#This Row],[Oldpeak]]&lt;1,"Low Risk",HeartDiseasePrediction[[#This Row],[Oldpeak]]&lt;1.5,"Medium Risk",HeartDiseasePrediction[[#This Row],[Oldpeak]]&gt;=1.5,"High Risk")</f>
        <v>Medium Risk</v>
      </c>
      <c r="Q429" t="s">
        <v>15</v>
      </c>
      <c r="R429" t="s">
        <v>23</v>
      </c>
    </row>
    <row r="430" spans="1:18" x14ac:dyDescent="0.25">
      <c r="A430">
        <v>62</v>
      </c>
      <c r="B430" t="str" cm="1">
        <f t="array" ref="B430">_xlfn.IFS(HeartDiseasePrediction[[#This Row],[Age]]&lt;40,"Below 40",HeartDiseasePrediction[[#This Row],[Age]]&lt;50,"Btw 40 - 49",HeartDiseasePrediction[[#This Row],[Age]]&lt;60,"Btw 50 -59",HeartDiseasePrediction[[#This Row],[Age]]&lt;70,"Btw 60 - 69",HeartDiseasePrediction[[#This Row],[Age]]&lt;=80,"Btw 70 -79")</f>
        <v>Btw 60 - 69</v>
      </c>
      <c r="C430" t="s">
        <v>11</v>
      </c>
      <c r="D430" t="s">
        <v>61</v>
      </c>
      <c r="E430">
        <v>110</v>
      </c>
      <c r="F430" t="str" cm="1">
        <f t="array" ref="F430">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430">
        <v>0</v>
      </c>
      <c r="H430" t="str" cm="1">
        <f t="array" ref="H430">_xlfn.IFS(HeartDiseasePrediction[[#This Row],[Cholesterol]]=0,"No Reading",HeartDiseasePrediction[[#This Row],[Cholesterol]]&lt;200,"Normal",HeartDiseasePrediction[[#This Row],[Cholesterol]]&lt;240,"Medium Risk",HeartDiseasePrediction[[#This Row],[Cholesterol]]&gt;=240,"High Risk")</f>
        <v>No Reading</v>
      </c>
      <c r="I430" t="s">
        <v>52</v>
      </c>
      <c r="J430" t="s">
        <v>12</v>
      </c>
      <c r="K430">
        <v>120</v>
      </c>
      <c r="L430" s="1">
        <f>HeartDiseasePrediction[[#This Row],[MaxHR]]/(220-HeartDiseasePrediction[[#This Row],[Age]])</f>
        <v>0.759493670886076</v>
      </c>
      <c r="M430" t="str" cm="1">
        <f t="array" ref="M430">_xlfn.IFS(HeartDiseasePrediction[[#This Row],[MaxHR % Value]]&lt;=59%,"Low-(Abnormal)",HeartDiseasePrediction[[#This Row],[MaxHR % Value]]&lt;86%,"Normal",HeartDiseasePrediction[[#This Row],[MaxHR % Value]]&gt;=86%,"High-(Abnormal)")</f>
        <v>Normal</v>
      </c>
      <c r="N430" t="s">
        <v>23</v>
      </c>
      <c r="O430">
        <v>0.5</v>
      </c>
      <c r="P430" t="str" cm="1">
        <f t="array" ref="P430">_xlfn.IFS(HeartDiseasePrediction[[#This Row],[Oldpeak]]&lt;1,"Low Risk",HeartDiseasePrediction[[#This Row],[Oldpeak]]&lt;1.5,"Medium Risk",HeartDiseasePrediction[[#This Row],[Oldpeak]]&gt;=1.5,"High Risk")</f>
        <v>Low Risk</v>
      </c>
      <c r="Q430" t="s">
        <v>15</v>
      </c>
      <c r="R430" t="s">
        <v>23</v>
      </c>
    </row>
    <row r="431" spans="1:18" x14ac:dyDescent="0.25">
      <c r="A431">
        <v>63</v>
      </c>
      <c r="B431" t="str" cm="1">
        <f t="array" ref="B431">_xlfn.IFS(HeartDiseasePrediction[[#This Row],[Age]]&lt;40,"Below 40",HeartDiseasePrediction[[#This Row],[Age]]&lt;50,"Btw 40 - 49",HeartDiseasePrediction[[#This Row],[Age]]&lt;60,"Btw 50 -59",HeartDiseasePrediction[[#This Row],[Age]]&lt;70,"Btw 60 - 69",HeartDiseasePrediction[[#This Row],[Age]]&lt;=80,"Btw 70 -79")</f>
        <v>Btw 60 - 69</v>
      </c>
      <c r="C431" t="s">
        <v>11</v>
      </c>
      <c r="D431" t="s">
        <v>64</v>
      </c>
      <c r="E431">
        <v>133</v>
      </c>
      <c r="F431" t="str" cm="1">
        <f t="array" ref="F43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31">
        <v>0</v>
      </c>
      <c r="H431" t="str" cm="1">
        <f t="array" ref="H431">_xlfn.IFS(HeartDiseasePrediction[[#This Row],[Cholesterol]]=0,"No Reading",HeartDiseasePrediction[[#This Row],[Cholesterol]]&lt;200,"Normal",HeartDiseasePrediction[[#This Row],[Cholesterol]]&lt;240,"Medium Risk",HeartDiseasePrediction[[#This Row],[Cholesterol]]&gt;=240,"High Risk")</f>
        <v>No Reading</v>
      </c>
      <c r="I431" t="s">
        <v>52</v>
      </c>
      <c r="J431" t="s">
        <v>17</v>
      </c>
      <c r="K431">
        <v>120</v>
      </c>
      <c r="L431" s="1">
        <f>HeartDiseasePrediction[[#This Row],[MaxHR]]/(220-HeartDiseasePrediction[[#This Row],[Age]])</f>
        <v>0.76433121019108285</v>
      </c>
      <c r="M431" t="str" cm="1">
        <f t="array" ref="M431">_xlfn.IFS(HeartDiseasePrediction[[#This Row],[MaxHR % Value]]&lt;=59%,"Low-(Abnormal)",HeartDiseasePrediction[[#This Row],[MaxHR % Value]]&lt;86%,"Normal",HeartDiseasePrediction[[#This Row],[MaxHR % Value]]&gt;=86%,"High-(Abnormal)")</f>
        <v>Normal</v>
      </c>
      <c r="N431" t="s">
        <v>23</v>
      </c>
      <c r="O431">
        <v>1</v>
      </c>
      <c r="P431" t="str" cm="1">
        <f t="array" ref="P431">_xlfn.IFS(HeartDiseasePrediction[[#This Row],[Oldpeak]]&lt;1,"Low Risk",HeartDiseasePrediction[[#This Row],[Oldpeak]]&lt;1.5,"Medium Risk",HeartDiseasePrediction[[#This Row],[Oldpeak]]&gt;=1.5,"High Risk")</f>
        <v>Medium Risk</v>
      </c>
      <c r="Q431" t="s">
        <v>15</v>
      </c>
      <c r="R431" t="s">
        <v>23</v>
      </c>
    </row>
    <row r="432" spans="1:18" x14ac:dyDescent="0.25">
      <c r="A432">
        <v>57</v>
      </c>
      <c r="B432" t="str" cm="1">
        <f t="array" ref="B432">_xlfn.IFS(HeartDiseasePrediction[[#This Row],[Age]]&lt;40,"Below 40",HeartDiseasePrediction[[#This Row],[Age]]&lt;50,"Btw 40 - 49",HeartDiseasePrediction[[#This Row],[Age]]&lt;60,"Btw 50 -59",HeartDiseasePrediction[[#This Row],[Age]]&lt;70,"Btw 60 - 69",HeartDiseasePrediction[[#This Row],[Age]]&lt;=80,"Btw 70 -79")</f>
        <v>Btw 50 -59</v>
      </c>
      <c r="C432" t="s">
        <v>11</v>
      </c>
      <c r="D432" t="s">
        <v>61</v>
      </c>
      <c r="E432">
        <v>128</v>
      </c>
      <c r="F432" t="str" cm="1">
        <f t="array" ref="F43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32">
        <v>0</v>
      </c>
      <c r="H432" t="str" cm="1">
        <f t="array" ref="H432">_xlfn.IFS(HeartDiseasePrediction[[#This Row],[Cholesterol]]=0,"No Reading",HeartDiseasePrediction[[#This Row],[Cholesterol]]&lt;200,"Normal",HeartDiseasePrediction[[#This Row],[Cholesterol]]&lt;240,"Medium Risk",HeartDiseasePrediction[[#This Row],[Cholesterol]]&gt;=240,"High Risk")</f>
        <v>No Reading</v>
      </c>
      <c r="I432" t="s">
        <v>53</v>
      </c>
      <c r="J432" t="s">
        <v>16</v>
      </c>
      <c r="K432">
        <v>148</v>
      </c>
      <c r="L432" s="1">
        <f>HeartDiseasePrediction[[#This Row],[MaxHR]]/(220-HeartDiseasePrediction[[#This Row],[Age]])</f>
        <v>0.90797546012269936</v>
      </c>
      <c r="M432" t="str" cm="1">
        <f t="array" ref="M432">_xlfn.IFS(HeartDiseasePrediction[[#This Row],[MaxHR % Value]]&lt;=59%,"Low-(Abnormal)",HeartDiseasePrediction[[#This Row],[MaxHR % Value]]&lt;86%,"Normal",HeartDiseasePrediction[[#This Row],[MaxHR % Value]]&gt;=86%,"High-(Abnormal)")</f>
        <v>High-(Abnormal)</v>
      </c>
      <c r="N432" t="s">
        <v>23</v>
      </c>
      <c r="O432">
        <v>1</v>
      </c>
      <c r="P432" t="str" cm="1">
        <f t="array" ref="P432">_xlfn.IFS(HeartDiseasePrediction[[#This Row],[Oldpeak]]&lt;1,"Low Risk",HeartDiseasePrediction[[#This Row],[Oldpeak]]&lt;1.5,"Medium Risk",HeartDiseasePrediction[[#This Row],[Oldpeak]]&gt;=1.5,"High Risk")</f>
        <v>Medium Risk</v>
      </c>
      <c r="Q432" t="s">
        <v>15</v>
      </c>
      <c r="R432" t="s">
        <v>23</v>
      </c>
    </row>
    <row r="433" spans="1:18" x14ac:dyDescent="0.25">
      <c r="A433">
        <v>62</v>
      </c>
      <c r="B433" t="str" cm="1">
        <f t="array" ref="B433">_xlfn.IFS(HeartDiseasePrediction[[#This Row],[Age]]&lt;40,"Below 40",HeartDiseasePrediction[[#This Row],[Age]]&lt;50,"Btw 40 - 49",HeartDiseasePrediction[[#This Row],[Age]]&lt;60,"Btw 50 -59",HeartDiseasePrediction[[#This Row],[Age]]&lt;70,"Btw 60 - 69",HeartDiseasePrediction[[#This Row],[Age]]&lt;=80,"Btw 70 -79")</f>
        <v>Btw 60 - 69</v>
      </c>
      <c r="C433" t="s">
        <v>11</v>
      </c>
      <c r="D433" t="s">
        <v>61</v>
      </c>
      <c r="E433">
        <v>120</v>
      </c>
      <c r="F433" t="str" cm="1">
        <f t="array" ref="F43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33">
        <v>220</v>
      </c>
      <c r="H433" t="str" cm="1">
        <f t="array" ref="H433">_xlfn.IFS(HeartDiseasePrediction[[#This Row],[Cholesterol]]=0,"No Reading",HeartDiseasePrediction[[#This Row],[Cholesterol]]&lt;200,"Normal",HeartDiseasePrediction[[#This Row],[Cholesterol]]&lt;240,"Medium Risk",HeartDiseasePrediction[[#This Row],[Cholesterol]]&gt;=240,"High Risk")</f>
        <v>Medium Risk</v>
      </c>
      <c r="I433" t="s">
        <v>52</v>
      </c>
      <c r="J433" t="s">
        <v>16</v>
      </c>
      <c r="K433">
        <v>86</v>
      </c>
      <c r="L433" s="1">
        <f>HeartDiseasePrediction[[#This Row],[MaxHR]]/(220-HeartDiseasePrediction[[#This Row],[Age]])</f>
        <v>0.54430379746835444</v>
      </c>
      <c r="M433" t="str" cm="1">
        <f t="array" ref="M433">_xlfn.IFS(HeartDiseasePrediction[[#This Row],[MaxHR % Value]]&lt;=59%,"Low-(Abnormal)",HeartDiseasePrediction[[#This Row],[MaxHR % Value]]&lt;86%,"Normal",HeartDiseasePrediction[[#This Row],[MaxHR % Value]]&gt;=86%,"High-(Abnormal)")</f>
        <v>Low-(Abnormal)</v>
      </c>
      <c r="N433" t="s">
        <v>22</v>
      </c>
      <c r="O433">
        <v>0</v>
      </c>
      <c r="P433" t="str" cm="1">
        <f t="array" ref="P433">_xlfn.IFS(HeartDiseasePrediction[[#This Row],[Oldpeak]]&lt;1,"Low Risk",HeartDiseasePrediction[[#This Row],[Oldpeak]]&lt;1.5,"Medium Risk",HeartDiseasePrediction[[#This Row],[Oldpeak]]&gt;=1.5,"High Risk")</f>
        <v>Low Risk</v>
      </c>
      <c r="Q433" t="s">
        <v>13</v>
      </c>
      <c r="R433" t="s">
        <v>22</v>
      </c>
    </row>
    <row r="434" spans="1:18" x14ac:dyDescent="0.25">
      <c r="A434">
        <v>63</v>
      </c>
      <c r="B434" t="str" cm="1">
        <f t="array" ref="B434">_xlfn.IFS(HeartDiseasePrediction[[#This Row],[Age]]&lt;40,"Below 40",HeartDiseasePrediction[[#This Row],[Age]]&lt;50,"Btw 40 - 49",HeartDiseasePrediction[[#This Row],[Age]]&lt;60,"Btw 50 -59",HeartDiseasePrediction[[#This Row],[Age]]&lt;70,"Btw 60 - 69",HeartDiseasePrediction[[#This Row],[Age]]&lt;=80,"Btw 70 -79")</f>
        <v>Btw 60 - 69</v>
      </c>
      <c r="C434" t="s">
        <v>11</v>
      </c>
      <c r="D434" t="s">
        <v>61</v>
      </c>
      <c r="E434">
        <v>170</v>
      </c>
      <c r="F434" t="str" cm="1">
        <f t="array" ref="F43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34">
        <v>177</v>
      </c>
      <c r="H434" t="str" cm="1">
        <f t="array" ref="H434">_xlfn.IFS(HeartDiseasePrediction[[#This Row],[Cholesterol]]=0,"No Reading",HeartDiseasePrediction[[#This Row],[Cholesterol]]&lt;200,"Normal",HeartDiseasePrediction[[#This Row],[Cholesterol]]&lt;240,"Medium Risk",HeartDiseasePrediction[[#This Row],[Cholesterol]]&gt;=240,"High Risk")</f>
        <v>Normal</v>
      </c>
      <c r="I434" t="s">
        <v>52</v>
      </c>
      <c r="J434" t="s">
        <v>12</v>
      </c>
      <c r="K434">
        <v>84</v>
      </c>
      <c r="L434" s="1">
        <f>HeartDiseasePrediction[[#This Row],[MaxHR]]/(220-HeartDiseasePrediction[[#This Row],[Age]])</f>
        <v>0.53503184713375795</v>
      </c>
      <c r="M434" t="str" cm="1">
        <f t="array" ref="M434">_xlfn.IFS(HeartDiseasePrediction[[#This Row],[MaxHR % Value]]&lt;=59%,"Low-(Abnormal)",HeartDiseasePrediction[[#This Row],[MaxHR % Value]]&lt;86%,"Normal",HeartDiseasePrediction[[#This Row],[MaxHR % Value]]&gt;=86%,"High-(Abnormal)")</f>
        <v>Low-(Abnormal)</v>
      </c>
      <c r="N434" t="s">
        <v>23</v>
      </c>
      <c r="O434">
        <v>2.5</v>
      </c>
      <c r="P434" t="str" cm="1">
        <f t="array" ref="P434">_xlfn.IFS(HeartDiseasePrediction[[#This Row],[Oldpeak]]&lt;1,"Low Risk",HeartDiseasePrediction[[#This Row],[Oldpeak]]&lt;1.5,"Medium Risk",HeartDiseasePrediction[[#This Row],[Oldpeak]]&gt;=1.5,"High Risk")</f>
        <v>High Risk</v>
      </c>
      <c r="Q434" t="s">
        <v>18</v>
      </c>
      <c r="R434" t="s">
        <v>23</v>
      </c>
    </row>
    <row r="435" spans="1:18" x14ac:dyDescent="0.25">
      <c r="A435">
        <v>46</v>
      </c>
      <c r="B435" t="str" cm="1">
        <f t="array" ref="B435">_xlfn.IFS(HeartDiseasePrediction[[#This Row],[Age]]&lt;40,"Below 40",HeartDiseasePrediction[[#This Row],[Age]]&lt;50,"Btw 40 - 49",HeartDiseasePrediction[[#This Row],[Age]]&lt;60,"Btw 50 -59",HeartDiseasePrediction[[#This Row],[Age]]&lt;70,"Btw 60 - 69",HeartDiseasePrediction[[#This Row],[Age]]&lt;=80,"Btw 70 -79")</f>
        <v>Btw 40 - 49</v>
      </c>
      <c r="C435" t="s">
        <v>11</v>
      </c>
      <c r="D435" t="s">
        <v>61</v>
      </c>
      <c r="E435">
        <v>110</v>
      </c>
      <c r="F435" t="str" cm="1">
        <f t="array" ref="F435">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435">
        <v>236</v>
      </c>
      <c r="H435" t="str" cm="1">
        <f t="array" ref="H435">_xlfn.IFS(HeartDiseasePrediction[[#This Row],[Cholesterol]]=0,"No Reading",HeartDiseasePrediction[[#This Row],[Cholesterol]]&lt;200,"Normal",HeartDiseasePrediction[[#This Row],[Cholesterol]]&lt;240,"Medium Risk",HeartDiseasePrediction[[#This Row],[Cholesterol]]&gt;=240,"High Risk")</f>
        <v>Medium Risk</v>
      </c>
      <c r="I435" t="s">
        <v>52</v>
      </c>
      <c r="J435" t="s">
        <v>12</v>
      </c>
      <c r="K435">
        <v>125</v>
      </c>
      <c r="L435" s="1">
        <f>HeartDiseasePrediction[[#This Row],[MaxHR]]/(220-HeartDiseasePrediction[[#This Row],[Age]])</f>
        <v>0.7183908045977011</v>
      </c>
      <c r="M435" t="str" cm="1">
        <f t="array" ref="M435">_xlfn.IFS(HeartDiseasePrediction[[#This Row],[MaxHR % Value]]&lt;=59%,"Low-(Abnormal)",HeartDiseasePrediction[[#This Row],[MaxHR % Value]]&lt;86%,"Normal",HeartDiseasePrediction[[#This Row],[MaxHR % Value]]&gt;=86%,"High-(Abnormal)")</f>
        <v>Normal</v>
      </c>
      <c r="N435" t="s">
        <v>23</v>
      </c>
      <c r="O435">
        <v>2</v>
      </c>
      <c r="P435" t="str" cm="1">
        <f t="array" ref="P435">_xlfn.IFS(HeartDiseasePrediction[[#This Row],[Oldpeak]]&lt;1,"Low Risk",HeartDiseasePrediction[[#This Row],[Oldpeak]]&lt;1.5,"Medium Risk",HeartDiseasePrediction[[#This Row],[Oldpeak]]&gt;=1.5,"High Risk")</f>
        <v>High Risk</v>
      </c>
      <c r="Q435" t="s">
        <v>15</v>
      </c>
      <c r="R435" t="s">
        <v>23</v>
      </c>
    </row>
    <row r="436" spans="1:18" x14ac:dyDescent="0.25">
      <c r="A436">
        <v>63</v>
      </c>
      <c r="B436" t="str" cm="1">
        <f t="array" ref="B436">_xlfn.IFS(HeartDiseasePrediction[[#This Row],[Age]]&lt;40,"Below 40",HeartDiseasePrediction[[#This Row],[Age]]&lt;50,"Btw 40 - 49",HeartDiseasePrediction[[#This Row],[Age]]&lt;60,"Btw 50 -59",HeartDiseasePrediction[[#This Row],[Age]]&lt;70,"Btw 60 - 69",HeartDiseasePrediction[[#This Row],[Age]]&lt;=80,"Btw 70 -79")</f>
        <v>Btw 60 - 69</v>
      </c>
      <c r="C436" t="s">
        <v>11</v>
      </c>
      <c r="D436" t="s">
        <v>61</v>
      </c>
      <c r="E436">
        <v>126</v>
      </c>
      <c r="F436" t="str" cm="1">
        <f t="array" ref="F43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36">
        <v>0</v>
      </c>
      <c r="H436" t="str" cm="1">
        <f t="array" ref="H436">_xlfn.IFS(HeartDiseasePrediction[[#This Row],[Cholesterol]]=0,"No Reading",HeartDiseasePrediction[[#This Row],[Cholesterol]]&lt;200,"Normal",HeartDiseasePrediction[[#This Row],[Cholesterol]]&lt;240,"Medium Risk",HeartDiseasePrediction[[#This Row],[Cholesterol]]&gt;=240,"High Risk")</f>
        <v>No Reading</v>
      </c>
      <c r="I436" t="s">
        <v>52</v>
      </c>
      <c r="J436" t="s">
        <v>16</v>
      </c>
      <c r="K436">
        <v>120</v>
      </c>
      <c r="L436" s="1">
        <f>HeartDiseasePrediction[[#This Row],[MaxHR]]/(220-HeartDiseasePrediction[[#This Row],[Age]])</f>
        <v>0.76433121019108285</v>
      </c>
      <c r="M436" t="str" cm="1">
        <f t="array" ref="M436">_xlfn.IFS(HeartDiseasePrediction[[#This Row],[MaxHR % Value]]&lt;=59%,"Low-(Abnormal)",HeartDiseasePrediction[[#This Row],[MaxHR % Value]]&lt;86%,"Normal",HeartDiseasePrediction[[#This Row],[MaxHR % Value]]&gt;=86%,"High-(Abnormal)")</f>
        <v>Normal</v>
      </c>
      <c r="N436" t="s">
        <v>22</v>
      </c>
      <c r="O436">
        <v>1.5</v>
      </c>
      <c r="P436" t="str" cm="1">
        <f t="array" ref="P436">_xlfn.IFS(HeartDiseasePrediction[[#This Row],[Oldpeak]]&lt;1,"Low Risk",HeartDiseasePrediction[[#This Row],[Oldpeak]]&lt;1.5,"Medium Risk",HeartDiseasePrediction[[#This Row],[Oldpeak]]&gt;=1.5,"High Risk")</f>
        <v>High Risk</v>
      </c>
      <c r="Q436" t="s">
        <v>18</v>
      </c>
      <c r="R436" t="s">
        <v>22</v>
      </c>
    </row>
    <row r="437" spans="1:18" x14ac:dyDescent="0.25">
      <c r="A437">
        <v>60</v>
      </c>
      <c r="B437" t="str" cm="1">
        <f t="array" ref="B437">_xlfn.IFS(HeartDiseasePrediction[[#This Row],[Age]]&lt;40,"Below 40",HeartDiseasePrediction[[#This Row],[Age]]&lt;50,"Btw 40 - 49",HeartDiseasePrediction[[#This Row],[Age]]&lt;60,"Btw 50 -59",HeartDiseasePrediction[[#This Row],[Age]]&lt;70,"Btw 60 - 69",HeartDiseasePrediction[[#This Row],[Age]]&lt;=80,"Btw 70 -79")</f>
        <v>Btw 60 - 69</v>
      </c>
      <c r="C437" t="s">
        <v>11</v>
      </c>
      <c r="D437" t="s">
        <v>61</v>
      </c>
      <c r="E437">
        <v>152</v>
      </c>
      <c r="F437" t="str" cm="1">
        <f t="array" ref="F43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37">
        <v>0</v>
      </c>
      <c r="H437" t="str" cm="1">
        <f t="array" ref="H437">_xlfn.IFS(HeartDiseasePrediction[[#This Row],[Cholesterol]]=0,"No Reading",HeartDiseasePrediction[[#This Row],[Cholesterol]]&lt;200,"Normal",HeartDiseasePrediction[[#This Row],[Cholesterol]]&lt;240,"Medium Risk",HeartDiseasePrediction[[#This Row],[Cholesterol]]&gt;=240,"High Risk")</f>
        <v>No Reading</v>
      </c>
      <c r="I437" t="s">
        <v>52</v>
      </c>
      <c r="J437" t="s">
        <v>16</v>
      </c>
      <c r="K437">
        <v>118</v>
      </c>
      <c r="L437" s="1">
        <f>HeartDiseasePrediction[[#This Row],[MaxHR]]/(220-HeartDiseasePrediction[[#This Row],[Age]])</f>
        <v>0.73750000000000004</v>
      </c>
      <c r="M437" t="str" cm="1">
        <f t="array" ref="M437">_xlfn.IFS(HeartDiseasePrediction[[#This Row],[MaxHR % Value]]&lt;=59%,"Low-(Abnormal)",HeartDiseasePrediction[[#This Row],[MaxHR % Value]]&lt;86%,"Normal",HeartDiseasePrediction[[#This Row],[MaxHR % Value]]&gt;=86%,"High-(Abnormal)")</f>
        <v>Normal</v>
      </c>
      <c r="N437" t="s">
        <v>23</v>
      </c>
      <c r="O437">
        <v>0</v>
      </c>
      <c r="P437" t="str" cm="1">
        <f t="array" ref="P437">_xlfn.IFS(HeartDiseasePrediction[[#This Row],[Oldpeak]]&lt;1,"Low Risk",HeartDiseasePrediction[[#This Row],[Oldpeak]]&lt;1.5,"Medium Risk",HeartDiseasePrediction[[#This Row],[Oldpeak]]&gt;=1.5,"High Risk")</f>
        <v>Low Risk</v>
      </c>
      <c r="Q437" t="s">
        <v>13</v>
      </c>
      <c r="R437" t="s">
        <v>22</v>
      </c>
    </row>
    <row r="438" spans="1:18" x14ac:dyDescent="0.25">
      <c r="A438">
        <v>58</v>
      </c>
      <c r="B438" t="str" cm="1">
        <f t="array" ref="B438">_xlfn.IFS(HeartDiseasePrediction[[#This Row],[Age]]&lt;40,"Below 40",HeartDiseasePrediction[[#This Row],[Age]]&lt;50,"Btw 40 - 49",HeartDiseasePrediction[[#This Row],[Age]]&lt;60,"Btw 50 -59",HeartDiseasePrediction[[#This Row],[Age]]&lt;70,"Btw 60 - 69",HeartDiseasePrediction[[#This Row],[Age]]&lt;=80,"Btw 70 -79")</f>
        <v>Btw 50 -59</v>
      </c>
      <c r="C438" t="s">
        <v>11</v>
      </c>
      <c r="D438" t="s">
        <v>61</v>
      </c>
      <c r="E438">
        <v>116</v>
      </c>
      <c r="F438" t="str" cm="1">
        <f t="array" ref="F438">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438">
        <v>0</v>
      </c>
      <c r="H438" t="str" cm="1">
        <f t="array" ref="H438">_xlfn.IFS(HeartDiseasePrediction[[#This Row],[Cholesterol]]=0,"No Reading",HeartDiseasePrediction[[#This Row],[Cholesterol]]&lt;200,"Normal",HeartDiseasePrediction[[#This Row],[Cholesterol]]&lt;240,"Medium Risk",HeartDiseasePrediction[[#This Row],[Cholesterol]]&gt;=240,"High Risk")</f>
        <v>No Reading</v>
      </c>
      <c r="I438" t="s">
        <v>52</v>
      </c>
      <c r="J438" t="s">
        <v>12</v>
      </c>
      <c r="K438">
        <v>124</v>
      </c>
      <c r="L438" s="1">
        <f>HeartDiseasePrediction[[#This Row],[MaxHR]]/(220-HeartDiseasePrediction[[#This Row],[Age]])</f>
        <v>0.76543209876543206</v>
      </c>
      <c r="M438" t="str" cm="1">
        <f t="array" ref="M438">_xlfn.IFS(HeartDiseasePrediction[[#This Row],[MaxHR % Value]]&lt;=59%,"Low-(Abnormal)",HeartDiseasePrediction[[#This Row],[MaxHR % Value]]&lt;86%,"Normal",HeartDiseasePrediction[[#This Row],[MaxHR % Value]]&gt;=86%,"High-(Abnormal)")</f>
        <v>Normal</v>
      </c>
      <c r="N438" t="s">
        <v>22</v>
      </c>
      <c r="O438">
        <v>1</v>
      </c>
      <c r="P438" t="str" cm="1">
        <f t="array" ref="P438">_xlfn.IFS(HeartDiseasePrediction[[#This Row],[Oldpeak]]&lt;1,"Low Risk",HeartDiseasePrediction[[#This Row],[Oldpeak]]&lt;1.5,"Medium Risk",HeartDiseasePrediction[[#This Row],[Oldpeak]]&gt;=1.5,"High Risk")</f>
        <v>Medium Risk</v>
      </c>
      <c r="Q438" t="s">
        <v>13</v>
      </c>
      <c r="R438" t="s">
        <v>23</v>
      </c>
    </row>
    <row r="439" spans="1:18" x14ac:dyDescent="0.25">
      <c r="A439">
        <v>64</v>
      </c>
      <c r="B439" t="str" cm="1">
        <f t="array" ref="B439">_xlfn.IFS(HeartDiseasePrediction[[#This Row],[Age]]&lt;40,"Below 40",HeartDiseasePrediction[[#This Row],[Age]]&lt;50,"Btw 40 - 49",HeartDiseasePrediction[[#This Row],[Age]]&lt;60,"Btw 50 -59",HeartDiseasePrediction[[#This Row],[Age]]&lt;70,"Btw 60 - 69",HeartDiseasePrediction[[#This Row],[Age]]&lt;=80,"Btw 70 -79")</f>
        <v>Btw 60 - 69</v>
      </c>
      <c r="C439" t="s">
        <v>11</v>
      </c>
      <c r="D439" t="s">
        <v>61</v>
      </c>
      <c r="E439">
        <v>120</v>
      </c>
      <c r="F439" t="str" cm="1">
        <f t="array" ref="F43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39">
        <v>0</v>
      </c>
      <c r="H439" t="str" cm="1">
        <f t="array" ref="H439">_xlfn.IFS(HeartDiseasePrediction[[#This Row],[Cholesterol]]=0,"No Reading",HeartDiseasePrediction[[#This Row],[Cholesterol]]&lt;200,"Normal",HeartDiseasePrediction[[#This Row],[Cholesterol]]&lt;240,"Medium Risk",HeartDiseasePrediction[[#This Row],[Cholesterol]]&gt;=240,"High Risk")</f>
        <v>No Reading</v>
      </c>
      <c r="I439" t="s">
        <v>53</v>
      </c>
      <c r="J439" t="s">
        <v>16</v>
      </c>
      <c r="K439">
        <v>106</v>
      </c>
      <c r="L439" s="1">
        <f>HeartDiseasePrediction[[#This Row],[MaxHR]]/(220-HeartDiseasePrediction[[#This Row],[Age]])</f>
        <v>0.67948717948717952</v>
      </c>
      <c r="M439" t="str" cm="1">
        <f t="array" ref="M439">_xlfn.IFS(HeartDiseasePrediction[[#This Row],[MaxHR % Value]]&lt;=59%,"Low-(Abnormal)",HeartDiseasePrediction[[#This Row],[MaxHR % Value]]&lt;86%,"Normal",HeartDiseasePrediction[[#This Row],[MaxHR % Value]]&gt;=86%,"High-(Abnormal)")</f>
        <v>Normal</v>
      </c>
      <c r="N439" t="s">
        <v>22</v>
      </c>
      <c r="O439">
        <v>2</v>
      </c>
      <c r="P439" t="str" cm="1">
        <f t="array" ref="P439">_xlfn.IFS(HeartDiseasePrediction[[#This Row],[Oldpeak]]&lt;1,"Low Risk",HeartDiseasePrediction[[#This Row],[Oldpeak]]&lt;1.5,"Medium Risk",HeartDiseasePrediction[[#This Row],[Oldpeak]]&gt;=1.5,"High Risk")</f>
        <v>High Risk</v>
      </c>
      <c r="Q439" t="s">
        <v>15</v>
      </c>
      <c r="R439" t="s">
        <v>23</v>
      </c>
    </row>
    <row r="440" spans="1:18" x14ac:dyDescent="0.25">
      <c r="A440">
        <v>63</v>
      </c>
      <c r="B440" t="str" cm="1">
        <f t="array" ref="B440">_xlfn.IFS(HeartDiseasePrediction[[#This Row],[Age]]&lt;40,"Below 40",HeartDiseasePrediction[[#This Row],[Age]]&lt;50,"Btw 40 - 49",HeartDiseasePrediction[[#This Row],[Age]]&lt;60,"Btw 50 -59",HeartDiseasePrediction[[#This Row],[Age]]&lt;70,"Btw 60 - 69",HeartDiseasePrediction[[#This Row],[Age]]&lt;=80,"Btw 70 -79")</f>
        <v>Btw 60 - 69</v>
      </c>
      <c r="C440" t="s">
        <v>11</v>
      </c>
      <c r="D440" t="s">
        <v>64</v>
      </c>
      <c r="E440">
        <v>130</v>
      </c>
      <c r="F440" t="str" cm="1">
        <f t="array" ref="F44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40">
        <v>0</v>
      </c>
      <c r="H440" t="str" cm="1">
        <f t="array" ref="H440">_xlfn.IFS(HeartDiseasePrediction[[#This Row],[Cholesterol]]=0,"No Reading",HeartDiseasePrediction[[#This Row],[Cholesterol]]&lt;200,"Normal",HeartDiseasePrediction[[#This Row],[Cholesterol]]&lt;240,"Medium Risk",HeartDiseasePrediction[[#This Row],[Cholesterol]]&gt;=240,"High Risk")</f>
        <v>No Reading</v>
      </c>
      <c r="I440" t="s">
        <v>52</v>
      </c>
      <c r="J440" t="s">
        <v>16</v>
      </c>
      <c r="K440">
        <v>111</v>
      </c>
      <c r="L440" s="1">
        <f>HeartDiseasePrediction[[#This Row],[MaxHR]]/(220-HeartDiseasePrediction[[#This Row],[Age]])</f>
        <v>0.70700636942675155</v>
      </c>
      <c r="M440" t="str" cm="1">
        <f t="array" ref="M440">_xlfn.IFS(HeartDiseasePrediction[[#This Row],[MaxHR % Value]]&lt;=59%,"Low-(Abnormal)",HeartDiseasePrediction[[#This Row],[MaxHR % Value]]&lt;86%,"Normal",HeartDiseasePrediction[[#This Row],[MaxHR % Value]]&gt;=86%,"High-(Abnormal)")</f>
        <v>Normal</v>
      </c>
      <c r="N440" t="s">
        <v>23</v>
      </c>
      <c r="O440">
        <v>0</v>
      </c>
      <c r="P440" t="str" cm="1">
        <f t="array" ref="P440">_xlfn.IFS(HeartDiseasePrediction[[#This Row],[Oldpeak]]&lt;1,"Low Risk",HeartDiseasePrediction[[#This Row],[Oldpeak]]&lt;1.5,"Medium Risk",HeartDiseasePrediction[[#This Row],[Oldpeak]]&gt;=1.5,"High Risk")</f>
        <v>Low Risk</v>
      </c>
      <c r="Q440" t="s">
        <v>15</v>
      </c>
      <c r="R440" t="s">
        <v>23</v>
      </c>
    </row>
    <row r="441" spans="1:18" x14ac:dyDescent="0.25">
      <c r="A441">
        <v>74</v>
      </c>
      <c r="B441" t="str" cm="1">
        <f t="array" ref="B441">_xlfn.IFS(HeartDiseasePrediction[[#This Row],[Age]]&lt;40,"Below 40",HeartDiseasePrediction[[#This Row],[Age]]&lt;50,"Btw 40 - 49",HeartDiseasePrediction[[#This Row],[Age]]&lt;60,"Btw 50 -59",HeartDiseasePrediction[[#This Row],[Age]]&lt;70,"Btw 60 - 69",HeartDiseasePrediction[[#This Row],[Age]]&lt;=80,"Btw 70 -79")</f>
        <v>Btw 70 -79</v>
      </c>
      <c r="C441" t="s">
        <v>11</v>
      </c>
      <c r="D441" t="s">
        <v>64</v>
      </c>
      <c r="E441">
        <v>138</v>
      </c>
      <c r="F441" t="str" cm="1">
        <f t="array" ref="F44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41">
        <v>0</v>
      </c>
      <c r="H441" t="str" cm="1">
        <f t="array" ref="H441">_xlfn.IFS(HeartDiseasePrediction[[#This Row],[Cholesterol]]=0,"No Reading",HeartDiseasePrediction[[#This Row],[Cholesterol]]&lt;200,"Normal",HeartDiseasePrediction[[#This Row],[Cholesterol]]&lt;240,"Medium Risk",HeartDiseasePrediction[[#This Row],[Cholesterol]]&gt;=240,"High Risk")</f>
        <v>No Reading</v>
      </c>
      <c r="I441" t="s">
        <v>52</v>
      </c>
      <c r="J441" t="s">
        <v>12</v>
      </c>
      <c r="K441">
        <v>116</v>
      </c>
      <c r="L441" s="1">
        <f>HeartDiseasePrediction[[#This Row],[MaxHR]]/(220-HeartDiseasePrediction[[#This Row],[Age]])</f>
        <v>0.79452054794520544</v>
      </c>
      <c r="M441" t="str" cm="1">
        <f t="array" ref="M441">_xlfn.IFS(HeartDiseasePrediction[[#This Row],[MaxHR % Value]]&lt;=59%,"Low-(Abnormal)",HeartDiseasePrediction[[#This Row],[MaxHR % Value]]&lt;86%,"Normal",HeartDiseasePrediction[[#This Row],[MaxHR % Value]]&gt;=86%,"High-(Abnormal)")</f>
        <v>Normal</v>
      </c>
      <c r="N441" t="s">
        <v>22</v>
      </c>
      <c r="O441">
        <v>0.2</v>
      </c>
      <c r="P441" t="str" cm="1">
        <f t="array" ref="P441">_xlfn.IFS(HeartDiseasePrediction[[#This Row],[Oldpeak]]&lt;1,"Low Risk",HeartDiseasePrediction[[#This Row],[Oldpeak]]&lt;1.5,"Medium Risk",HeartDiseasePrediction[[#This Row],[Oldpeak]]&gt;=1.5,"High Risk")</f>
        <v>Low Risk</v>
      </c>
      <c r="Q441" t="s">
        <v>13</v>
      </c>
      <c r="R441" t="s">
        <v>22</v>
      </c>
    </row>
    <row r="442" spans="1:18" x14ac:dyDescent="0.25">
      <c r="A442">
        <v>52</v>
      </c>
      <c r="B442" t="str" cm="1">
        <f t="array" ref="B442">_xlfn.IFS(HeartDiseasePrediction[[#This Row],[Age]]&lt;40,"Below 40",HeartDiseasePrediction[[#This Row],[Age]]&lt;50,"Btw 40 - 49",HeartDiseasePrediction[[#This Row],[Age]]&lt;60,"Btw 50 -59",HeartDiseasePrediction[[#This Row],[Age]]&lt;70,"Btw 60 - 69",HeartDiseasePrediction[[#This Row],[Age]]&lt;=80,"Btw 70 -79")</f>
        <v>Btw 50 -59</v>
      </c>
      <c r="C442" t="s">
        <v>11</v>
      </c>
      <c r="D442" t="s">
        <v>64</v>
      </c>
      <c r="E442">
        <v>128</v>
      </c>
      <c r="F442" t="str" cm="1">
        <f t="array" ref="F44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42">
        <v>0</v>
      </c>
      <c r="H442" t="str" cm="1">
        <f t="array" ref="H442">_xlfn.IFS(HeartDiseasePrediction[[#This Row],[Cholesterol]]=0,"No Reading",HeartDiseasePrediction[[#This Row],[Cholesterol]]&lt;200,"Normal",HeartDiseasePrediction[[#This Row],[Cholesterol]]&lt;240,"Medium Risk",HeartDiseasePrediction[[#This Row],[Cholesterol]]&gt;=240,"High Risk")</f>
        <v>No Reading</v>
      </c>
      <c r="I442" t="s">
        <v>52</v>
      </c>
      <c r="J442" t="s">
        <v>16</v>
      </c>
      <c r="K442">
        <v>180</v>
      </c>
      <c r="L442" s="1">
        <f>HeartDiseasePrediction[[#This Row],[MaxHR]]/(220-HeartDiseasePrediction[[#This Row],[Age]])</f>
        <v>1.0714285714285714</v>
      </c>
      <c r="M442" t="str" cm="1">
        <f t="array" ref="M442">_xlfn.IFS(HeartDiseasePrediction[[#This Row],[MaxHR % Value]]&lt;=59%,"Low-(Abnormal)",HeartDiseasePrediction[[#This Row],[MaxHR % Value]]&lt;86%,"Normal",HeartDiseasePrediction[[#This Row],[MaxHR % Value]]&gt;=86%,"High-(Abnormal)")</f>
        <v>High-(Abnormal)</v>
      </c>
      <c r="N442" t="s">
        <v>22</v>
      </c>
      <c r="O442">
        <v>3</v>
      </c>
      <c r="P442" t="str" cm="1">
        <f t="array" ref="P442">_xlfn.IFS(HeartDiseasePrediction[[#This Row],[Oldpeak]]&lt;1,"Low Risk",HeartDiseasePrediction[[#This Row],[Oldpeak]]&lt;1.5,"Medium Risk",HeartDiseasePrediction[[#This Row],[Oldpeak]]&gt;=1.5,"High Risk")</f>
        <v>High Risk</v>
      </c>
      <c r="Q442" t="s">
        <v>13</v>
      </c>
      <c r="R442" t="s">
        <v>23</v>
      </c>
    </row>
    <row r="443" spans="1:18" x14ac:dyDescent="0.25">
      <c r="A443">
        <v>69</v>
      </c>
      <c r="B443" t="str" cm="1">
        <f t="array" ref="B443">_xlfn.IFS(HeartDiseasePrediction[[#This Row],[Age]]&lt;40,"Below 40",HeartDiseasePrediction[[#This Row],[Age]]&lt;50,"Btw 40 - 49",HeartDiseasePrediction[[#This Row],[Age]]&lt;60,"Btw 50 -59",HeartDiseasePrediction[[#This Row],[Age]]&lt;70,"Btw 60 - 69",HeartDiseasePrediction[[#This Row],[Age]]&lt;=80,"Btw 70 -79")</f>
        <v>Btw 60 - 69</v>
      </c>
      <c r="C443" t="s">
        <v>11</v>
      </c>
      <c r="D443" t="s">
        <v>61</v>
      </c>
      <c r="E443">
        <v>130</v>
      </c>
      <c r="F443" t="str" cm="1">
        <f t="array" ref="F44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43">
        <v>0</v>
      </c>
      <c r="H443" t="str" cm="1">
        <f t="array" ref="H443">_xlfn.IFS(HeartDiseasePrediction[[#This Row],[Cholesterol]]=0,"No Reading",HeartDiseasePrediction[[#This Row],[Cholesterol]]&lt;200,"Normal",HeartDiseasePrediction[[#This Row],[Cholesterol]]&lt;240,"Medium Risk",HeartDiseasePrediction[[#This Row],[Cholesterol]]&gt;=240,"High Risk")</f>
        <v>No Reading</v>
      </c>
      <c r="I443" t="s">
        <v>53</v>
      </c>
      <c r="J443" t="s">
        <v>16</v>
      </c>
      <c r="K443">
        <v>129</v>
      </c>
      <c r="L443" s="1">
        <f>HeartDiseasePrediction[[#This Row],[MaxHR]]/(220-HeartDiseasePrediction[[#This Row],[Age]])</f>
        <v>0.85430463576158944</v>
      </c>
      <c r="M443" t="str" cm="1">
        <f t="array" ref="M443">_xlfn.IFS(HeartDiseasePrediction[[#This Row],[MaxHR % Value]]&lt;=59%,"Low-(Abnormal)",HeartDiseasePrediction[[#This Row],[MaxHR % Value]]&lt;86%,"Normal",HeartDiseasePrediction[[#This Row],[MaxHR % Value]]&gt;=86%,"High-(Abnormal)")</f>
        <v>Normal</v>
      </c>
      <c r="N443" t="s">
        <v>22</v>
      </c>
      <c r="O443">
        <v>1</v>
      </c>
      <c r="P443" t="str" cm="1">
        <f t="array" ref="P443">_xlfn.IFS(HeartDiseasePrediction[[#This Row],[Oldpeak]]&lt;1,"Low Risk",HeartDiseasePrediction[[#This Row],[Oldpeak]]&lt;1.5,"Medium Risk",HeartDiseasePrediction[[#This Row],[Oldpeak]]&gt;=1.5,"High Risk")</f>
        <v>Medium Risk</v>
      </c>
      <c r="Q443" t="s">
        <v>15</v>
      </c>
      <c r="R443" t="s">
        <v>23</v>
      </c>
    </row>
    <row r="444" spans="1:18" x14ac:dyDescent="0.25">
      <c r="A444">
        <v>51</v>
      </c>
      <c r="B444" t="str" cm="1">
        <f t="array" ref="B444">_xlfn.IFS(HeartDiseasePrediction[[#This Row],[Age]]&lt;40,"Below 40",HeartDiseasePrediction[[#This Row],[Age]]&lt;50,"Btw 40 - 49",HeartDiseasePrediction[[#This Row],[Age]]&lt;60,"Btw 50 -59",HeartDiseasePrediction[[#This Row],[Age]]&lt;70,"Btw 60 - 69",HeartDiseasePrediction[[#This Row],[Age]]&lt;=80,"Btw 70 -79")</f>
        <v>Btw 50 -59</v>
      </c>
      <c r="C444" t="s">
        <v>11</v>
      </c>
      <c r="D444" t="s">
        <v>61</v>
      </c>
      <c r="E444">
        <v>128</v>
      </c>
      <c r="F444" t="str" cm="1">
        <f t="array" ref="F44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44">
        <v>0</v>
      </c>
      <c r="H444" t="str" cm="1">
        <f t="array" ref="H444">_xlfn.IFS(HeartDiseasePrediction[[#This Row],[Cholesterol]]=0,"No Reading",HeartDiseasePrediction[[#This Row],[Cholesterol]]&lt;200,"Normal",HeartDiseasePrediction[[#This Row],[Cholesterol]]&lt;240,"Medium Risk",HeartDiseasePrediction[[#This Row],[Cholesterol]]&gt;=240,"High Risk")</f>
        <v>No Reading</v>
      </c>
      <c r="I444" t="s">
        <v>53</v>
      </c>
      <c r="J444" t="s">
        <v>16</v>
      </c>
      <c r="K444">
        <v>125</v>
      </c>
      <c r="L444" s="1">
        <f>HeartDiseasePrediction[[#This Row],[MaxHR]]/(220-HeartDiseasePrediction[[#This Row],[Age]])</f>
        <v>0.73964497041420119</v>
      </c>
      <c r="M444" t="str" cm="1">
        <f t="array" ref="M444">_xlfn.IFS(HeartDiseasePrediction[[#This Row],[MaxHR % Value]]&lt;=59%,"Low-(Abnormal)",HeartDiseasePrediction[[#This Row],[MaxHR % Value]]&lt;86%,"Normal",HeartDiseasePrediction[[#This Row],[MaxHR % Value]]&gt;=86%,"High-(Abnormal)")</f>
        <v>Normal</v>
      </c>
      <c r="N444" t="s">
        <v>23</v>
      </c>
      <c r="O444">
        <v>1.2</v>
      </c>
      <c r="P444" t="str" cm="1">
        <f t="array" ref="P444">_xlfn.IFS(HeartDiseasePrediction[[#This Row],[Oldpeak]]&lt;1,"Low Risk",HeartDiseasePrediction[[#This Row],[Oldpeak]]&lt;1.5,"Medium Risk",HeartDiseasePrediction[[#This Row],[Oldpeak]]&gt;=1.5,"High Risk")</f>
        <v>Medium Risk</v>
      </c>
      <c r="Q444" t="s">
        <v>15</v>
      </c>
      <c r="R444" t="s">
        <v>23</v>
      </c>
    </row>
    <row r="445" spans="1:18" x14ac:dyDescent="0.25">
      <c r="A445">
        <v>60</v>
      </c>
      <c r="B445" t="str" cm="1">
        <f t="array" ref="B445">_xlfn.IFS(HeartDiseasePrediction[[#This Row],[Age]]&lt;40,"Below 40",HeartDiseasePrediction[[#This Row],[Age]]&lt;50,"Btw 40 - 49",HeartDiseasePrediction[[#This Row],[Age]]&lt;60,"Btw 50 -59",HeartDiseasePrediction[[#This Row],[Age]]&lt;70,"Btw 60 - 69",HeartDiseasePrediction[[#This Row],[Age]]&lt;=80,"Btw 70 -79")</f>
        <v>Btw 60 - 69</v>
      </c>
      <c r="C445" t="s">
        <v>11</v>
      </c>
      <c r="D445" t="s">
        <v>61</v>
      </c>
      <c r="E445">
        <v>130</v>
      </c>
      <c r="F445" t="str" cm="1">
        <f t="array" ref="F44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45">
        <v>186</v>
      </c>
      <c r="H445" t="str" cm="1">
        <f t="array" ref="H445">_xlfn.IFS(HeartDiseasePrediction[[#This Row],[Cholesterol]]=0,"No Reading",HeartDiseasePrediction[[#This Row],[Cholesterol]]&lt;200,"Normal",HeartDiseasePrediction[[#This Row],[Cholesterol]]&lt;240,"Medium Risk",HeartDiseasePrediction[[#This Row],[Cholesterol]]&gt;=240,"High Risk")</f>
        <v>Normal</v>
      </c>
      <c r="I445" t="s">
        <v>53</v>
      </c>
      <c r="J445" t="s">
        <v>16</v>
      </c>
      <c r="K445">
        <v>140</v>
      </c>
      <c r="L445" s="1">
        <f>HeartDiseasePrediction[[#This Row],[MaxHR]]/(220-HeartDiseasePrediction[[#This Row],[Age]])</f>
        <v>0.875</v>
      </c>
      <c r="M445" t="str" cm="1">
        <f t="array" ref="M445">_xlfn.IFS(HeartDiseasePrediction[[#This Row],[MaxHR % Value]]&lt;=59%,"Low-(Abnormal)",HeartDiseasePrediction[[#This Row],[MaxHR % Value]]&lt;86%,"Normal",HeartDiseasePrediction[[#This Row],[MaxHR % Value]]&gt;=86%,"High-(Abnormal)")</f>
        <v>High-(Abnormal)</v>
      </c>
      <c r="N445" t="s">
        <v>23</v>
      </c>
      <c r="O445">
        <v>0.5</v>
      </c>
      <c r="P445" t="str" cm="1">
        <f t="array" ref="P445">_xlfn.IFS(HeartDiseasePrediction[[#This Row],[Oldpeak]]&lt;1,"Low Risk",HeartDiseasePrediction[[#This Row],[Oldpeak]]&lt;1.5,"Medium Risk",HeartDiseasePrediction[[#This Row],[Oldpeak]]&gt;=1.5,"High Risk")</f>
        <v>Low Risk</v>
      </c>
      <c r="Q445" t="s">
        <v>15</v>
      </c>
      <c r="R445" t="s">
        <v>23</v>
      </c>
    </row>
    <row r="446" spans="1:18" x14ac:dyDescent="0.25">
      <c r="A446">
        <v>56</v>
      </c>
      <c r="B446" t="str" cm="1">
        <f t="array" ref="B446">_xlfn.IFS(HeartDiseasePrediction[[#This Row],[Age]]&lt;40,"Below 40",HeartDiseasePrediction[[#This Row],[Age]]&lt;50,"Btw 40 - 49",HeartDiseasePrediction[[#This Row],[Age]]&lt;60,"Btw 50 -59",HeartDiseasePrediction[[#This Row],[Age]]&lt;70,"Btw 60 - 69",HeartDiseasePrediction[[#This Row],[Age]]&lt;=80,"Btw 70 -79")</f>
        <v>Btw 50 -59</v>
      </c>
      <c r="C446" t="s">
        <v>11</v>
      </c>
      <c r="D446" t="s">
        <v>61</v>
      </c>
      <c r="E446">
        <v>120</v>
      </c>
      <c r="F446" t="str" cm="1">
        <f t="array" ref="F44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46">
        <v>100</v>
      </c>
      <c r="H446" t="str" cm="1">
        <f t="array" ref="H446">_xlfn.IFS(HeartDiseasePrediction[[#This Row],[Cholesterol]]=0,"No Reading",HeartDiseasePrediction[[#This Row],[Cholesterol]]&lt;200,"Normal",HeartDiseasePrediction[[#This Row],[Cholesterol]]&lt;240,"Medium Risk",HeartDiseasePrediction[[#This Row],[Cholesterol]]&gt;=240,"High Risk")</f>
        <v>Normal</v>
      </c>
      <c r="I446" t="s">
        <v>52</v>
      </c>
      <c r="J446" t="s">
        <v>12</v>
      </c>
      <c r="K446">
        <v>120</v>
      </c>
      <c r="L446" s="1">
        <f>HeartDiseasePrediction[[#This Row],[MaxHR]]/(220-HeartDiseasePrediction[[#This Row],[Age]])</f>
        <v>0.73170731707317072</v>
      </c>
      <c r="M446" t="str" cm="1">
        <f t="array" ref="M446">_xlfn.IFS(HeartDiseasePrediction[[#This Row],[MaxHR % Value]]&lt;=59%,"Low-(Abnormal)",HeartDiseasePrediction[[#This Row],[MaxHR % Value]]&lt;86%,"Normal",HeartDiseasePrediction[[#This Row],[MaxHR % Value]]&gt;=86%,"High-(Abnormal)")</f>
        <v>Normal</v>
      </c>
      <c r="N446" t="s">
        <v>23</v>
      </c>
      <c r="O446">
        <v>1.5</v>
      </c>
      <c r="P446" t="str" cm="1">
        <f t="array" ref="P446">_xlfn.IFS(HeartDiseasePrediction[[#This Row],[Oldpeak]]&lt;1,"Low Risk",HeartDiseasePrediction[[#This Row],[Oldpeak]]&lt;1.5,"Medium Risk",HeartDiseasePrediction[[#This Row],[Oldpeak]]&gt;=1.5,"High Risk")</f>
        <v>High Risk</v>
      </c>
      <c r="Q446" t="s">
        <v>15</v>
      </c>
      <c r="R446" t="s">
        <v>23</v>
      </c>
    </row>
    <row r="447" spans="1:18" x14ac:dyDescent="0.25">
      <c r="A447">
        <v>55</v>
      </c>
      <c r="B447" t="str" cm="1">
        <f t="array" ref="B447">_xlfn.IFS(HeartDiseasePrediction[[#This Row],[Age]]&lt;40,"Below 40",HeartDiseasePrediction[[#This Row],[Age]]&lt;50,"Btw 40 - 49",HeartDiseasePrediction[[#This Row],[Age]]&lt;60,"Btw 50 -59",HeartDiseasePrediction[[#This Row],[Age]]&lt;70,"Btw 60 - 69",HeartDiseasePrediction[[#This Row],[Age]]&lt;=80,"Btw 70 -79")</f>
        <v>Btw 50 -59</v>
      </c>
      <c r="C447" t="s">
        <v>11</v>
      </c>
      <c r="D447" t="s">
        <v>64</v>
      </c>
      <c r="E447">
        <v>136</v>
      </c>
      <c r="F447" t="str" cm="1">
        <f t="array" ref="F44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47">
        <v>228</v>
      </c>
      <c r="H447" t="str" cm="1">
        <f t="array" ref="H447">_xlfn.IFS(HeartDiseasePrediction[[#This Row],[Cholesterol]]=0,"No Reading",HeartDiseasePrediction[[#This Row],[Cholesterol]]&lt;200,"Normal",HeartDiseasePrediction[[#This Row],[Cholesterol]]&lt;240,"Medium Risk",HeartDiseasePrediction[[#This Row],[Cholesterol]]&gt;=240,"High Risk")</f>
        <v>Medium Risk</v>
      </c>
      <c r="I447" t="s">
        <v>52</v>
      </c>
      <c r="J447" t="s">
        <v>16</v>
      </c>
      <c r="K447">
        <v>124</v>
      </c>
      <c r="L447" s="1">
        <f>HeartDiseasePrediction[[#This Row],[MaxHR]]/(220-HeartDiseasePrediction[[#This Row],[Age]])</f>
        <v>0.75151515151515147</v>
      </c>
      <c r="M447" t="str" cm="1">
        <f t="array" ref="M447">_xlfn.IFS(HeartDiseasePrediction[[#This Row],[MaxHR % Value]]&lt;=59%,"Low-(Abnormal)",HeartDiseasePrediction[[#This Row],[MaxHR % Value]]&lt;86%,"Normal",HeartDiseasePrediction[[#This Row],[MaxHR % Value]]&gt;=86%,"High-(Abnormal)")</f>
        <v>Normal</v>
      </c>
      <c r="N447" t="s">
        <v>23</v>
      </c>
      <c r="O447">
        <v>1.6</v>
      </c>
      <c r="P447" t="str" cm="1">
        <f t="array" ref="P447">_xlfn.IFS(HeartDiseasePrediction[[#This Row],[Oldpeak]]&lt;1,"Low Risk",HeartDiseasePrediction[[#This Row],[Oldpeak]]&lt;1.5,"Medium Risk",HeartDiseasePrediction[[#This Row],[Oldpeak]]&gt;=1.5,"High Risk")</f>
        <v>High Risk</v>
      </c>
      <c r="Q447" t="s">
        <v>15</v>
      </c>
      <c r="R447" t="s">
        <v>23</v>
      </c>
    </row>
    <row r="448" spans="1:18" x14ac:dyDescent="0.25">
      <c r="A448">
        <v>54</v>
      </c>
      <c r="B448" t="str" cm="1">
        <f t="array" ref="B448">_xlfn.IFS(HeartDiseasePrediction[[#This Row],[Age]]&lt;40,"Below 40",HeartDiseasePrediction[[#This Row],[Age]]&lt;50,"Btw 40 - 49",HeartDiseasePrediction[[#This Row],[Age]]&lt;60,"Btw 50 -59",HeartDiseasePrediction[[#This Row],[Age]]&lt;70,"Btw 60 - 69",HeartDiseasePrediction[[#This Row],[Age]]&lt;=80,"Btw 70 -79")</f>
        <v>Btw 50 -59</v>
      </c>
      <c r="C448" t="s">
        <v>11</v>
      </c>
      <c r="D448" t="s">
        <v>61</v>
      </c>
      <c r="E448">
        <v>130</v>
      </c>
      <c r="F448" t="str" cm="1">
        <f t="array" ref="F44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48">
        <v>0</v>
      </c>
      <c r="H448" t="str" cm="1">
        <f t="array" ref="H448">_xlfn.IFS(HeartDiseasePrediction[[#This Row],[Cholesterol]]=0,"No Reading",HeartDiseasePrediction[[#This Row],[Cholesterol]]&lt;200,"Normal",HeartDiseasePrediction[[#This Row],[Cholesterol]]&lt;240,"Medium Risk",HeartDiseasePrediction[[#This Row],[Cholesterol]]&gt;=240,"High Risk")</f>
        <v>No Reading</v>
      </c>
      <c r="I448" t="s">
        <v>52</v>
      </c>
      <c r="J448" t="s">
        <v>16</v>
      </c>
      <c r="K448">
        <v>117</v>
      </c>
      <c r="L448" s="1">
        <f>HeartDiseasePrediction[[#This Row],[MaxHR]]/(220-HeartDiseasePrediction[[#This Row],[Age]])</f>
        <v>0.70481927710843373</v>
      </c>
      <c r="M448" t="str" cm="1">
        <f t="array" ref="M448">_xlfn.IFS(HeartDiseasePrediction[[#This Row],[MaxHR % Value]]&lt;=59%,"Low-(Abnormal)",HeartDiseasePrediction[[#This Row],[MaxHR % Value]]&lt;86%,"Normal",HeartDiseasePrediction[[#This Row],[MaxHR % Value]]&gt;=86%,"High-(Abnormal)")</f>
        <v>Normal</v>
      </c>
      <c r="N448" t="s">
        <v>23</v>
      </c>
      <c r="O448">
        <v>1.4</v>
      </c>
      <c r="P448" t="str" cm="1">
        <f t="array" ref="P448">_xlfn.IFS(HeartDiseasePrediction[[#This Row],[Oldpeak]]&lt;1,"Low Risk",HeartDiseasePrediction[[#This Row],[Oldpeak]]&lt;1.5,"Medium Risk",HeartDiseasePrediction[[#This Row],[Oldpeak]]&gt;=1.5,"High Risk")</f>
        <v>Medium Risk</v>
      </c>
      <c r="Q448" t="s">
        <v>15</v>
      </c>
      <c r="R448" t="s">
        <v>23</v>
      </c>
    </row>
    <row r="449" spans="1:18" x14ac:dyDescent="0.25">
      <c r="A449">
        <v>77</v>
      </c>
      <c r="B449" t="str" cm="1">
        <f t="array" ref="B449">_xlfn.IFS(HeartDiseasePrediction[[#This Row],[Age]]&lt;40,"Below 40",HeartDiseasePrediction[[#This Row],[Age]]&lt;50,"Btw 40 - 49",HeartDiseasePrediction[[#This Row],[Age]]&lt;60,"Btw 50 -59",HeartDiseasePrediction[[#This Row],[Age]]&lt;70,"Btw 60 - 69",HeartDiseasePrediction[[#This Row],[Age]]&lt;=80,"Btw 70 -79")</f>
        <v>Btw 70 -79</v>
      </c>
      <c r="C449" t="s">
        <v>11</v>
      </c>
      <c r="D449" t="s">
        <v>61</v>
      </c>
      <c r="E449">
        <v>124</v>
      </c>
      <c r="F449" t="str" cm="1">
        <f t="array" ref="F44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49">
        <v>171</v>
      </c>
      <c r="H449" t="str" cm="1">
        <f t="array" ref="H449">_xlfn.IFS(HeartDiseasePrediction[[#This Row],[Cholesterol]]=0,"No Reading",HeartDiseasePrediction[[#This Row],[Cholesterol]]&lt;200,"Normal",HeartDiseasePrediction[[#This Row],[Cholesterol]]&lt;240,"Medium Risk",HeartDiseasePrediction[[#This Row],[Cholesterol]]&gt;=240,"High Risk")</f>
        <v>Normal</v>
      </c>
      <c r="I449" t="s">
        <v>52</v>
      </c>
      <c r="J449" t="s">
        <v>16</v>
      </c>
      <c r="K449">
        <v>110</v>
      </c>
      <c r="L449" s="1">
        <f>HeartDiseasePrediction[[#This Row],[MaxHR]]/(220-HeartDiseasePrediction[[#This Row],[Age]])</f>
        <v>0.76923076923076927</v>
      </c>
      <c r="M449" t="str" cm="1">
        <f t="array" ref="M449">_xlfn.IFS(HeartDiseasePrediction[[#This Row],[MaxHR % Value]]&lt;=59%,"Low-(Abnormal)",HeartDiseasePrediction[[#This Row],[MaxHR % Value]]&lt;86%,"Normal",HeartDiseasePrediction[[#This Row],[MaxHR % Value]]&gt;=86%,"High-(Abnormal)")</f>
        <v>Normal</v>
      </c>
      <c r="N449" t="s">
        <v>23</v>
      </c>
      <c r="O449">
        <v>2</v>
      </c>
      <c r="P449" t="str" cm="1">
        <f t="array" ref="P449">_xlfn.IFS(HeartDiseasePrediction[[#This Row],[Oldpeak]]&lt;1,"Low Risk",HeartDiseasePrediction[[#This Row],[Oldpeak]]&lt;1.5,"Medium Risk",HeartDiseasePrediction[[#This Row],[Oldpeak]]&gt;=1.5,"High Risk")</f>
        <v>High Risk</v>
      </c>
      <c r="Q449" t="s">
        <v>13</v>
      </c>
      <c r="R449" t="s">
        <v>23</v>
      </c>
    </row>
    <row r="450" spans="1:18" x14ac:dyDescent="0.25">
      <c r="A450">
        <v>63</v>
      </c>
      <c r="B450" t="str" cm="1">
        <f t="array" ref="B450">_xlfn.IFS(HeartDiseasePrediction[[#This Row],[Age]]&lt;40,"Below 40",HeartDiseasePrediction[[#This Row],[Age]]&lt;50,"Btw 40 - 49",HeartDiseasePrediction[[#This Row],[Age]]&lt;60,"Btw 50 -59",HeartDiseasePrediction[[#This Row],[Age]]&lt;70,"Btw 60 - 69",HeartDiseasePrediction[[#This Row],[Age]]&lt;=80,"Btw 70 -79")</f>
        <v>Btw 60 - 69</v>
      </c>
      <c r="C450" t="s">
        <v>11</v>
      </c>
      <c r="D450" t="s">
        <v>61</v>
      </c>
      <c r="E450">
        <v>160</v>
      </c>
      <c r="F450" t="str" cm="1">
        <f t="array" ref="F450">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50">
        <v>230</v>
      </c>
      <c r="H450" t="str" cm="1">
        <f t="array" ref="H450">_xlfn.IFS(HeartDiseasePrediction[[#This Row],[Cholesterol]]=0,"No Reading",HeartDiseasePrediction[[#This Row],[Cholesterol]]&lt;200,"Normal",HeartDiseasePrediction[[#This Row],[Cholesterol]]&lt;240,"Medium Risk",HeartDiseasePrediction[[#This Row],[Cholesterol]]&gt;=240,"High Risk")</f>
        <v>Medium Risk</v>
      </c>
      <c r="I450" t="s">
        <v>53</v>
      </c>
      <c r="J450" t="s">
        <v>12</v>
      </c>
      <c r="K450">
        <v>105</v>
      </c>
      <c r="L450" s="1">
        <f>HeartDiseasePrediction[[#This Row],[MaxHR]]/(220-HeartDiseasePrediction[[#This Row],[Age]])</f>
        <v>0.66878980891719741</v>
      </c>
      <c r="M450" t="str" cm="1">
        <f t="array" ref="M450">_xlfn.IFS(HeartDiseasePrediction[[#This Row],[MaxHR % Value]]&lt;=59%,"Low-(Abnormal)",HeartDiseasePrediction[[#This Row],[MaxHR % Value]]&lt;86%,"Normal",HeartDiseasePrediction[[#This Row],[MaxHR % Value]]&gt;=86%,"High-(Abnormal)")</f>
        <v>Normal</v>
      </c>
      <c r="N450" t="s">
        <v>23</v>
      </c>
      <c r="O450">
        <v>1</v>
      </c>
      <c r="P450" t="str" cm="1">
        <f t="array" ref="P450">_xlfn.IFS(HeartDiseasePrediction[[#This Row],[Oldpeak]]&lt;1,"Low Risk",HeartDiseasePrediction[[#This Row],[Oldpeak]]&lt;1.5,"Medium Risk",HeartDiseasePrediction[[#This Row],[Oldpeak]]&gt;=1.5,"High Risk")</f>
        <v>Medium Risk</v>
      </c>
      <c r="Q450" t="s">
        <v>15</v>
      </c>
      <c r="R450" t="s">
        <v>23</v>
      </c>
    </row>
    <row r="451" spans="1:18" x14ac:dyDescent="0.25">
      <c r="A451">
        <v>55</v>
      </c>
      <c r="B451" t="str" cm="1">
        <f t="array" ref="B451">_xlfn.IFS(HeartDiseasePrediction[[#This Row],[Age]]&lt;40,"Below 40",HeartDiseasePrediction[[#This Row],[Age]]&lt;50,"Btw 40 - 49",HeartDiseasePrediction[[#This Row],[Age]]&lt;60,"Btw 50 -59",HeartDiseasePrediction[[#This Row],[Age]]&lt;70,"Btw 60 - 69",HeartDiseasePrediction[[#This Row],[Age]]&lt;=80,"Btw 70 -79")</f>
        <v>Btw 50 -59</v>
      </c>
      <c r="C451" t="s">
        <v>11</v>
      </c>
      <c r="D451" t="s">
        <v>64</v>
      </c>
      <c r="E451">
        <v>0</v>
      </c>
      <c r="F451" t="str" cm="1">
        <f t="array" ref="F451">_xlfn.IFS(HeartDiseasePrediction[[#This Row],[RestingBP]]=0,"Error",HeartDiseasePrediction[[#This Row],[RestingBP]]&lt;90,"Low BP",HeartDiseasePrediction[[#This Row],[RestingBP]]&lt;120,"Normal BP",HeartDiseasePrediction[[#This Row],[RestingBP]]&lt;140,"High-Normal BP",HeartDiseasePrediction[[#This Row],[RestingBP]]&gt;=140,"High BP")</f>
        <v>Error</v>
      </c>
      <c r="G451">
        <v>0</v>
      </c>
      <c r="H451" t="str" cm="1">
        <f t="array" ref="H451">_xlfn.IFS(HeartDiseasePrediction[[#This Row],[Cholesterol]]=0,"No Reading",HeartDiseasePrediction[[#This Row],[Cholesterol]]&lt;200,"Normal",HeartDiseasePrediction[[#This Row],[Cholesterol]]&lt;240,"Medium Risk",HeartDiseasePrediction[[#This Row],[Cholesterol]]&gt;=240,"High Risk")</f>
        <v>No Reading</v>
      </c>
      <c r="I451" t="s">
        <v>52</v>
      </c>
      <c r="J451" t="s">
        <v>12</v>
      </c>
      <c r="K451">
        <v>155</v>
      </c>
      <c r="L451" s="1">
        <f>HeartDiseasePrediction[[#This Row],[MaxHR]]/(220-HeartDiseasePrediction[[#This Row],[Age]])</f>
        <v>0.93939393939393945</v>
      </c>
      <c r="M451" t="str" cm="1">
        <f t="array" ref="M451">_xlfn.IFS(HeartDiseasePrediction[[#This Row],[MaxHR % Value]]&lt;=59%,"Low-(Abnormal)",HeartDiseasePrediction[[#This Row],[MaxHR % Value]]&lt;86%,"Normal",HeartDiseasePrediction[[#This Row],[MaxHR % Value]]&gt;=86%,"High-(Abnormal)")</f>
        <v>High-(Abnormal)</v>
      </c>
      <c r="N451" t="s">
        <v>22</v>
      </c>
      <c r="O451">
        <v>1.5</v>
      </c>
      <c r="P451" t="str" cm="1">
        <f t="array" ref="P451">_xlfn.IFS(HeartDiseasePrediction[[#This Row],[Oldpeak]]&lt;1,"Low Risk",HeartDiseasePrediction[[#This Row],[Oldpeak]]&lt;1.5,"Medium Risk",HeartDiseasePrediction[[#This Row],[Oldpeak]]&gt;=1.5,"High Risk")</f>
        <v>High Risk</v>
      </c>
      <c r="Q451" t="s">
        <v>15</v>
      </c>
      <c r="R451" t="s">
        <v>23</v>
      </c>
    </row>
    <row r="452" spans="1:18" x14ac:dyDescent="0.25">
      <c r="A452">
        <v>52</v>
      </c>
      <c r="B452" t="str" cm="1">
        <f t="array" ref="B452">_xlfn.IFS(HeartDiseasePrediction[[#This Row],[Age]]&lt;40,"Below 40",HeartDiseasePrediction[[#This Row],[Age]]&lt;50,"Btw 40 - 49",HeartDiseasePrediction[[#This Row],[Age]]&lt;60,"Btw 50 -59",HeartDiseasePrediction[[#This Row],[Age]]&lt;70,"Btw 60 - 69",HeartDiseasePrediction[[#This Row],[Age]]&lt;=80,"Btw 70 -79")</f>
        <v>Btw 50 -59</v>
      </c>
      <c r="C452" t="s">
        <v>11</v>
      </c>
      <c r="D452" t="s">
        <v>64</v>
      </c>
      <c r="E452">
        <v>122</v>
      </c>
      <c r="F452" t="str" cm="1">
        <f t="array" ref="F45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52">
        <v>0</v>
      </c>
      <c r="H452" t="str" cm="1">
        <f t="array" ref="H452">_xlfn.IFS(HeartDiseasePrediction[[#This Row],[Cholesterol]]=0,"No Reading",HeartDiseasePrediction[[#This Row],[Cholesterol]]&lt;200,"Normal",HeartDiseasePrediction[[#This Row],[Cholesterol]]&lt;240,"Medium Risk",HeartDiseasePrediction[[#This Row],[Cholesterol]]&gt;=240,"High Risk")</f>
        <v>No Reading</v>
      </c>
      <c r="I452" t="s">
        <v>52</v>
      </c>
      <c r="J452" t="s">
        <v>12</v>
      </c>
      <c r="K452">
        <v>110</v>
      </c>
      <c r="L452" s="1">
        <f>HeartDiseasePrediction[[#This Row],[MaxHR]]/(220-HeartDiseasePrediction[[#This Row],[Age]])</f>
        <v>0.65476190476190477</v>
      </c>
      <c r="M452" t="str" cm="1">
        <f t="array" ref="M452">_xlfn.IFS(HeartDiseasePrediction[[#This Row],[MaxHR % Value]]&lt;=59%,"Low-(Abnormal)",HeartDiseasePrediction[[#This Row],[MaxHR % Value]]&lt;86%,"Normal",HeartDiseasePrediction[[#This Row],[MaxHR % Value]]&gt;=86%,"High-(Abnormal)")</f>
        <v>Normal</v>
      </c>
      <c r="N452" t="s">
        <v>23</v>
      </c>
      <c r="O452">
        <v>2</v>
      </c>
      <c r="P452" t="str" cm="1">
        <f t="array" ref="P452">_xlfn.IFS(HeartDiseasePrediction[[#This Row],[Oldpeak]]&lt;1,"Low Risk",HeartDiseasePrediction[[#This Row],[Oldpeak]]&lt;1.5,"Medium Risk",HeartDiseasePrediction[[#This Row],[Oldpeak]]&gt;=1.5,"High Risk")</f>
        <v>High Risk</v>
      </c>
      <c r="Q452" t="s">
        <v>18</v>
      </c>
      <c r="R452" t="s">
        <v>23</v>
      </c>
    </row>
    <row r="453" spans="1:18" x14ac:dyDescent="0.25">
      <c r="A453">
        <v>64</v>
      </c>
      <c r="B453" t="str" cm="1">
        <f t="array" ref="B453">_xlfn.IFS(HeartDiseasePrediction[[#This Row],[Age]]&lt;40,"Below 40",HeartDiseasePrediction[[#This Row],[Age]]&lt;50,"Btw 40 - 49",HeartDiseasePrediction[[#This Row],[Age]]&lt;60,"Btw 50 -59",HeartDiseasePrediction[[#This Row],[Age]]&lt;70,"Btw 60 - 69",HeartDiseasePrediction[[#This Row],[Age]]&lt;=80,"Btw 70 -79")</f>
        <v>Btw 60 - 69</v>
      </c>
      <c r="C453" t="s">
        <v>11</v>
      </c>
      <c r="D453" t="s">
        <v>61</v>
      </c>
      <c r="E453">
        <v>144</v>
      </c>
      <c r="F453" t="str" cm="1">
        <f t="array" ref="F453">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53">
        <v>0</v>
      </c>
      <c r="H453" t="str" cm="1">
        <f t="array" ref="H453">_xlfn.IFS(HeartDiseasePrediction[[#This Row],[Cholesterol]]=0,"No Reading",HeartDiseasePrediction[[#This Row],[Cholesterol]]&lt;200,"Normal",HeartDiseasePrediction[[#This Row],[Cholesterol]]&lt;240,"Medium Risk",HeartDiseasePrediction[[#This Row],[Cholesterol]]&gt;=240,"High Risk")</f>
        <v>No Reading</v>
      </c>
      <c r="I453" t="s">
        <v>52</v>
      </c>
      <c r="J453" t="s">
        <v>16</v>
      </c>
      <c r="K453">
        <v>122</v>
      </c>
      <c r="L453" s="1">
        <f>HeartDiseasePrediction[[#This Row],[MaxHR]]/(220-HeartDiseasePrediction[[#This Row],[Age]])</f>
        <v>0.78205128205128205</v>
      </c>
      <c r="M453" t="str" cm="1">
        <f t="array" ref="M453">_xlfn.IFS(HeartDiseasePrediction[[#This Row],[MaxHR % Value]]&lt;=59%,"Low-(Abnormal)",HeartDiseasePrediction[[#This Row],[MaxHR % Value]]&lt;86%,"Normal",HeartDiseasePrediction[[#This Row],[MaxHR % Value]]&gt;=86%,"High-(Abnormal)")</f>
        <v>Normal</v>
      </c>
      <c r="N453" t="s">
        <v>23</v>
      </c>
      <c r="O453">
        <v>1</v>
      </c>
      <c r="P453" t="str" cm="1">
        <f t="array" ref="P453">_xlfn.IFS(HeartDiseasePrediction[[#This Row],[Oldpeak]]&lt;1,"Low Risk",HeartDiseasePrediction[[#This Row],[Oldpeak]]&lt;1.5,"Medium Risk",HeartDiseasePrediction[[#This Row],[Oldpeak]]&gt;=1.5,"High Risk")</f>
        <v>Medium Risk</v>
      </c>
      <c r="Q453" t="s">
        <v>15</v>
      </c>
      <c r="R453" t="s">
        <v>23</v>
      </c>
    </row>
    <row r="454" spans="1:18" x14ac:dyDescent="0.25">
      <c r="A454">
        <v>60</v>
      </c>
      <c r="B454" t="str" cm="1">
        <f t="array" ref="B454">_xlfn.IFS(HeartDiseasePrediction[[#This Row],[Age]]&lt;40,"Below 40",HeartDiseasePrediction[[#This Row],[Age]]&lt;50,"Btw 40 - 49",HeartDiseasePrediction[[#This Row],[Age]]&lt;60,"Btw 50 -59",HeartDiseasePrediction[[#This Row],[Age]]&lt;70,"Btw 60 - 69",HeartDiseasePrediction[[#This Row],[Age]]&lt;=80,"Btw 70 -79")</f>
        <v>Btw 60 - 69</v>
      </c>
      <c r="C454" t="s">
        <v>11</v>
      </c>
      <c r="D454" t="s">
        <v>61</v>
      </c>
      <c r="E454">
        <v>140</v>
      </c>
      <c r="F454" t="str" cm="1">
        <f t="array" ref="F45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54">
        <v>281</v>
      </c>
      <c r="H454" t="str" cm="1">
        <f t="array" ref="H454">_xlfn.IFS(HeartDiseasePrediction[[#This Row],[Cholesterol]]=0,"No Reading",HeartDiseasePrediction[[#This Row],[Cholesterol]]&lt;200,"Normal",HeartDiseasePrediction[[#This Row],[Cholesterol]]&lt;240,"Medium Risk",HeartDiseasePrediction[[#This Row],[Cholesterol]]&gt;=240,"High Risk")</f>
        <v>High Risk</v>
      </c>
      <c r="I454" t="s">
        <v>52</v>
      </c>
      <c r="J454" t="s">
        <v>16</v>
      </c>
      <c r="K454">
        <v>118</v>
      </c>
      <c r="L454" s="1">
        <f>HeartDiseasePrediction[[#This Row],[MaxHR]]/(220-HeartDiseasePrediction[[#This Row],[Age]])</f>
        <v>0.73750000000000004</v>
      </c>
      <c r="M454" t="str" cm="1">
        <f t="array" ref="M454">_xlfn.IFS(HeartDiseasePrediction[[#This Row],[MaxHR % Value]]&lt;=59%,"Low-(Abnormal)",HeartDiseasePrediction[[#This Row],[MaxHR % Value]]&lt;86%,"Normal",HeartDiseasePrediction[[#This Row],[MaxHR % Value]]&gt;=86%,"High-(Abnormal)")</f>
        <v>Normal</v>
      </c>
      <c r="N454" t="s">
        <v>23</v>
      </c>
      <c r="O454">
        <v>1.5</v>
      </c>
      <c r="P454" t="str" cm="1">
        <f t="array" ref="P454">_xlfn.IFS(HeartDiseasePrediction[[#This Row],[Oldpeak]]&lt;1,"Low Risk",HeartDiseasePrediction[[#This Row],[Oldpeak]]&lt;1.5,"Medium Risk",HeartDiseasePrediction[[#This Row],[Oldpeak]]&gt;=1.5,"High Risk")</f>
        <v>High Risk</v>
      </c>
      <c r="Q454" t="s">
        <v>15</v>
      </c>
      <c r="R454" t="s">
        <v>23</v>
      </c>
    </row>
    <row r="455" spans="1:18" x14ac:dyDescent="0.25">
      <c r="A455">
        <v>60</v>
      </c>
      <c r="B455" t="str" cm="1">
        <f t="array" ref="B455">_xlfn.IFS(HeartDiseasePrediction[[#This Row],[Age]]&lt;40,"Below 40",HeartDiseasePrediction[[#This Row],[Age]]&lt;50,"Btw 40 - 49",HeartDiseasePrediction[[#This Row],[Age]]&lt;60,"Btw 50 -59",HeartDiseasePrediction[[#This Row],[Age]]&lt;70,"Btw 60 - 69",HeartDiseasePrediction[[#This Row],[Age]]&lt;=80,"Btw 70 -79")</f>
        <v>Btw 60 - 69</v>
      </c>
      <c r="C455" t="s">
        <v>11</v>
      </c>
      <c r="D455" t="s">
        <v>61</v>
      </c>
      <c r="E455">
        <v>120</v>
      </c>
      <c r="F455" t="str" cm="1">
        <f t="array" ref="F45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55">
        <v>0</v>
      </c>
      <c r="H455" t="str" cm="1">
        <f t="array" ref="H455">_xlfn.IFS(HeartDiseasePrediction[[#This Row],[Cholesterol]]=0,"No Reading",HeartDiseasePrediction[[#This Row],[Cholesterol]]&lt;200,"Normal",HeartDiseasePrediction[[#This Row],[Cholesterol]]&lt;240,"Medium Risk",HeartDiseasePrediction[[#This Row],[Cholesterol]]&gt;=240,"High Risk")</f>
        <v>No Reading</v>
      </c>
      <c r="I455" t="s">
        <v>52</v>
      </c>
      <c r="J455" t="s">
        <v>12</v>
      </c>
      <c r="K455">
        <v>133</v>
      </c>
      <c r="L455" s="1">
        <f>HeartDiseasePrediction[[#This Row],[MaxHR]]/(220-HeartDiseasePrediction[[#This Row],[Age]])</f>
        <v>0.83125000000000004</v>
      </c>
      <c r="M455" t="str" cm="1">
        <f t="array" ref="M455">_xlfn.IFS(HeartDiseasePrediction[[#This Row],[MaxHR % Value]]&lt;=59%,"Low-(Abnormal)",HeartDiseasePrediction[[#This Row],[MaxHR % Value]]&lt;86%,"Normal",HeartDiseasePrediction[[#This Row],[MaxHR % Value]]&gt;=86%,"High-(Abnormal)")</f>
        <v>Normal</v>
      </c>
      <c r="N455" t="s">
        <v>23</v>
      </c>
      <c r="O455">
        <v>2</v>
      </c>
      <c r="P455" t="str" cm="1">
        <f t="array" ref="P455">_xlfn.IFS(HeartDiseasePrediction[[#This Row],[Oldpeak]]&lt;1,"Low Risk",HeartDiseasePrediction[[#This Row],[Oldpeak]]&lt;1.5,"Medium Risk",HeartDiseasePrediction[[#This Row],[Oldpeak]]&gt;=1.5,"High Risk")</f>
        <v>High Risk</v>
      </c>
      <c r="Q455" t="s">
        <v>13</v>
      </c>
      <c r="R455" t="s">
        <v>22</v>
      </c>
    </row>
    <row r="456" spans="1:18" x14ac:dyDescent="0.25">
      <c r="A456">
        <v>58</v>
      </c>
      <c r="B456" t="str" cm="1">
        <f t="array" ref="B456">_xlfn.IFS(HeartDiseasePrediction[[#This Row],[Age]]&lt;40,"Below 40",HeartDiseasePrediction[[#This Row],[Age]]&lt;50,"Btw 40 - 49",HeartDiseasePrediction[[#This Row],[Age]]&lt;60,"Btw 50 -59",HeartDiseasePrediction[[#This Row],[Age]]&lt;70,"Btw 60 - 69",HeartDiseasePrediction[[#This Row],[Age]]&lt;=80,"Btw 70 -79")</f>
        <v>Btw 50 -59</v>
      </c>
      <c r="C456" t="s">
        <v>11</v>
      </c>
      <c r="D456" t="s">
        <v>61</v>
      </c>
      <c r="E456">
        <v>136</v>
      </c>
      <c r="F456" t="str" cm="1">
        <f t="array" ref="F45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56">
        <v>203</v>
      </c>
      <c r="H456" t="str" cm="1">
        <f t="array" ref="H456">_xlfn.IFS(HeartDiseasePrediction[[#This Row],[Cholesterol]]=0,"No Reading",HeartDiseasePrediction[[#This Row],[Cholesterol]]&lt;200,"Normal",HeartDiseasePrediction[[#This Row],[Cholesterol]]&lt;240,"Medium Risk",HeartDiseasePrediction[[#This Row],[Cholesterol]]&gt;=240,"High Risk")</f>
        <v>Medium Risk</v>
      </c>
      <c r="I456" t="s">
        <v>53</v>
      </c>
      <c r="J456" t="s">
        <v>12</v>
      </c>
      <c r="K456">
        <v>123</v>
      </c>
      <c r="L456" s="1">
        <f>HeartDiseasePrediction[[#This Row],[MaxHR]]/(220-HeartDiseasePrediction[[#This Row],[Age]])</f>
        <v>0.7592592592592593</v>
      </c>
      <c r="M456" t="str" cm="1">
        <f t="array" ref="M456">_xlfn.IFS(HeartDiseasePrediction[[#This Row],[MaxHR % Value]]&lt;=59%,"Low-(Abnormal)",HeartDiseasePrediction[[#This Row],[MaxHR % Value]]&lt;86%,"Normal",HeartDiseasePrediction[[#This Row],[MaxHR % Value]]&gt;=86%,"High-(Abnormal)")</f>
        <v>Normal</v>
      </c>
      <c r="N456" t="s">
        <v>23</v>
      </c>
      <c r="O456">
        <v>1.2</v>
      </c>
      <c r="P456" t="str" cm="1">
        <f t="array" ref="P456">_xlfn.IFS(HeartDiseasePrediction[[#This Row],[Oldpeak]]&lt;1,"Low Risk",HeartDiseasePrediction[[#This Row],[Oldpeak]]&lt;1.5,"Medium Risk",HeartDiseasePrediction[[#This Row],[Oldpeak]]&gt;=1.5,"High Risk")</f>
        <v>Medium Risk</v>
      </c>
      <c r="Q456" t="s">
        <v>15</v>
      </c>
      <c r="R456" t="s">
        <v>23</v>
      </c>
    </row>
    <row r="457" spans="1:18" x14ac:dyDescent="0.25">
      <c r="A457">
        <v>59</v>
      </c>
      <c r="B457" t="str" cm="1">
        <f t="array" ref="B457">_xlfn.IFS(HeartDiseasePrediction[[#This Row],[Age]]&lt;40,"Below 40",HeartDiseasePrediction[[#This Row],[Age]]&lt;50,"Btw 40 - 49",HeartDiseasePrediction[[#This Row],[Age]]&lt;60,"Btw 50 -59",HeartDiseasePrediction[[#This Row],[Age]]&lt;70,"Btw 60 - 69",HeartDiseasePrediction[[#This Row],[Age]]&lt;=80,"Btw 70 -79")</f>
        <v>Btw 50 -59</v>
      </c>
      <c r="C457" t="s">
        <v>11</v>
      </c>
      <c r="D457" t="s">
        <v>61</v>
      </c>
      <c r="E457">
        <v>154</v>
      </c>
      <c r="F457" t="str" cm="1">
        <f t="array" ref="F45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57">
        <v>0</v>
      </c>
      <c r="H457" t="str" cm="1">
        <f t="array" ref="H457">_xlfn.IFS(HeartDiseasePrediction[[#This Row],[Cholesterol]]=0,"No Reading",HeartDiseasePrediction[[#This Row],[Cholesterol]]&lt;200,"Normal",HeartDiseasePrediction[[#This Row],[Cholesterol]]&lt;240,"Medium Risk",HeartDiseasePrediction[[#This Row],[Cholesterol]]&gt;=240,"High Risk")</f>
        <v>No Reading</v>
      </c>
      <c r="I457" t="s">
        <v>52</v>
      </c>
      <c r="J457" t="s">
        <v>16</v>
      </c>
      <c r="K457">
        <v>131</v>
      </c>
      <c r="L457" s="1">
        <f>HeartDiseasePrediction[[#This Row],[MaxHR]]/(220-HeartDiseasePrediction[[#This Row],[Age]])</f>
        <v>0.81366459627329191</v>
      </c>
      <c r="M457" t="str" cm="1">
        <f t="array" ref="M457">_xlfn.IFS(HeartDiseasePrediction[[#This Row],[MaxHR % Value]]&lt;=59%,"Low-(Abnormal)",HeartDiseasePrediction[[#This Row],[MaxHR % Value]]&lt;86%,"Normal",HeartDiseasePrediction[[#This Row],[MaxHR % Value]]&gt;=86%,"High-(Abnormal)")</f>
        <v>Normal</v>
      </c>
      <c r="N457" t="s">
        <v>23</v>
      </c>
      <c r="O457">
        <v>1.5</v>
      </c>
      <c r="P457" t="str" cm="1">
        <f t="array" ref="P457">_xlfn.IFS(HeartDiseasePrediction[[#This Row],[Oldpeak]]&lt;1,"Low Risk",HeartDiseasePrediction[[#This Row],[Oldpeak]]&lt;1.5,"Medium Risk",HeartDiseasePrediction[[#This Row],[Oldpeak]]&gt;=1.5,"High Risk")</f>
        <v>High Risk</v>
      </c>
      <c r="Q457" t="s">
        <v>13</v>
      </c>
      <c r="R457" t="s">
        <v>22</v>
      </c>
    </row>
    <row r="458" spans="1:18" x14ac:dyDescent="0.25">
      <c r="A458">
        <v>61</v>
      </c>
      <c r="B458" t="str" cm="1">
        <f t="array" ref="B458">_xlfn.IFS(HeartDiseasePrediction[[#This Row],[Age]]&lt;40,"Below 40",HeartDiseasePrediction[[#This Row],[Age]]&lt;50,"Btw 40 - 49",HeartDiseasePrediction[[#This Row],[Age]]&lt;60,"Btw 50 -59",HeartDiseasePrediction[[#This Row],[Age]]&lt;70,"Btw 60 - 69",HeartDiseasePrediction[[#This Row],[Age]]&lt;=80,"Btw 70 -79")</f>
        <v>Btw 60 - 69</v>
      </c>
      <c r="C458" t="s">
        <v>11</v>
      </c>
      <c r="D458" t="s">
        <v>64</v>
      </c>
      <c r="E458">
        <v>120</v>
      </c>
      <c r="F458" t="str" cm="1">
        <f t="array" ref="F45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58">
        <v>0</v>
      </c>
      <c r="H458" t="str" cm="1">
        <f t="array" ref="H458">_xlfn.IFS(HeartDiseasePrediction[[#This Row],[Cholesterol]]=0,"No Reading",HeartDiseasePrediction[[#This Row],[Cholesterol]]&lt;200,"Normal",HeartDiseasePrediction[[#This Row],[Cholesterol]]&lt;240,"Medium Risk",HeartDiseasePrediction[[#This Row],[Cholesterol]]&gt;=240,"High Risk")</f>
        <v>No Reading</v>
      </c>
      <c r="I458" t="s">
        <v>52</v>
      </c>
      <c r="J458" t="s">
        <v>12</v>
      </c>
      <c r="K458">
        <v>80</v>
      </c>
      <c r="L458" s="1">
        <f>HeartDiseasePrediction[[#This Row],[MaxHR]]/(220-HeartDiseasePrediction[[#This Row],[Age]])</f>
        <v>0.50314465408805031</v>
      </c>
      <c r="M458" t="str" cm="1">
        <f t="array" ref="M458">_xlfn.IFS(HeartDiseasePrediction[[#This Row],[MaxHR % Value]]&lt;=59%,"Low-(Abnormal)",HeartDiseasePrediction[[#This Row],[MaxHR % Value]]&lt;86%,"Normal",HeartDiseasePrediction[[#This Row],[MaxHR % Value]]&gt;=86%,"High-(Abnormal)")</f>
        <v>Low-(Abnormal)</v>
      </c>
      <c r="N458" t="s">
        <v>23</v>
      </c>
      <c r="O458">
        <v>0</v>
      </c>
      <c r="P458" t="str" cm="1">
        <f t="array" ref="P458">_xlfn.IFS(HeartDiseasePrediction[[#This Row],[Oldpeak]]&lt;1,"Low Risk",HeartDiseasePrediction[[#This Row],[Oldpeak]]&lt;1.5,"Medium Risk",HeartDiseasePrediction[[#This Row],[Oldpeak]]&gt;=1.5,"High Risk")</f>
        <v>Low Risk</v>
      </c>
      <c r="Q458" t="s">
        <v>15</v>
      </c>
      <c r="R458" t="s">
        <v>23</v>
      </c>
    </row>
    <row r="459" spans="1:18" x14ac:dyDescent="0.25">
      <c r="A459">
        <v>40</v>
      </c>
      <c r="B459" t="str" cm="1">
        <f t="array" ref="B459">_xlfn.IFS(HeartDiseasePrediction[[#This Row],[Age]]&lt;40,"Below 40",HeartDiseasePrediction[[#This Row],[Age]]&lt;50,"Btw 40 - 49",HeartDiseasePrediction[[#This Row],[Age]]&lt;60,"Btw 50 -59",HeartDiseasePrediction[[#This Row],[Age]]&lt;70,"Btw 60 - 69",HeartDiseasePrediction[[#This Row],[Age]]&lt;=80,"Btw 70 -79")</f>
        <v>Btw 40 - 49</v>
      </c>
      <c r="C459" t="s">
        <v>11</v>
      </c>
      <c r="D459" t="s">
        <v>61</v>
      </c>
      <c r="E459">
        <v>125</v>
      </c>
      <c r="F459" t="str" cm="1">
        <f t="array" ref="F45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59">
        <v>0</v>
      </c>
      <c r="H459" t="str" cm="1">
        <f t="array" ref="H459">_xlfn.IFS(HeartDiseasePrediction[[#This Row],[Cholesterol]]=0,"No Reading",HeartDiseasePrediction[[#This Row],[Cholesterol]]&lt;200,"Normal",HeartDiseasePrediction[[#This Row],[Cholesterol]]&lt;240,"Medium Risk",HeartDiseasePrediction[[#This Row],[Cholesterol]]&gt;=240,"High Risk")</f>
        <v>No Reading</v>
      </c>
      <c r="I459" t="s">
        <v>53</v>
      </c>
      <c r="J459" t="s">
        <v>12</v>
      </c>
      <c r="K459">
        <v>165</v>
      </c>
      <c r="L459" s="1">
        <f>HeartDiseasePrediction[[#This Row],[MaxHR]]/(220-HeartDiseasePrediction[[#This Row],[Age]])</f>
        <v>0.91666666666666663</v>
      </c>
      <c r="M459" t="str" cm="1">
        <f t="array" ref="M459">_xlfn.IFS(HeartDiseasePrediction[[#This Row],[MaxHR % Value]]&lt;=59%,"Low-(Abnormal)",HeartDiseasePrediction[[#This Row],[MaxHR % Value]]&lt;86%,"Normal",HeartDiseasePrediction[[#This Row],[MaxHR % Value]]&gt;=86%,"High-(Abnormal)")</f>
        <v>High-(Abnormal)</v>
      </c>
      <c r="N459" t="s">
        <v>22</v>
      </c>
      <c r="O459">
        <v>0</v>
      </c>
      <c r="P459" t="str" cm="1">
        <f t="array" ref="P459">_xlfn.IFS(HeartDiseasePrediction[[#This Row],[Oldpeak]]&lt;1,"Low Risk",HeartDiseasePrediction[[#This Row],[Oldpeak]]&lt;1.5,"Medium Risk",HeartDiseasePrediction[[#This Row],[Oldpeak]]&gt;=1.5,"High Risk")</f>
        <v>Low Risk</v>
      </c>
      <c r="Q459" t="s">
        <v>15</v>
      </c>
      <c r="R459" t="s">
        <v>23</v>
      </c>
    </row>
    <row r="460" spans="1:18" x14ac:dyDescent="0.25">
      <c r="A460">
        <v>61</v>
      </c>
      <c r="B460" t="str" cm="1">
        <f t="array" ref="B460">_xlfn.IFS(HeartDiseasePrediction[[#This Row],[Age]]&lt;40,"Below 40",HeartDiseasePrediction[[#This Row],[Age]]&lt;50,"Btw 40 - 49",HeartDiseasePrediction[[#This Row],[Age]]&lt;60,"Btw 50 -59",HeartDiseasePrediction[[#This Row],[Age]]&lt;70,"Btw 60 - 69",HeartDiseasePrediction[[#This Row],[Age]]&lt;=80,"Btw 70 -79")</f>
        <v>Btw 60 - 69</v>
      </c>
      <c r="C460" t="s">
        <v>11</v>
      </c>
      <c r="D460" t="s">
        <v>61</v>
      </c>
      <c r="E460">
        <v>134</v>
      </c>
      <c r="F460" t="str" cm="1">
        <f t="array" ref="F46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60">
        <v>0</v>
      </c>
      <c r="H460" t="str" cm="1">
        <f t="array" ref="H460">_xlfn.IFS(HeartDiseasePrediction[[#This Row],[Cholesterol]]=0,"No Reading",HeartDiseasePrediction[[#This Row],[Cholesterol]]&lt;200,"Normal",HeartDiseasePrediction[[#This Row],[Cholesterol]]&lt;240,"Medium Risk",HeartDiseasePrediction[[#This Row],[Cholesterol]]&gt;=240,"High Risk")</f>
        <v>No Reading</v>
      </c>
      <c r="I460" t="s">
        <v>53</v>
      </c>
      <c r="J460" t="s">
        <v>16</v>
      </c>
      <c r="K460">
        <v>86</v>
      </c>
      <c r="L460" s="1">
        <f>HeartDiseasePrediction[[#This Row],[MaxHR]]/(220-HeartDiseasePrediction[[#This Row],[Age]])</f>
        <v>0.54088050314465408</v>
      </c>
      <c r="M460" t="str" cm="1">
        <f t="array" ref="M460">_xlfn.IFS(HeartDiseasePrediction[[#This Row],[MaxHR % Value]]&lt;=59%,"Low-(Abnormal)",HeartDiseasePrediction[[#This Row],[MaxHR % Value]]&lt;86%,"Normal",HeartDiseasePrediction[[#This Row],[MaxHR % Value]]&gt;=86%,"High-(Abnormal)")</f>
        <v>Low-(Abnormal)</v>
      </c>
      <c r="N460" t="s">
        <v>22</v>
      </c>
      <c r="O460">
        <v>1.5</v>
      </c>
      <c r="P460" t="str" cm="1">
        <f t="array" ref="P460">_xlfn.IFS(HeartDiseasePrediction[[#This Row],[Oldpeak]]&lt;1,"Low Risk",HeartDiseasePrediction[[#This Row],[Oldpeak]]&lt;1.5,"Medium Risk",HeartDiseasePrediction[[#This Row],[Oldpeak]]&gt;=1.5,"High Risk")</f>
        <v>High Risk</v>
      </c>
      <c r="Q460" t="s">
        <v>15</v>
      </c>
      <c r="R460" t="s">
        <v>23</v>
      </c>
    </row>
    <row r="461" spans="1:18" x14ac:dyDescent="0.25">
      <c r="A461">
        <v>41</v>
      </c>
      <c r="B461" t="str" cm="1">
        <f t="array" ref="B461">_xlfn.IFS(HeartDiseasePrediction[[#This Row],[Age]]&lt;40,"Below 40",HeartDiseasePrediction[[#This Row],[Age]]&lt;50,"Btw 40 - 49",HeartDiseasePrediction[[#This Row],[Age]]&lt;60,"Btw 50 -59",HeartDiseasePrediction[[#This Row],[Age]]&lt;70,"Btw 60 - 69",HeartDiseasePrediction[[#This Row],[Age]]&lt;=80,"Btw 70 -79")</f>
        <v>Btw 40 - 49</v>
      </c>
      <c r="C461" t="s">
        <v>11</v>
      </c>
      <c r="D461" t="s">
        <v>61</v>
      </c>
      <c r="E461">
        <v>104</v>
      </c>
      <c r="F461" t="str" cm="1">
        <f t="array" ref="F461">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461">
        <v>0</v>
      </c>
      <c r="H461" t="str" cm="1">
        <f t="array" ref="H461">_xlfn.IFS(HeartDiseasePrediction[[#This Row],[Cholesterol]]=0,"No Reading",HeartDiseasePrediction[[#This Row],[Cholesterol]]&lt;200,"Normal",HeartDiseasePrediction[[#This Row],[Cholesterol]]&lt;240,"Medium Risk",HeartDiseasePrediction[[#This Row],[Cholesterol]]&gt;=240,"High Risk")</f>
        <v>No Reading</v>
      </c>
      <c r="I461" t="s">
        <v>52</v>
      </c>
      <c r="J461" t="s">
        <v>16</v>
      </c>
      <c r="K461">
        <v>111</v>
      </c>
      <c r="L461" s="1">
        <f>HeartDiseasePrediction[[#This Row],[MaxHR]]/(220-HeartDiseasePrediction[[#This Row],[Age]])</f>
        <v>0.62011173184357538</v>
      </c>
      <c r="M461" t="str" cm="1">
        <f t="array" ref="M461">_xlfn.IFS(HeartDiseasePrediction[[#This Row],[MaxHR % Value]]&lt;=59%,"Low-(Abnormal)",HeartDiseasePrediction[[#This Row],[MaxHR % Value]]&lt;86%,"Normal",HeartDiseasePrediction[[#This Row],[MaxHR % Value]]&gt;=86%,"High-(Abnormal)")</f>
        <v>Normal</v>
      </c>
      <c r="N461" t="s">
        <v>22</v>
      </c>
      <c r="O461">
        <v>0</v>
      </c>
      <c r="P461" t="str" cm="1">
        <f t="array" ref="P461">_xlfn.IFS(HeartDiseasePrediction[[#This Row],[Oldpeak]]&lt;1,"Low Risk",HeartDiseasePrediction[[#This Row],[Oldpeak]]&lt;1.5,"Medium Risk",HeartDiseasePrediction[[#This Row],[Oldpeak]]&gt;=1.5,"High Risk")</f>
        <v>Low Risk</v>
      </c>
      <c r="Q461" t="s">
        <v>13</v>
      </c>
      <c r="R461" t="s">
        <v>22</v>
      </c>
    </row>
    <row r="462" spans="1:18" x14ac:dyDescent="0.25">
      <c r="A462">
        <v>57</v>
      </c>
      <c r="B462" t="str" cm="1">
        <f t="array" ref="B462">_xlfn.IFS(HeartDiseasePrediction[[#This Row],[Age]]&lt;40,"Below 40",HeartDiseasePrediction[[#This Row],[Age]]&lt;50,"Btw 40 - 49",HeartDiseasePrediction[[#This Row],[Age]]&lt;60,"Btw 50 -59",HeartDiseasePrediction[[#This Row],[Age]]&lt;70,"Btw 60 - 69",HeartDiseasePrediction[[#This Row],[Age]]&lt;=80,"Btw 70 -79")</f>
        <v>Btw 50 -59</v>
      </c>
      <c r="C462" t="s">
        <v>11</v>
      </c>
      <c r="D462" t="s">
        <v>61</v>
      </c>
      <c r="E462">
        <v>139</v>
      </c>
      <c r="F462" t="str" cm="1">
        <f t="array" ref="F46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62">
        <v>277</v>
      </c>
      <c r="H462" t="str" cm="1">
        <f t="array" ref="H462">_xlfn.IFS(HeartDiseasePrediction[[#This Row],[Cholesterol]]=0,"No Reading",HeartDiseasePrediction[[#This Row],[Cholesterol]]&lt;200,"Normal",HeartDiseasePrediction[[#This Row],[Cholesterol]]&lt;240,"Medium Risk",HeartDiseasePrediction[[#This Row],[Cholesterol]]&gt;=240,"High Risk")</f>
        <v>High Risk</v>
      </c>
      <c r="I462" t="s">
        <v>53</v>
      </c>
      <c r="J462" t="s">
        <v>16</v>
      </c>
      <c r="K462">
        <v>118</v>
      </c>
      <c r="L462" s="1">
        <f>HeartDiseasePrediction[[#This Row],[MaxHR]]/(220-HeartDiseasePrediction[[#This Row],[Age]])</f>
        <v>0.7239263803680982</v>
      </c>
      <c r="M462" t="str" cm="1">
        <f t="array" ref="M462">_xlfn.IFS(HeartDiseasePrediction[[#This Row],[MaxHR % Value]]&lt;=59%,"Low-(Abnormal)",HeartDiseasePrediction[[#This Row],[MaxHR % Value]]&lt;86%,"Normal",HeartDiseasePrediction[[#This Row],[MaxHR % Value]]&gt;=86%,"High-(Abnormal)")</f>
        <v>Normal</v>
      </c>
      <c r="N462" t="s">
        <v>23</v>
      </c>
      <c r="O462">
        <v>1.9</v>
      </c>
      <c r="P462" t="str" cm="1">
        <f t="array" ref="P462">_xlfn.IFS(HeartDiseasePrediction[[#This Row],[Oldpeak]]&lt;1,"Low Risk",HeartDiseasePrediction[[#This Row],[Oldpeak]]&lt;1.5,"Medium Risk",HeartDiseasePrediction[[#This Row],[Oldpeak]]&gt;=1.5,"High Risk")</f>
        <v>High Risk</v>
      </c>
      <c r="Q462" t="s">
        <v>15</v>
      </c>
      <c r="R462" t="s">
        <v>23</v>
      </c>
    </row>
    <row r="463" spans="1:18" x14ac:dyDescent="0.25">
      <c r="A463">
        <v>63</v>
      </c>
      <c r="B463" t="str" cm="1">
        <f t="array" ref="B463">_xlfn.IFS(HeartDiseasePrediction[[#This Row],[Age]]&lt;40,"Below 40",HeartDiseasePrediction[[#This Row],[Age]]&lt;50,"Btw 40 - 49",HeartDiseasePrediction[[#This Row],[Age]]&lt;60,"Btw 50 -59",HeartDiseasePrediction[[#This Row],[Age]]&lt;70,"Btw 60 - 69",HeartDiseasePrediction[[#This Row],[Age]]&lt;=80,"Btw 70 -79")</f>
        <v>Btw 60 - 69</v>
      </c>
      <c r="C463" t="s">
        <v>11</v>
      </c>
      <c r="D463" t="s">
        <v>61</v>
      </c>
      <c r="E463">
        <v>136</v>
      </c>
      <c r="F463" t="str" cm="1">
        <f t="array" ref="F46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63">
        <v>0</v>
      </c>
      <c r="H463" t="str" cm="1">
        <f t="array" ref="H463">_xlfn.IFS(HeartDiseasePrediction[[#This Row],[Cholesterol]]=0,"No Reading",HeartDiseasePrediction[[#This Row],[Cholesterol]]&lt;200,"Normal",HeartDiseasePrediction[[#This Row],[Cholesterol]]&lt;240,"Medium Risk",HeartDiseasePrediction[[#This Row],[Cholesterol]]&gt;=240,"High Risk")</f>
        <v>No Reading</v>
      </c>
      <c r="I463" t="s">
        <v>52</v>
      </c>
      <c r="J463" t="s">
        <v>12</v>
      </c>
      <c r="K463">
        <v>84</v>
      </c>
      <c r="L463" s="1">
        <f>HeartDiseasePrediction[[#This Row],[MaxHR]]/(220-HeartDiseasePrediction[[#This Row],[Age]])</f>
        <v>0.53503184713375795</v>
      </c>
      <c r="M463" t="str" cm="1">
        <f t="array" ref="M463">_xlfn.IFS(HeartDiseasePrediction[[#This Row],[MaxHR % Value]]&lt;=59%,"Low-(Abnormal)",HeartDiseasePrediction[[#This Row],[MaxHR % Value]]&lt;86%,"Normal",HeartDiseasePrediction[[#This Row],[MaxHR % Value]]&gt;=86%,"High-(Abnormal)")</f>
        <v>Low-(Abnormal)</v>
      </c>
      <c r="N463" t="s">
        <v>23</v>
      </c>
      <c r="O463">
        <v>0</v>
      </c>
      <c r="P463" t="str" cm="1">
        <f t="array" ref="P463">_xlfn.IFS(HeartDiseasePrediction[[#This Row],[Oldpeak]]&lt;1,"Low Risk",HeartDiseasePrediction[[#This Row],[Oldpeak]]&lt;1.5,"Medium Risk",HeartDiseasePrediction[[#This Row],[Oldpeak]]&gt;=1.5,"High Risk")</f>
        <v>Low Risk</v>
      </c>
      <c r="Q463" t="s">
        <v>15</v>
      </c>
      <c r="R463" t="s">
        <v>23</v>
      </c>
    </row>
    <row r="464" spans="1:18" x14ac:dyDescent="0.25">
      <c r="A464">
        <v>59</v>
      </c>
      <c r="B464" t="str" cm="1">
        <f t="array" ref="B464">_xlfn.IFS(HeartDiseasePrediction[[#This Row],[Age]]&lt;40,"Below 40",HeartDiseasePrediction[[#This Row],[Age]]&lt;50,"Btw 40 - 49",HeartDiseasePrediction[[#This Row],[Age]]&lt;60,"Btw 50 -59",HeartDiseasePrediction[[#This Row],[Age]]&lt;70,"Btw 60 - 69",HeartDiseasePrediction[[#This Row],[Age]]&lt;=80,"Btw 70 -79")</f>
        <v>Btw 50 -59</v>
      </c>
      <c r="C464" t="s">
        <v>11</v>
      </c>
      <c r="D464" t="s">
        <v>61</v>
      </c>
      <c r="E464">
        <v>122</v>
      </c>
      <c r="F464" t="str" cm="1">
        <f t="array" ref="F46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64">
        <v>233</v>
      </c>
      <c r="H464" t="str" cm="1">
        <f t="array" ref="H464">_xlfn.IFS(HeartDiseasePrediction[[#This Row],[Cholesterol]]=0,"No Reading",HeartDiseasePrediction[[#This Row],[Cholesterol]]&lt;200,"Normal",HeartDiseasePrediction[[#This Row],[Cholesterol]]&lt;240,"Medium Risk",HeartDiseasePrediction[[#This Row],[Cholesterol]]&gt;=240,"High Risk")</f>
        <v>Medium Risk</v>
      </c>
      <c r="I464" t="s">
        <v>52</v>
      </c>
      <c r="J464" t="s">
        <v>12</v>
      </c>
      <c r="K464">
        <v>117</v>
      </c>
      <c r="L464" s="1">
        <f>HeartDiseasePrediction[[#This Row],[MaxHR]]/(220-HeartDiseasePrediction[[#This Row],[Age]])</f>
        <v>0.72670807453416153</v>
      </c>
      <c r="M464" t="str" cm="1">
        <f t="array" ref="M464">_xlfn.IFS(HeartDiseasePrediction[[#This Row],[MaxHR % Value]]&lt;=59%,"Low-(Abnormal)",HeartDiseasePrediction[[#This Row],[MaxHR % Value]]&lt;86%,"Normal",HeartDiseasePrediction[[#This Row],[MaxHR % Value]]&gt;=86%,"High-(Abnormal)")</f>
        <v>Normal</v>
      </c>
      <c r="N464" t="s">
        <v>23</v>
      </c>
      <c r="O464">
        <v>1.3</v>
      </c>
      <c r="P464" t="str" cm="1">
        <f t="array" ref="P464">_xlfn.IFS(HeartDiseasePrediction[[#This Row],[Oldpeak]]&lt;1,"Low Risk",HeartDiseasePrediction[[#This Row],[Oldpeak]]&lt;1.5,"Medium Risk",HeartDiseasePrediction[[#This Row],[Oldpeak]]&gt;=1.5,"High Risk")</f>
        <v>Medium Risk</v>
      </c>
      <c r="Q464" t="s">
        <v>18</v>
      </c>
      <c r="R464" t="s">
        <v>23</v>
      </c>
    </row>
    <row r="465" spans="1:18" x14ac:dyDescent="0.25">
      <c r="A465">
        <v>51</v>
      </c>
      <c r="B465" t="str" cm="1">
        <f t="array" ref="B465">_xlfn.IFS(HeartDiseasePrediction[[#This Row],[Age]]&lt;40,"Below 40",HeartDiseasePrediction[[#This Row],[Age]]&lt;50,"Btw 40 - 49",HeartDiseasePrediction[[#This Row],[Age]]&lt;60,"Btw 50 -59",HeartDiseasePrediction[[#This Row],[Age]]&lt;70,"Btw 60 - 69",HeartDiseasePrediction[[#This Row],[Age]]&lt;=80,"Btw 70 -79")</f>
        <v>Btw 50 -59</v>
      </c>
      <c r="C465" t="s">
        <v>11</v>
      </c>
      <c r="D465" t="s">
        <v>61</v>
      </c>
      <c r="E465">
        <v>128</v>
      </c>
      <c r="F465" t="str" cm="1">
        <f t="array" ref="F46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65">
        <v>0</v>
      </c>
      <c r="H465" t="str" cm="1">
        <f t="array" ref="H465">_xlfn.IFS(HeartDiseasePrediction[[#This Row],[Cholesterol]]=0,"No Reading",HeartDiseasePrediction[[#This Row],[Cholesterol]]&lt;200,"Normal",HeartDiseasePrediction[[#This Row],[Cholesterol]]&lt;240,"Medium Risk",HeartDiseasePrediction[[#This Row],[Cholesterol]]&gt;=240,"High Risk")</f>
        <v>No Reading</v>
      </c>
      <c r="I465" t="s">
        <v>52</v>
      </c>
      <c r="J465" t="s">
        <v>12</v>
      </c>
      <c r="K465">
        <v>107</v>
      </c>
      <c r="L465" s="1">
        <f>HeartDiseasePrediction[[#This Row],[MaxHR]]/(220-HeartDiseasePrediction[[#This Row],[Age]])</f>
        <v>0.63313609467455623</v>
      </c>
      <c r="M465" t="str" cm="1">
        <f t="array" ref="M465">_xlfn.IFS(HeartDiseasePrediction[[#This Row],[MaxHR % Value]]&lt;=59%,"Low-(Abnormal)",HeartDiseasePrediction[[#This Row],[MaxHR % Value]]&lt;86%,"Normal",HeartDiseasePrediction[[#This Row],[MaxHR % Value]]&gt;=86%,"High-(Abnormal)")</f>
        <v>Normal</v>
      </c>
      <c r="N465" t="s">
        <v>22</v>
      </c>
      <c r="O465">
        <v>0</v>
      </c>
      <c r="P465" t="str" cm="1">
        <f t="array" ref="P465">_xlfn.IFS(HeartDiseasePrediction[[#This Row],[Oldpeak]]&lt;1,"Low Risk",HeartDiseasePrediction[[#This Row],[Oldpeak]]&lt;1.5,"Medium Risk",HeartDiseasePrediction[[#This Row],[Oldpeak]]&gt;=1.5,"High Risk")</f>
        <v>Low Risk</v>
      </c>
      <c r="Q465" t="s">
        <v>13</v>
      </c>
      <c r="R465" t="s">
        <v>22</v>
      </c>
    </row>
    <row r="466" spans="1:18" x14ac:dyDescent="0.25">
      <c r="A466">
        <v>59</v>
      </c>
      <c r="B466" t="str" cm="1">
        <f t="array" ref="B466">_xlfn.IFS(HeartDiseasePrediction[[#This Row],[Age]]&lt;40,"Below 40",HeartDiseasePrediction[[#This Row],[Age]]&lt;50,"Btw 40 - 49",HeartDiseasePrediction[[#This Row],[Age]]&lt;60,"Btw 50 -59",HeartDiseasePrediction[[#This Row],[Age]]&lt;70,"Btw 60 - 69",HeartDiseasePrediction[[#This Row],[Age]]&lt;=80,"Btw 70 -79")</f>
        <v>Btw 50 -59</v>
      </c>
      <c r="C466" t="s">
        <v>11</v>
      </c>
      <c r="D466" t="s">
        <v>64</v>
      </c>
      <c r="E466">
        <v>131</v>
      </c>
      <c r="F466" t="str" cm="1">
        <f t="array" ref="F46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66">
        <v>0</v>
      </c>
      <c r="H466" t="str" cm="1">
        <f t="array" ref="H466">_xlfn.IFS(HeartDiseasePrediction[[#This Row],[Cholesterol]]=0,"No Reading",HeartDiseasePrediction[[#This Row],[Cholesterol]]&lt;200,"Normal",HeartDiseasePrediction[[#This Row],[Cholesterol]]&lt;240,"Medium Risk",HeartDiseasePrediction[[#This Row],[Cholesterol]]&gt;=240,"High Risk")</f>
        <v>No Reading</v>
      </c>
      <c r="I466" t="s">
        <v>52</v>
      </c>
      <c r="J466" t="s">
        <v>12</v>
      </c>
      <c r="K466">
        <v>128</v>
      </c>
      <c r="L466" s="1">
        <f>HeartDiseasePrediction[[#This Row],[MaxHR]]/(220-HeartDiseasePrediction[[#This Row],[Age]])</f>
        <v>0.79503105590062106</v>
      </c>
      <c r="M466" t="str" cm="1">
        <f t="array" ref="M466">_xlfn.IFS(HeartDiseasePrediction[[#This Row],[MaxHR % Value]]&lt;=59%,"Low-(Abnormal)",HeartDiseasePrediction[[#This Row],[MaxHR % Value]]&lt;86%,"Normal",HeartDiseasePrediction[[#This Row],[MaxHR % Value]]&gt;=86%,"High-(Abnormal)")</f>
        <v>Normal</v>
      </c>
      <c r="N466" t="s">
        <v>23</v>
      </c>
      <c r="O466">
        <v>2</v>
      </c>
      <c r="P466" t="str" cm="1">
        <f t="array" ref="P466">_xlfn.IFS(HeartDiseasePrediction[[#This Row],[Oldpeak]]&lt;1,"Low Risk",HeartDiseasePrediction[[#This Row],[Oldpeak]]&lt;1.5,"Medium Risk",HeartDiseasePrediction[[#This Row],[Oldpeak]]&gt;=1.5,"High Risk")</f>
        <v>High Risk</v>
      </c>
      <c r="Q466" t="s">
        <v>18</v>
      </c>
      <c r="R466" t="s">
        <v>23</v>
      </c>
    </row>
    <row r="467" spans="1:18" x14ac:dyDescent="0.25">
      <c r="A467">
        <v>42</v>
      </c>
      <c r="B467" t="str" cm="1">
        <f t="array" ref="B467">_xlfn.IFS(HeartDiseasePrediction[[#This Row],[Age]]&lt;40,"Below 40",HeartDiseasePrediction[[#This Row],[Age]]&lt;50,"Btw 40 - 49",HeartDiseasePrediction[[#This Row],[Age]]&lt;60,"Btw 50 -59",HeartDiseasePrediction[[#This Row],[Age]]&lt;70,"Btw 60 - 69",HeartDiseasePrediction[[#This Row],[Age]]&lt;=80,"Btw 70 -79")</f>
        <v>Btw 40 - 49</v>
      </c>
      <c r="C467" t="s">
        <v>11</v>
      </c>
      <c r="D467" t="s">
        <v>64</v>
      </c>
      <c r="E467">
        <v>134</v>
      </c>
      <c r="F467" t="str" cm="1">
        <f t="array" ref="F46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67">
        <v>240</v>
      </c>
      <c r="H467" t="str" cm="1">
        <f t="array" ref="H467">_xlfn.IFS(HeartDiseasePrediction[[#This Row],[Cholesterol]]=0,"No Reading",HeartDiseasePrediction[[#This Row],[Cholesterol]]&lt;200,"Normal",HeartDiseasePrediction[[#This Row],[Cholesterol]]&lt;240,"Medium Risk",HeartDiseasePrediction[[#This Row],[Cholesterol]]&gt;=240,"High Risk")</f>
        <v>High Risk</v>
      </c>
      <c r="I467" t="s">
        <v>52</v>
      </c>
      <c r="J467" t="s">
        <v>12</v>
      </c>
      <c r="K467">
        <v>160</v>
      </c>
      <c r="L467" s="1">
        <f>HeartDiseasePrediction[[#This Row],[MaxHR]]/(220-HeartDiseasePrediction[[#This Row],[Age]])</f>
        <v>0.898876404494382</v>
      </c>
      <c r="M467" t="str" cm="1">
        <f t="array" ref="M467">_xlfn.IFS(HeartDiseasePrediction[[#This Row],[MaxHR % Value]]&lt;=59%,"Low-(Abnormal)",HeartDiseasePrediction[[#This Row],[MaxHR % Value]]&lt;86%,"Normal",HeartDiseasePrediction[[#This Row],[MaxHR % Value]]&gt;=86%,"High-(Abnormal)")</f>
        <v>High-(Abnormal)</v>
      </c>
      <c r="N467" t="s">
        <v>22</v>
      </c>
      <c r="O467">
        <v>0</v>
      </c>
      <c r="P467" t="str" cm="1">
        <f t="array" ref="P467">_xlfn.IFS(HeartDiseasePrediction[[#This Row],[Oldpeak]]&lt;1,"Low Risk",HeartDiseasePrediction[[#This Row],[Oldpeak]]&lt;1.5,"Medium Risk",HeartDiseasePrediction[[#This Row],[Oldpeak]]&gt;=1.5,"High Risk")</f>
        <v>Low Risk</v>
      </c>
      <c r="Q467" t="s">
        <v>13</v>
      </c>
      <c r="R467" t="s">
        <v>22</v>
      </c>
    </row>
    <row r="468" spans="1:18" x14ac:dyDescent="0.25">
      <c r="A468">
        <v>55</v>
      </c>
      <c r="B468" t="str" cm="1">
        <f t="array" ref="B468">_xlfn.IFS(HeartDiseasePrediction[[#This Row],[Age]]&lt;40,"Below 40",HeartDiseasePrediction[[#This Row],[Age]]&lt;50,"Btw 40 - 49",HeartDiseasePrediction[[#This Row],[Age]]&lt;60,"Btw 50 -59",HeartDiseasePrediction[[#This Row],[Age]]&lt;70,"Btw 60 - 69",HeartDiseasePrediction[[#This Row],[Age]]&lt;=80,"Btw 70 -79")</f>
        <v>Btw 50 -59</v>
      </c>
      <c r="C468" t="s">
        <v>11</v>
      </c>
      <c r="D468" t="s">
        <v>64</v>
      </c>
      <c r="E468">
        <v>120</v>
      </c>
      <c r="F468" t="str" cm="1">
        <f t="array" ref="F46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68">
        <v>0</v>
      </c>
      <c r="H468" t="str" cm="1">
        <f t="array" ref="H468">_xlfn.IFS(HeartDiseasePrediction[[#This Row],[Cholesterol]]=0,"No Reading",HeartDiseasePrediction[[#This Row],[Cholesterol]]&lt;200,"Normal",HeartDiseasePrediction[[#This Row],[Cholesterol]]&lt;240,"Medium Risk",HeartDiseasePrediction[[#This Row],[Cholesterol]]&gt;=240,"High Risk")</f>
        <v>No Reading</v>
      </c>
      <c r="I468" t="s">
        <v>52</v>
      </c>
      <c r="J468" t="s">
        <v>16</v>
      </c>
      <c r="K468">
        <v>125</v>
      </c>
      <c r="L468" s="1">
        <f>HeartDiseasePrediction[[#This Row],[MaxHR]]/(220-HeartDiseasePrediction[[#This Row],[Age]])</f>
        <v>0.75757575757575757</v>
      </c>
      <c r="M468" t="str" cm="1">
        <f t="array" ref="M468">_xlfn.IFS(HeartDiseasePrediction[[#This Row],[MaxHR % Value]]&lt;=59%,"Low-(Abnormal)",HeartDiseasePrediction[[#This Row],[MaxHR % Value]]&lt;86%,"Normal",HeartDiseasePrediction[[#This Row],[MaxHR % Value]]&gt;=86%,"High-(Abnormal)")</f>
        <v>Normal</v>
      </c>
      <c r="N468" t="s">
        <v>23</v>
      </c>
      <c r="O468">
        <v>2.5</v>
      </c>
      <c r="P468" t="str" cm="1">
        <f t="array" ref="P468">_xlfn.IFS(HeartDiseasePrediction[[#This Row],[Oldpeak]]&lt;1,"Low Risk",HeartDiseasePrediction[[#This Row],[Oldpeak]]&lt;1.5,"Medium Risk",HeartDiseasePrediction[[#This Row],[Oldpeak]]&gt;=1.5,"High Risk")</f>
        <v>High Risk</v>
      </c>
      <c r="Q468" t="s">
        <v>15</v>
      </c>
      <c r="R468" t="s">
        <v>23</v>
      </c>
    </row>
    <row r="469" spans="1:18" x14ac:dyDescent="0.25">
      <c r="A469">
        <v>63</v>
      </c>
      <c r="B469" t="str" cm="1">
        <f t="array" ref="B469">_xlfn.IFS(HeartDiseasePrediction[[#This Row],[Age]]&lt;40,"Below 40",HeartDiseasePrediction[[#This Row],[Age]]&lt;50,"Btw 40 - 49",HeartDiseasePrediction[[#This Row],[Age]]&lt;60,"Btw 50 -59",HeartDiseasePrediction[[#This Row],[Age]]&lt;70,"Btw 60 - 69",HeartDiseasePrediction[[#This Row],[Age]]&lt;=80,"Btw 70 -79")</f>
        <v>Btw 60 - 69</v>
      </c>
      <c r="C469" t="s">
        <v>14</v>
      </c>
      <c r="D469" t="s">
        <v>62</v>
      </c>
      <c r="E469">
        <v>132</v>
      </c>
      <c r="F469" t="str" cm="1">
        <f t="array" ref="F46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69">
        <v>0</v>
      </c>
      <c r="H469" t="str" cm="1">
        <f t="array" ref="H469">_xlfn.IFS(HeartDiseasePrediction[[#This Row],[Cholesterol]]=0,"No Reading",HeartDiseasePrediction[[#This Row],[Cholesterol]]&lt;200,"Normal",HeartDiseasePrediction[[#This Row],[Cholesterol]]&lt;240,"Medium Risk",HeartDiseasePrediction[[#This Row],[Cholesterol]]&gt;=240,"High Risk")</f>
        <v>No Reading</v>
      </c>
      <c r="I469" t="s">
        <v>52</v>
      </c>
      <c r="J469" t="s">
        <v>12</v>
      </c>
      <c r="K469">
        <v>130</v>
      </c>
      <c r="L469" s="1">
        <f>HeartDiseasePrediction[[#This Row],[MaxHR]]/(220-HeartDiseasePrediction[[#This Row],[Age]])</f>
        <v>0.82802547770700641</v>
      </c>
      <c r="M469" t="str" cm="1">
        <f t="array" ref="M469">_xlfn.IFS(HeartDiseasePrediction[[#This Row],[MaxHR % Value]]&lt;=59%,"Low-(Abnormal)",HeartDiseasePrediction[[#This Row],[MaxHR % Value]]&lt;86%,"Normal",HeartDiseasePrediction[[#This Row],[MaxHR % Value]]&gt;=86%,"High-(Abnormal)")</f>
        <v>Normal</v>
      </c>
      <c r="N469" t="s">
        <v>22</v>
      </c>
      <c r="O469">
        <v>0.1</v>
      </c>
      <c r="P469" t="str" cm="1">
        <f t="array" ref="P469">_xlfn.IFS(HeartDiseasePrediction[[#This Row],[Oldpeak]]&lt;1,"Low Risk",HeartDiseasePrediction[[#This Row],[Oldpeak]]&lt;1.5,"Medium Risk",HeartDiseasePrediction[[#This Row],[Oldpeak]]&gt;=1.5,"High Risk")</f>
        <v>Low Risk</v>
      </c>
      <c r="Q469" t="s">
        <v>13</v>
      </c>
      <c r="R469" t="s">
        <v>22</v>
      </c>
    </row>
    <row r="470" spans="1:18" x14ac:dyDescent="0.25">
      <c r="A470">
        <v>62</v>
      </c>
      <c r="B470" t="str" cm="1">
        <f t="array" ref="B470">_xlfn.IFS(HeartDiseasePrediction[[#This Row],[Age]]&lt;40,"Below 40",HeartDiseasePrediction[[#This Row],[Age]]&lt;50,"Btw 40 - 49",HeartDiseasePrediction[[#This Row],[Age]]&lt;60,"Btw 50 -59",HeartDiseasePrediction[[#This Row],[Age]]&lt;70,"Btw 60 - 69",HeartDiseasePrediction[[#This Row],[Age]]&lt;=80,"Btw 70 -79")</f>
        <v>Btw 60 - 69</v>
      </c>
      <c r="C470" t="s">
        <v>11</v>
      </c>
      <c r="D470" t="s">
        <v>61</v>
      </c>
      <c r="E470">
        <v>152</v>
      </c>
      <c r="F470" t="str" cm="1">
        <f t="array" ref="F470">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70">
        <v>153</v>
      </c>
      <c r="H470" t="str" cm="1">
        <f t="array" ref="H470">_xlfn.IFS(HeartDiseasePrediction[[#This Row],[Cholesterol]]=0,"No Reading",HeartDiseasePrediction[[#This Row],[Cholesterol]]&lt;200,"Normal",HeartDiseasePrediction[[#This Row],[Cholesterol]]&lt;240,"Medium Risk",HeartDiseasePrediction[[#This Row],[Cholesterol]]&gt;=240,"High Risk")</f>
        <v>Normal</v>
      </c>
      <c r="I470" t="s">
        <v>52</v>
      </c>
      <c r="J470" t="s">
        <v>16</v>
      </c>
      <c r="K470">
        <v>97</v>
      </c>
      <c r="L470" s="1">
        <f>HeartDiseasePrediction[[#This Row],[MaxHR]]/(220-HeartDiseasePrediction[[#This Row],[Age]])</f>
        <v>0.61392405063291144</v>
      </c>
      <c r="M470" t="str" cm="1">
        <f t="array" ref="M470">_xlfn.IFS(HeartDiseasePrediction[[#This Row],[MaxHR % Value]]&lt;=59%,"Low-(Abnormal)",HeartDiseasePrediction[[#This Row],[MaxHR % Value]]&lt;86%,"Normal",HeartDiseasePrediction[[#This Row],[MaxHR % Value]]&gt;=86%,"High-(Abnormal)")</f>
        <v>Normal</v>
      </c>
      <c r="N470" t="s">
        <v>23</v>
      </c>
      <c r="O470">
        <v>1.6</v>
      </c>
      <c r="P470" t="str" cm="1">
        <f t="array" ref="P470">_xlfn.IFS(HeartDiseasePrediction[[#This Row],[Oldpeak]]&lt;1,"Low Risk",HeartDiseasePrediction[[#This Row],[Oldpeak]]&lt;1.5,"Medium Risk",HeartDiseasePrediction[[#This Row],[Oldpeak]]&gt;=1.5,"High Risk")</f>
        <v>High Risk</v>
      </c>
      <c r="Q470" t="s">
        <v>13</v>
      </c>
      <c r="R470" t="s">
        <v>23</v>
      </c>
    </row>
    <row r="471" spans="1:18" x14ac:dyDescent="0.25">
      <c r="A471">
        <v>56</v>
      </c>
      <c r="B471" t="str" cm="1">
        <f t="array" ref="B471">_xlfn.IFS(HeartDiseasePrediction[[#This Row],[Age]]&lt;40,"Below 40",HeartDiseasePrediction[[#This Row],[Age]]&lt;50,"Btw 40 - 49",HeartDiseasePrediction[[#This Row],[Age]]&lt;60,"Btw 50 -59",HeartDiseasePrediction[[#This Row],[Age]]&lt;70,"Btw 60 - 69",HeartDiseasePrediction[[#This Row],[Age]]&lt;=80,"Btw 70 -79")</f>
        <v>Btw 50 -59</v>
      </c>
      <c r="C471" t="s">
        <v>11</v>
      </c>
      <c r="D471" t="s">
        <v>62</v>
      </c>
      <c r="E471">
        <v>124</v>
      </c>
      <c r="F471" t="str" cm="1">
        <f t="array" ref="F47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71">
        <v>224</v>
      </c>
      <c r="H471" t="str" cm="1">
        <f t="array" ref="H471">_xlfn.IFS(HeartDiseasePrediction[[#This Row],[Cholesterol]]=0,"No Reading",HeartDiseasePrediction[[#This Row],[Cholesterol]]&lt;200,"Normal",HeartDiseasePrediction[[#This Row],[Cholesterol]]&lt;240,"Medium Risk",HeartDiseasePrediction[[#This Row],[Cholesterol]]&gt;=240,"High Risk")</f>
        <v>Medium Risk</v>
      </c>
      <c r="I471" t="s">
        <v>53</v>
      </c>
      <c r="J471" t="s">
        <v>12</v>
      </c>
      <c r="K471">
        <v>161</v>
      </c>
      <c r="L471" s="1">
        <f>HeartDiseasePrediction[[#This Row],[MaxHR]]/(220-HeartDiseasePrediction[[#This Row],[Age]])</f>
        <v>0.98170731707317072</v>
      </c>
      <c r="M471" t="str" cm="1">
        <f t="array" ref="M471">_xlfn.IFS(HeartDiseasePrediction[[#This Row],[MaxHR % Value]]&lt;=59%,"Low-(Abnormal)",HeartDiseasePrediction[[#This Row],[MaxHR % Value]]&lt;86%,"Normal",HeartDiseasePrediction[[#This Row],[MaxHR % Value]]&gt;=86%,"High-(Abnormal)")</f>
        <v>High-(Abnormal)</v>
      </c>
      <c r="N471" t="s">
        <v>22</v>
      </c>
      <c r="O471">
        <v>2</v>
      </c>
      <c r="P471" t="str" cm="1">
        <f t="array" ref="P471">_xlfn.IFS(HeartDiseasePrediction[[#This Row],[Oldpeak]]&lt;1,"Low Risk",HeartDiseasePrediction[[#This Row],[Oldpeak]]&lt;1.5,"Medium Risk",HeartDiseasePrediction[[#This Row],[Oldpeak]]&gt;=1.5,"High Risk")</f>
        <v>High Risk</v>
      </c>
      <c r="Q471" t="s">
        <v>15</v>
      </c>
      <c r="R471" t="s">
        <v>22</v>
      </c>
    </row>
    <row r="472" spans="1:18" x14ac:dyDescent="0.25">
      <c r="A472">
        <v>53</v>
      </c>
      <c r="B472" t="str" cm="1">
        <f t="array" ref="B472">_xlfn.IFS(HeartDiseasePrediction[[#This Row],[Age]]&lt;40,"Below 40",HeartDiseasePrediction[[#This Row],[Age]]&lt;50,"Btw 40 - 49",HeartDiseasePrediction[[#This Row],[Age]]&lt;60,"Btw 50 -59",HeartDiseasePrediction[[#This Row],[Age]]&lt;70,"Btw 60 - 69",HeartDiseasePrediction[[#This Row],[Age]]&lt;=80,"Btw 70 -79")</f>
        <v>Btw 50 -59</v>
      </c>
      <c r="C472" t="s">
        <v>11</v>
      </c>
      <c r="D472" t="s">
        <v>61</v>
      </c>
      <c r="E472">
        <v>126</v>
      </c>
      <c r="F472" t="str" cm="1">
        <f t="array" ref="F47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72">
        <v>0</v>
      </c>
      <c r="H472" t="str" cm="1">
        <f t="array" ref="H472">_xlfn.IFS(HeartDiseasePrediction[[#This Row],[Cholesterol]]=0,"No Reading",HeartDiseasePrediction[[#This Row],[Cholesterol]]&lt;200,"Normal",HeartDiseasePrediction[[#This Row],[Cholesterol]]&lt;240,"Medium Risk",HeartDiseasePrediction[[#This Row],[Cholesterol]]&gt;=240,"High Risk")</f>
        <v>No Reading</v>
      </c>
      <c r="I472" t="s">
        <v>52</v>
      </c>
      <c r="J472" t="s">
        <v>12</v>
      </c>
      <c r="K472">
        <v>106</v>
      </c>
      <c r="L472" s="1">
        <f>HeartDiseasePrediction[[#This Row],[MaxHR]]/(220-HeartDiseasePrediction[[#This Row],[Age]])</f>
        <v>0.6347305389221557</v>
      </c>
      <c r="M472" t="str" cm="1">
        <f t="array" ref="M472">_xlfn.IFS(HeartDiseasePrediction[[#This Row],[MaxHR % Value]]&lt;=59%,"Low-(Abnormal)",HeartDiseasePrediction[[#This Row],[MaxHR % Value]]&lt;86%,"Normal",HeartDiseasePrediction[[#This Row],[MaxHR % Value]]&gt;=86%,"High-(Abnormal)")</f>
        <v>Normal</v>
      </c>
      <c r="N472" t="s">
        <v>22</v>
      </c>
      <c r="O472">
        <v>0</v>
      </c>
      <c r="P472" t="str" cm="1">
        <f t="array" ref="P472">_xlfn.IFS(HeartDiseasePrediction[[#This Row],[Oldpeak]]&lt;1,"Low Risk",HeartDiseasePrediction[[#This Row],[Oldpeak]]&lt;1.5,"Medium Risk",HeartDiseasePrediction[[#This Row],[Oldpeak]]&gt;=1.5,"High Risk")</f>
        <v>Low Risk</v>
      </c>
      <c r="Q472" t="s">
        <v>15</v>
      </c>
      <c r="R472" t="s">
        <v>23</v>
      </c>
    </row>
    <row r="473" spans="1:18" x14ac:dyDescent="0.25">
      <c r="A473">
        <v>68</v>
      </c>
      <c r="B473" t="str" cm="1">
        <f t="array" ref="B473">_xlfn.IFS(HeartDiseasePrediction[[#This Row],[Age]]&lt;40,"Below 40",HeartDiseasePrediction[[#This Row],[Age]]&lt;50,"Btw 40 - 49",HeartDiseasePrediction[[#This Row],[Age]]&lt;60,"Btw 50 -59",HeartDiseasePrediction[[#This Row],[Age]]&lt;70,"Btw 60 - 69",HeartDiseasePrediction[[#This Row],[Age]]&lt;=80,"Btw 70 -79")</f>
        <v>Btw 60 - 69</v>
      </c>
      <c r="C473" t="s">
        <v>11</v>
      </c>
      <c r="D473" t="s">
        <v>61</v>
      </c>
      <c r="E473">
        <v>138</v>
      </c>
      <c r="F473" t="str" cm="1">
        <f t="array" ref="F47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73">
        <v>0</v>
      </c>
      <c r="H473" t="str" cm="1">
        <f t="array" ref="H473">_xlfn.IFS(HeartDiseasePrediction[[#This Row],[Cholesterol]]=0,"No Reading",HeartDiseasePrediction[[#This Row],[Cholesterol]]&lt;200,"Normal",HeartDiseasePrediction[[#This Row],[Cholesterol]]&lt;240,"Medium Risk",HeartDiseasePrediction[[#This Row],[Cholesterol]]&gt;=240,"High Risk")</f>
        <v>No Reading</v>
      </c>
      <c r="I473" t="s">
        <v>52</v>
      </c>
      <c r="J473" t="s">
        <v>12</v>
      </c>
      <c r="K473">
        <v>130</v>
      </c>
      <c r="L473" s="1">
        <f>HeartDiseasePrediction[[#This Row],[MaxHR]]/(220-HeartDiseasePrediction[[#This Row],[Age]])</f>
        <v>0.85526315789473684</v>
      </c>
      <c r="M473" t="str" cm="1">
        <f t="array" ref="M473">_xlfn.IFS(HeartDiseasePrediction[[#This Row],[MaxHR % Value]]&lt;=59%,"Low-(Abnormal)",HeartDiseasePrediction[[#This Row],[MaxHR % Value]]&lt;86%,"Normal",HeartDiseasePrediction[[#This Row],[MaxHR % Value]]&gt;=86%,"High-(Abnormal)")</f>
        <v>Normal</v>
      </c>
      <c r="N473" t="s">
        <v>23</v>
      </c>
      <c r="O473">
        <v>3</v>
      </c>
      <c r="P473" t="str" cm="1">
        <f t="array" ref="P473">_xlfn.IFS(HeartDiseasePrediction[[#This Row],[Oldpeak]]&lt;1,"Low Risk",HeartDiseasePrediction[[#This Row],[Oldpeak]]&lt;1.5,"Medium Risk",HeartDiseasePrediction[[#This Row],[Oldpeak]]&gt;=1.5,"High Risk")</f>
        <v>High Risk</v>
      </c>
      <c r="Q473" t="s">
        <v>15</v>
      </c>
      <c r="R473" t="s">
        <v>23</v>
      </c>
    </row>
    <row r="474" spans="1:18" x14ac:dyDescent="0.25">
      <c r="A474">
        <v>53</v>
      </c>
      <c r="B474" t="str" cm="1">
        <f t="array" ref="B474">_xlfn.IFS(HeartDiseasePrediction[[#This Row],[Age]]&lt;40,"Below 40",HeartDiseasePrediction[[#This Row],[Age]]&lt;50,"Btw 40 - 49",HeartDiseasePrediction[[#This Row],[Age]]&lt;60,"Btw 50 -59",HeartDiseasePrediction[[#This Row],[Age]]&lt;70,"Btw 60 - 69",HeartDiseasePrediction[[#This Row],[Age]]&lt;=80,"Btw 70 -79")</f>
        <v>Btw 50 -59</v>
      </c>
      <c r="C474" t="s">
        <v>11</v>
      </c>
      <c r="D474" t="s">
        <v>61</v>
      </c>
      <c r="E474">
        <v>154</v>
      </c>
      <c r="F474" t="str" cm="1">
        <f t="array" ref="F47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74">
        <v>0</v>
      </c>
      <c r="H474" t="str" cm="1">
        <f t="array" ref="H474">_xlfn.IFS(HeartDiseasePrediction[[#This Row],[Cholesterol]]=0,"No Reading",HeartDiseasePrediction[[#This Row],[Cholesterol]]&lt;200,"Normal",HeartDiseasePrediction[[#This Row],[Cholesterol]]&lt;240,"Medium Risk",HeartDiseasePrediction[[#This Row],[Cholesterol]]&gt;=240,"High Risk")</f>
        <v>No Reading</v>
      </c>
      <c r="I474" t="s">
        <v>53</v>
      </c>
      <c r="J474" t="s">
        <v>16</v>
      </c>
      <c r="K474">
        <v>140</v>
      </c>
      <c r="L474" s="1">
        <f>HeartDiseasePrediction[[#This Row],[MaxHR]]/(220-HeartDiseasePrediction[[#This Row],[Age]])</f>
        <v>0.83832335329341312</v>
      </c>
      <c r="M474" t="str" cm="1">
        <f t="array" ref="M474">_xlfn.IFS(HeartDiseasePrediction[[#This Row],[MaxHR % Value]]&lt;=59%,"Low-(Abnormal)",HeartDiseasePrediction[[#This Row],[MaxHR % Value]]&lt;86%,"Normal",HeartDiseasePrediction[[#This Row],[MaxHR % Value]]&gt;=86%,"High-(Abnormal)")</f>
        <v>Normal</v>
      </c>
      <c r="N474" t="s">
        <v>23</v>
      </c>
      <c r="O474">
        <v>1.5</v>
      </c>
      <c r="P474" t="str" cm="1">
        <f t="array" ref="P474">_xlfn.IFS(HeartDiseasePrediction[[#This Row],[Oldpeak]]&lt;1,"Low Risk",HeartDiseasePrediction[[#This Row],[Oldpeak]]&lt;1.5,"Medium Risk",HeartDiseasePrediction[[#This Row],[Oldpeak]]&gt;=1.5,"High Risk")</f>
        <v>High Risk</v>
      </c>
      <c r="Q474" t="s">
        <v>15</v>
      </c>
      <c r="R474" t="s">
        <v>23</v>
      </c>
    </row>
    <row r="475" spans="1:18" x14ac:dyDescent="0.25">
      <c r="A475">
        <v>60</v>
      </c>
      <c r="B475" t="str" cm="1">
        <f t="array" ref="B475">_xlfn.IFS(HeartDiseasePrediction[[#This Row],[Age]]&lt;40,"Below 40",HeartDiseasePrediction[[#This Row],[Age]]&lt;50,"Btw 40 - 49",HeartDiseasePrediction[[#This Row],[Age]]&lt;60,"Btw 50 -59",HeartDiseasePrediction[[#This Row],[Age]]&lt;70,"Btw 60 - 69",HeartDiseasePrediction[[#This Row],[Age]]&lt;=80,"Btw 70 -79")</f>
        <v>Btw 60 - 69</v>
      </c>
      <c r="C475" t="s">
        <v>11</v>
      </c>
      <c r="D475" t="s">
        <v>64</v>
      </c>
      <c r="E475">
        <v>141</v>
      </c>
      <c r="F475" t="str" cm="1">
        <f t="array" ref="F475">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75">
        <v>316</v>
      </c>
      <c r="H475" t="str" cm="1">
        <f t="array" ref="H475">_xlfn.IFS(HeartDiseasePrediction[[#This Row],[Cholesterol]]=0,"No Reading",HeartDiseasePrediction[[#This Row],[Cholesterol]]&lt;200,"Normal",HeartDiseasePrediction[[#This Row],[Cholesterol]]&lt;240,"Medium Risk",HeartDiseasePrediction[[#This Row],[Cholesterol]]&gt;=240,"High Risk")</f>
        <v>High Risk</v>
      </c>
      <c r="I475" t="s">
        <v>53</v>
      </c>
      <c r="J475" t="s">
        <v>16</v>
      </c>
      <c r="K475">
        <v>122</v>
      </c>
      <c r="L475" s="1">
        <f>HeartDiseasePrediction[[#This Row],[MaxHR]]/(220-HeartDiseasePrediction[[#This Row],[Age]])</f>
        <v>0.76249999999999996</v>
      </c>
      <c r="M475" t="str" cm="1">
        <f t="array" ref="M475">_xlfn.IFS(HeartDiseasePrediction[[#This Row],[MaxHR % Value]]&lt;=59%,"Low-(Abnormal)",HeartDiseasePrediction[[#This Row],[MaxHR % Value]]&lt;86%,"Normal",HeartDiseasePrediction[[#This Row],[MaxHR % Value]]&gt;=86%,"High-(Abnormal)")</f>
        <v>Normal</v>
      </c>
      <c r="N475" t="s">
        <v>23</v>
      </c>
      <c r="O475">
        <v>1.7</v>
      </c>
      <c r="P475" t="str" cm="1">
        <f t="array" ref="P475">_xlfn.IFS(HeartDiseasePrediction[[#This Row],[Oldpeak]]&lt;1,"Low Risk",HeartDiseasePrediction[[#This Row],[Oldpeak]]&lt;1.5,"Medium Risk",HeartDiseasePrediction[[#This Row],[Oldpeak]]&gt;=1.5,"High Risk")</f>
        <v>High Risk</v>
      </c>
      <c r="Q475" t="s">
        <v>15</v>
      </c>
      <c r="R475" t="s">
        <v>23</v>
      </c>
    </row>
    <row r="476" spans="1:18" x14ac:dyDescent="0.25">
      <c r="A476">
        <v>62</v>
      </c>
      <c r="B476" t="str" cm="1">
        <f t="array" ref="B476">_xlfn.IFS(HeartDiseasePrediction[[#This Row],[Age]]&lt;40,"Below 40",HeartDiseasePrediction[[#This Row],[Age]]&lt;50,"Btw 40 - 49",HeartDiseasePrediction[[#This Row],[Age]]&lt;60,"Btw 50 -59",HeartDiseasePrediction[[#This Row],[Age]]&lt;70,"Btw 60 - 69",HeartDiseasePrediction[[#This Row],[Age]]&lt;=80,"Btw 70 -79")</f>
        <v>Btw 60 - 69</v>
      </c>
      <c r="C476" t="s">
        <v>11</v>
      </c>
      <c r="D476" t="s">
        <v>62</v>
      </c>
      <c r="E476">
        <v>131</v>
      </c>
      <c r="F476" t="str" cm="1">
        <f t="array" ref="F47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76">
        <v>0</v>
      </c>
      <c r="H476" t="str" cm="1">
        <f t="array" ref="H476">_xlfn.IFS(HeartDiseasePrediction[[#This Row],[Cholesterol]]=0,"No Reading",HeartDiseasePrediction[[#This Row],[Cholesterol]]&lt;200,"Normal",HeartDiseasePrediction[[#This Row],[Cholesterol]]&lt;240,"Medium Risk",HeartDiseasePrediction[[#This Row],[Cholesterol]]&gt;=240,"High Risk")</f>
        <v>No Reading</v>
      </c>
      <c r="I476" t="s">
        <v>52</v>
      </c>
      <c r="J476" t="s">
        <v>12</v>
      </c>
      <c r="K476">
        <v>130</v>
      </c>
      <c r="L476" s="1">
        <f>HeartDiseasePrediction[[#This Row],[MaxHR]]/(220-HeartDiseasePrediction[[#This Row],[Age]])</f>
        <v>0.82278481012658233</v>
      </c>
      <c r="M476" t="str" cm="1">
        <f t="array" ref="M476">_xlfn.IFS(HeartDiseasePrediction[[#This Row],[MaxHR % Value]]&lt;=59%,"Low-(Abnormal)",HeartDiseasePrediction[[#This Row],[MaxHR % Value]]&lt;86%,"Normal",HeartDiseasePrediction[[#This Row],[MaxHR % Value]]&gt;=86%,"High-(Abnormal)")</f>
        <v>Normal</v>
      </c>
      <c r="N476" t="s">
        <v>22</v>
      </c>
      <c r="O476">
        <v>0.1</v>
      </c>
      <c r="P476" t="str" cm="1">
        <f t="array" ref="P476">_xlfn.IFS(HeartDiseasePrediction[[#This Row],[Oldpeak]]&lt;1,"Low Risk",HeartDiseasePrediction[[#This Row],[Oldpeak]]&lt;1.5,"Medium Risk",HeartDiseasePrediction[[#This Row],[Oldpeak]]&gt;=1.5,"High Risk")</f>
        <v>Low Risk</v>
      </c>
      <c r="Q476" t="s">
        <v>13</v>
      </c>
      <c r="R476" t="s">
        <v>22</v>
      </c>
    </row>
    <row r="477" spans="1:18" x14ac:dyDescent="0.25">
      <c r="A477">
        <v>59</v>
      </c>
      <c r="B477" t="str" cm="1">
        <f t="array" ref="B477">_xlfn.IFS(HeartDiseasePrediction[[#This Row],[Age]]&lt;40,"Below 40",HeartDiseasePrediction[[#This Row],[Age]]&lt;50,"Btw 40 - 49",HeartDiseasePrediction[[#This Row],[Age]]&lt;60,"Btw 50 -59",HeartDiseasePrediction[[#This Row],[Age]]&lt;70,"Btw 60 - 69",HeartDiseasePrediction[[#This Row],[Age]]&lt;=80,"Btw 70 -79")</f>
        <v>Btw 50 -59</v>
      </c>
      <c r="C477" t="s">
        <v>11</v>
      </c>
      <c r="D477" t="s">
        <v>61</v>
      </c>
      <c r="E477">
        <v>178</v>
      </c>
      <c r="F477" t="str" cm="1">
        <f t="array" ref="F47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77">
        <v>0</v>
      </c>
      <c r="H477" t="str" cm="1">
        <f t="array" ref="H477">_xlfn.IFS(HeartDiseasePrediction[[#This Row],[Cholesterol]]=0,"No Reading",HeartDiseasePrediction[[#This Row],[Cholesterol]]&lt;200,"Normal",HeartDiseasePrediction[[#This Row],[Cholesterol]]&lt;240,"Medium Risk",HeartDiseasePrediction[[#This Row],[Cholesterol]]&gt;=240,"High Risk")</f>
        <v>No Reading</v>
      </c>
      <c r="I477" t="s">
        <v>53</v>
      </c>
      <c r="J477" t="s">
        <v>17</v>
      </c>
      <c r="K477">
        <v>120</v>
      </c>
      <c r="L477" s="1">
        <f>HeartDiseasePrediction[[#This Row],[MaxHR]]/(220-HeartDiseasePrediction[[#This Row],[Age]])</f>
        <v>0.74534161490683226</v>
      </c>
      <c r="M477" t="str" cm="1">
        <f t="array" ref="M477">_xlfn.IFS(HeartDiseasePrediction[[#This Row],[MaxHR % Value]]&lt;=59%,"Low-(Abnormal)",HeartDiseasePrediction[[#This Row],[MaxHR % Value]]&lt;86%,"Normal",HeartDiseasePrediction[[#This Row],[MaxHR % Value]]&gt;=86%,"High-(Abnormal)")</f>
        <v>Normal</v>
      </c>
      <c r="N477" t="s">
        <v>23</v>
      </c>
      <c r="O477">
        <v>0</v>
      </c>
      <c r="P477" t="str" cm="1">
        <f t="array" ref="P477">_xlfn.IFS(HeartDiseasePrediction[[#This Row],[Oldpeak]]&lt;1,"Low Risk",HeartDiseasePrediction[[#This Row],[Oldpeak]]&lt;1.5,"Medium Risk",HeartDiseasePrediction[[#This Row],[Oldpeak]]&gt;=1.5,"High Risk")</f>
        <v>Low Risk</v>
      </c>
      <c r="Q477" t="s">
        <v>15</v>
      </c>
      <c r="R477" t="s">
        <v>23</v>
      </c>
    </row>
    <row r="478" spans="1:18" x14ac:dyDescent="0.25">
      <c r="A478">
        <v>51</v>
      </c>
      <c r="B478" t="str" cm="1">
        <f t="array" ref="B478">_xlfn.IFS(HeartDiseasePrediction[[#This Row],[Age]]&lt;40,"Below 40",HeartDiseasePrediction[[#This Row],[Age]]&lt;50,"Btw 40 - 49",HeartDiseasePrediction[[#This Row],[Age]]&lt;60,"Btw 50 -59",HeartDiseasePrediction[[#This Row],[Age]]&lt;70,"Btw 60 - 69",HeartDiseasePrediction[[#This Row],[Age]]&lt;=80,"Btw 70 -79")</f>
        <v>Btw 50 -59</v>
      </c>
      <c r="C478" t="s">
        <v>11</v>
      </c>
      <c r="D478" t="s">
        <v>61</v>
      </c>
      <c r="E478">
        <v>132</v>
      </c>
      <c r="F478" t="str" cm="1">
        <f t="array" ref="F47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78">
        <v>218</v>
      </c>
      <c r="H478" t="str" cm="1">
        <f t="array" ref="H478">_xlfn.IFS(HeartDiseasePrediction[[#This Row],[Cholesterol]]=0,"No Reading",HeartDiseasePrediction[[#This Row],[Cholesterol]]&lt;200,"Normal",HeartDiseasePrediction[[#This Row],[Cholesterol]]&lt;240,"Medium Risk",HeartDiseasePrediction[[#This Row],[Cholesterol]]&gt;=240,"High Risk")</f>
        <v>Medium Risk</v>
      </c>
      <c r="I478" t="s">
        <v>53</v>
      </c>
      <c r="J478" t="s">
        <v>17</v>
      </c>
      <c r="K478">
        <v>139</v>
      </c>
      <c r="L478" s="1">
        <f>HeartDiseasePrediction[[#This Row],[MaxHR]]/(220-HeartDiseasePrediction[[#This Row],[Age]])</f>
        <v>0.8224852071005917</v>
      </c>
      <c r="M478" t="str" cm="1">
        <f t="array" ref="M478">_xlfn.IFS(HeartDiseasePrediction[[#This Row],[MaxHR % Value]]&lt;=59%,"Low-(Abnormal)",HeartDiseasePrediction[[#This Row],[MaxHR % Value]]&lt;86%,"Normal",HeartDiseasePrediction[[#This Row],[MaxHR % Value]]&gt;=86%,"High-(Abnormal)")</f>
        <v>Normal</v>
      </c>
      <c r="N478" t="s">
        <v>22</v>
      </c>
      <c r="O478">
        <v>0.1</v>
      </c>
      <c r="P478" t="str" cm="1">
        <f t="array" ref="P478">_xlfn.IFS(HeartDiseasePrediction[[#This Row],[Oldpeak]]&lt;1,"Low Risk",HeartDiseasePrediction[[#This Row],[Oldpeak]]&lt;1.5,"Medium Risk",HeartDiseasePrediction[[#This Row],[Oldpeak]]&gt;=1.5,"High Risk")</f>
        <v>Low Risk</v>
      </c>
      <c r="Q478" t="s">
        <v>13</v>
      </c>
      <c r="R478" t="s">
        <v>22</v>
      </c>
    </row>
    <row r="479" spans="1:18" x14ac:dyDescent="0.25">
      <c r="A479">
        <v>61</v>
      </c>
      <c r="B479" t="str" cm="1">
        <f t="array" ref="B479">_xlfn.IFS(HeartDiseasePrediction[[#This Row],[Age]]&lt;40,"Below 40",HeartDiseasePrediction[[#This Row],[Age]]&lt;50,"Btw 40 - 49",HeartDiseasePrediction[[#This Row],[Age]]&lt;60,"Btw 50 -59",HeartDiseasePrediction[[#This Row],[Age]]&lt;70,"Btw 60 - 69",HeartDiseasePrediction[[#This Row],[Age]]&lt;=80,"Btw 70 -79")</f>
        <v>Btw 60 - 69</v>
      </c>
      <c r="C479" t="s">
        <v>11</v>
      </c>
      <c r="D479" t="s">
        <v>61</v>
      </c>
      <c r="E479">
        <v>110</v>
      </c>
      <c r="F479" t="str" cm="1">
        <f t="array" ref="F479">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479">
        <v>0</v>
      </c>
      <c r="H479" t="str" cm="1">
        <f t="array" ref="H479">_xlfn.IFS(HeartDiseasePrediction[[#This Row],[Cholesterol]]=0,"No Reading",HeartDiseasePrediction[[#This Row],[Cholesterol]]&lt;200,"Normal",HeartDiseasePrediction[[#This Row],[Cholesterol]]&lt;240,"Medium Risk",HeartDiseasePrediction[[#This Row],[Cholesterol]]&gt;=240,"High Risk")</f>
        <v>No Reading</v>
      </c>
      <c r="I479" t="s">
        <v>53</v>
      </c>
      <c r="J479" t="s">
        <v>12</v>
      </c>
      <c r="K479">
        <v>108</v>
      </c>
      <c r="L479" s="1">
        <f>HeartDiseasePrediction[[#This Row],[MaxHR]]/(220-HeartDiseasePrediction[[#This Row],[Age]])</f>
        <v>0.67924528301886788</v>
      </c>
      <c r="M479" t="str" cm="1">
        <f t="array" ref="M479">_xlfn.IFS(HeartDiseasePrediction[[#This Row],[MaxHR % Value]]&lt;=59%,"Low-(Abnormal)",HeartDiseasePrediction[[#This Row],[MaxHR % Value]]&lt;86%,"Normal",HeartDiseasePrediction[[#This Row],[MaxHR % Value]]&gt;=86%,"High-(Abnormal)")</f>
        <v>Normal</v>
      </c>
      <c r="N479" t="s">
        <v>23</v>
      </c>
      <c r="O479">
        <v>2</v>
      </c>
      <c r="P479" t="str" cm="1">
        <f t="array" ref="P479">_xlfn.IFS(HeartDiseasePrediction[[#This Row],[Oldpeak]]&lt;1,"Low Risk",HeartDiseasePrediction[[#This Row],[Oldpeak]]&lt;1.5,"Medium Risk",HeartDiseasePrediction[[#This Row],[Oldpeak]]&gt;=1.5,"High Risk")</f>
        <v>High Risk</v>
      </c>
      <c r="Q479" t="s">
        <v>18</v>
      </c>
      <c r="R479" t="s">
        <v>23</v>
      </c>
    </row>
    <row r="480" spans="1:18" x14ac:dyDescent="0.25">
      <c r="A480">
        <v>57</v>
      </c>
      <c r="B480" t="str" cm="1">
        <f t="array" ref="B480">_xlfn.IFS(HeartDiseasePrediction[[#This Row],[Age]]&lt;40,"Below 40",HeartDiseasePrediction[[#This Row],[Age]]&lt;50,"Btw 40 - 49",HeartDiseasePrediction[[#This Row],[Age]]&lt;60,"Btw 50 -59",HeartDiseasePrediction[[#This Row],[Age]]&lt;70,"Btw 60 - 69",HeartDiseasePrediction[[#This Row],[Age]]&lt;=80,"Btw 70 -79")</f>
        <v>Btw 50 -59</v>
      </c>
      <c r="C480" t="s">
        <v>11</v>
      </c>
      <c r="D480" t="s">
        <v>61</v>
      </c>
      <c r="E480">
        <v>130</v>
      </c>
      <c r="F480" t="str" cm="1">
        <f t="array" ref="F48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80">
        <v>311</v>
      </c>
      <c r="H480" t="str" cm="1">
        <f t="array" ref="H480">_xlfn.IFS(HeartDiseasePrediction[[#This Row],[Cholesterol]]=0,"No Reading",HeartDiseasePrediction[[#This Row],[Cholesterol]]&lt;200,"Normal",HeartDiseasePrediction[[#This Row],[Cholesterol]]&lt;240,"Medium Risk",HeartDiseasePrediction[[#This Row],[Cholesterol]]&gt;=240,"High Risk")</f>
        <v>High Risk</v>
      </c>
      <c r="I480" t="s">
        <v>53</v>
      </c>
      <c r="J480" t="s">
        <v>16</v>
      </c>
      <c r="K480">
        <v>148</v>
      </c>
      <c r="L480" s="1">
        <f>HeartDiseasePrediction[[#This Row],[MaxHR]]/(220-HeartDiseasePrediction[[#This Row],[Age]])</f>
        <v>0.90797546012269936</v>
      </c>
      <c r="M480" t="str" cm="1">
        <f t="array" ref="M480">_xlfn.IFS(HeartDiseasePrediction[[#This Row],[MaxHR % Value]]&lt;=59%,"Low-(Abnormal)",HeartDiseasePrediction[[#This Row],[MaxHR % Value]]&lt;86%,"Normal",HeartDiseasePrediction[[#This Row],[MaxHR % Value]]&gt;=86%,"High-(Abnormal)")</f>
        <v>High-(Abnormal)</v>
      </c>
      <c r="N480" t="s">
        <v>23</v>
      </c>
      <c r="O480">
        <v>2</v>
      </c>
      <c r="P480" t="str" cm="1">
        <f t="array" ref="P480">_xlfn.IFS(HeartDiseasePrediction[[#This Row],[Oldpeak]]&lt;1,"Low Risk",HeartDiseasePrediction[[#This Row],[Oldpeak]]&lt;1.5,"Medium Risk",HeartDiseasePrediction[[#This Row],[Oldpeak]]&gt;=1.5,"High Risk")</f>
        <v>High Risk</v>
      </c>
      <c r="Q480" t="s">
        <v>15</v>
      </c>
      <c r="R480" t="s">
        <v>23</v>
      </c>
    </row>
    <row r="481" spans="1:18" x14ac:dyDescent="0.25">
      <c r="A481">
        <v>56</v>
      </c>
      <c r="B481" t="str" cm="1">
        <f t="array" ref="B481">_xlfn.IFS(HeartDiseasePrediction[[#This Row],[Age]]&lt;40,"Below 40",HeartDiseasePrediction[[#This Row],[Age]]&lt;50,"Btw 40 - 49",HeartDiseasePrediction[[#This Row],[Age]]&lt;60,"Btw 50 -59",HeartDiseasePrediction[[#This Row],[Age]]&lt;70,"Btw 60 - 69",HeartDiseasePrediction[[#This Row],[Age]]&lt;=80,"Btw 70 -79")</f>
        <v>Btw 50 -59</v>
      </c>
      <c r="C481" t="s">
        <v>11</v>
      </c>
      <c r="D481" t="s">
        <v>64</v>
      </c>
      <c r="E481">
        <v>170</v>
      </c>
      <c r="F481" t="str" cm="1">
        <f t="array" ref="F481">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81">
        <v>0</v>
      </c>
      <c r="H481" t="str" cm="1">
        <f t="array" ref="H481">_xlfn.IFS(HeartDiseasePrediction[[#This Row],[Cholesterol]]=0,"No Reading",HeartDiseasePrediction[[#This Row],[Cholesterol]]&lt;200,"Normal",HeartDiseasePrediction[[#This Row],[Cholesterol]]&lt;240,"Medium Risk",HeartDiseasePrediction[[#This Row],[Cholesterol]]&gt;=240,"High Risk")</f>
        <v>No Reading</v>
      </c>
      <c r="I481" t="s">
        <v>52</v>
      </c>
      <c r="J481" t="s">
        <v>17</v>
      </c>
      <c r="K481">
        <v>123</v>
      </c>
      <c r="L481" s="1">
        <f>HeartDiseasePrediction[[#This Row],[MaxHR]]/(220-HeartDiseasePrediction[[#This Row],[Age]])</f>
        <v>0.75</v>
      </c>
      <c r="M481" t="str" cm="1">
        <f t="array" ref="M481">_xlfn.IFS(HeartDiseasePrediction[[#This Row],[MaxHR % Value]]&lt;=59%,"Low-(Abnormal)",HeartDiseasePrediction[[#This Row],[MaxHR % Value]]&lt;86%,"Normal",HeartDiseasePrediction[[#This Row],[MaxHR % Value]]&gt;=86%,"High-(Abnormal)")</f>
        <v>Normal</v>
      </c>
      <c r="N481" t="s">
        <v>23</v>
      </c>
      <c r="O481">
        <v>2.5</v>
      </c>
      <c r="P481" t="str" cm="1">
        <f t="array" ref="P481">_xlfn.IFS(HeartDiseasePrediction[[#This Row],[Oldpeak]]&lt;1,"Low Risk",HeartDiseasePrediction[[#This Row],[Oldpeak]]&lt;1.5,"Medium Risk",HeartDiseasePrediction[[#This Row],[Oldpeak]]&gt;=1.5,"High Risk")</f>
        <v>High Risk</v>
      </c>
      <c r="Q481" t="s">
        <v>15</v>
      </c>
      <c r="R481" t="s">
        <v>23</v>
      </c>
    </row>
    <row r="482" spans="1:18" x14ac:dyDescent="0.25">
      <c r="A482">
        <v>58</v>
      </c>
      <c r="B482" t="str" cm="1">
        <f t="array" ref="B482">_xlfn.IFS(HeartDiseasePrediction[[#This Row],[Age]]&lt;40,"Below 40",HeartDiseasePrediction[[#This Row],[Age]]&lt;50,"Btw 40 - 49",HeartDiseasePrediction[[#This Row],[Age]]&lt;60,"Btw 50 -59",HeartDiseasePrediction[[#This Row],[Age]]&lt;70,"Btw 60 - 69",HeartDiseasePrediction[[#This Row],[Age]]&lt;=80,"Btw 70 -79")</f>
        <v>Btw 50 -59</v>
      </c>
      <c r="C482" t="s">
        <v>11</v>
      </c>
      <c r="D482" t="s">
        <v>62</v>
      </c>
      <c r="E482">
        <v>126</v>
      </c>
      <c r="F482" t="str" cm="1">
        <f t="array" ref="F48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82">
        <v>0</v>
      </c>
      <c r="H482" t="str" cm="1">
        <f t="array" ref="H482">_xlfn.IFS(HeartDiseasePrediction[[#This Row],[Cholesterol]]=0,"No Reading",HeartDiseasePrediction[[#This Row],[Cholesterol]]&lt;200,"Normal",HeartDiseasePrediction[[#This Row],[Cholesterol]]&lt;240,"Medium Risk",HeartDiseasePrediction[[#This Row],[Cholesterol]]&gt;=240,"High Risk")</f>
        <v>No Reading</v>
      </c>
      <c r="I482" t="s">
        <v>53</v>
      </c>
      <c r="J482" t="s">
        <v>12</v>
      </c>
      <c r="K482">
        <v>110</v>
      </c>
      <c r="L482" s="1">
        <f>HeartDiseasePrediction[[#This Row],[MaxHR]]/(220-HeartDiseasePrediction[[#This Row],[Age]])</f>
        <v>0.67901234567901236</v>
      </c>
      <c r="M482" t="str" cm="1">
        <f t="array" ref="M482">_xlfn.IFS(HeartDiseasePrediction[[#This Row],[MaxHR % Value]]&lt;=59%,"Low-(Abnormal)",HeartDiseasePrediction[[#This Row],[MaxHR % Value]]&lt;86%,"Normal",HeartDiseasePrediction[[#This Row],[MaxHR % Value]]&gt;=86%,"High-(Abnormal)")</f>
        <v>Normal</v>
      </c>
      <c r="N482" t="s">
        <v>23</v>
      </c>
      <c r="O482">
        <v>2</v>
      </c>
      <c r="P482" t="str" cm="1">
        <f t="array" ref="P482">_xlfn.IFS(HeartDiseasePrediction[[#This Row],[Oldpeak]]&lt;1,"Low Risk",HeartDiseasePrediction[[#This Row],[Oldpeak]]&lt;1.5,"Medium Risk",HeartDiseasePrediction[[#This Row],[Oldpeak]]&gt;=1.5,"High Risk")</f>
        <v>High Risk</v>
      </c>
      <c r="Q482" t="s">
        <v>15</v>
      </c>
      <c r="R482" t="s">
        <v>23</v>
      </c>
    </row>
    <row r="483" spans="1:18" x14ac:dyDescent="0.25">
      <c r="A483">
        <v>69</v>
      </c>
      <c r="B483" t="str" cm="1">
        <f t="array" ref="B483">_xlfn.IFS(HeartDiseasePrediction[[#This Row],[Age]]&lt;40,"Below 40",HeartDiseasePrediction[[#This Row],[Age]]&lt;50,"Btw 40 - 49",HeartDiseasePrediction[[#This Row],[Age]]&lt;60,"Btw 50 -59",HeartDiseasePrediction[[#This Row],[Age]]&lt;70,"Btw 60 - 69",HeartDiseasePrediction[[#This Row],[Age]]&lt;=80,"Btw 70 -79")</f>
        <v>Btw 60 - 69</v>
      </c>
      <c r="C483" t="s">
        <v>11</v>
      </c>
      <c r="D483" t="s">
        <v>64</v>
      </c>
      <c r="E483">
        <v>140</v>
      </c>
      <c r="F483" t="str" cm="1">
        <f t="array" ref="F483">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83">
        <v>0</v>
      </c>
      <c r="H483" t="str" cm="1">
        <f t="array" ref="H483">_xlfn.IFS(HeartDiseasePrediction[[#This Row],[Cholesterol]]=0,"No Reading",HeartDiseasePrediction[[#This Row],[Cholesterol]]&lt;200,"Normal",HeartDiseasePrediction[[#This Row],[Cholesterol]]&lt;240,"Medium Risk",HeartDiseasePrediction[[#This Row],[Cholesterol]]&gt;=240,"High Risk")</f>
        <v>No Reading</v>
      </c>
      <c r="I483" t="s">
        <v>53</v>
      </c>
      <c r="J483" t="s">
        <v>16</v>
      </c>
      <c r="K483">
        <v>118</v>
      </c>
      <c r="L483" s="1">
        <f>HeartDiseasePrediction[[#This Row],[MaxHR]]/(220-HeartDiseasePrediction[[#This Row],[Age]])</f>
        <v>0.7814569536423841</v>
      </c>
      <c r="M483" t="str" cm="1">
        <f t="array" ref="M483">_xlfn.IFS(HeartDiseasePrediction[[#This Row],[MaxHR % Value]]&lt;=59%,"Low-(Abnormal)",HeartDiseasePrediction[[#This Row],[MaxHR % Value]]&lt;86%,"Normal",HeartDiseasePrediction[[#This Row],[MaxHR % Value]]&gt;=86%,"High-(Abnormal)")</f>
        <v>Normal</v>
      </c>
      <c r="N483" t="s">
        <v>22</v>
      </c>
      <c r="O483">
        <v>2.5</v>
      </c>
      <c r="P483" t="str" cm="1">
        <f t="array" ref="P483">_xlfn.IFS(HeartDiseasePrediction[[#This Row],[Oldpeak]]&lt;1,"Low Risk",HeartDiseasePrediction[[#This Row],[Oldpeak]]&lt;1.5,"Medium Risk",HeartDiseasePrediction[[#This Row],[Oldpeak]]&gt;=1.5,"High Risk")</f>
        <v>High Risk</v>
      </c>
      <c r="Q483" t="s">
        <v>18</v>
      </c>
      <c r="R483" t="s">
        <v>23</v>
      </c>
    </row>
    <row r="484" spans="1:18" x14ac:dyDescent="0.25">
      <c r="A484">
        <v>67</v>
      </c>
      <c r="B484" t="str" cm="1">
        <f t="array" ref="B484">_xlfn.IFS(HeartDiseasePrediction[[#This Row],[Age]]&lt;40,"Below 40",HeartDiseasePrediction[[#This Row],[Age]]&lt;50,"Btw 40 - 49",HeartDiseasePrediction[[#This Row],[Age]]&lt;60,"Btw 50 -59",HeartDiseasePrediction[[#This Row],[Age]]&lt;70,"Btw 60 - 69",HeartDiseasePrediction[[#This Row],[Age]]&lt;=80,"Btw 70 -79")</f>
        <v>Btw 60 - 69</v>
      </c>
      <c r="C484" t="s">
        <v>11</v>
      </c>
      <c r="D484" t="s">
        <v>63</v>
      </c>
      <c r="E484">
        <v>142</v>
      </c>
      <c r="F484" t="str" cm="1">
        <f t="array" ref="F48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84">
        <v>270</v>
      </c>
      <c r="H484" t="str" cm="1">
        <f t="array" ref="H484">_xlfn.IFS(HeartDiseasePrediction[[#This Row],[Cholesterol]]=0,"No Reading",HeartDiseasePrediction[[#This Row],[Cholesterol]]&lt;200,"Normal",HeartDiseasePrediction[[#This Row],[Cholesterol]]&lt;240,"Medium Risk",HeartDiseasePrediction[[#This Row],[Cholesterol]]&gt;=240,"High Risk")</f>
        <v>High Risk</v>
      </c>
      <c r="I484" t="s">
        <v>53</v>
      </c>
      <c r="J484" t="s">
        <v>12</v>
      </c>
      <c r="K484">
        <v>125</v>
      </c>
      <c r="L484" s="1">
        <f>HeartDiseasePrediction[[#This Row],[MaxHR]]/(220-HeartDiseasePrediction[[#This Row],[Age]])</f>
        <v>0.81699346405228757</v>
      </c>
      <c r="M484" t="str" cm="1">
        <f t="array" ref="M484">_xlfn.IFS(HeartDiseasePrediction[[#This Row],[MaxHR % Value]]&lt;=59%,"Low-(Abnormal)",HeartDiseasePrediction[[#This Row],[MaxHR % Value]]&lt;86%,"Normal",HeartDiseasePrediction[[#This Row],[MaxHR % Value]]&gt;=86%,"High-(Abnormal)")</f>
        <v>Normal</v>
      </c>
      <c r="N484" t="s">
        <v>22</v>
      </c>
      <c r="O484">
        <v>2.5</v>
      </c>
      <c r="P484" t="str" cm="1">
        <f t="array" ref="P484">_xlfn.IFS(HeartDiseasePrediction[[#This Row],[Oldpeak]]&lt;1,"Low Risk",HeartDiseasePrediction[[#This Row],[Oldpeak]]&lt;1.5,"Medium Risk",HeartDiseasePrediction[[#This Row],[Oldpeak]]&gt;=1.5,"High Risk")</f>
        <v>High Risk</v>
      </c>
      <c r="Q484" t="s">
        <v>13</v>
      </c>
      <c r="R484" t="s">
        <v>23</v>
      </c>
    </row>
    <row r="485" spans="1:18" x14ac:dyDescent="0.25">
      <c r="A485">
        <v>58</v>
      </c>
      <c r="B485" t="str" cm="1">
        <f t="array" ref="B485">_xlfn.IFS(HeartDiseasePrediction[[#This Row],[Age]]&lt;40,"Below 40",HeartDiseasePrediction[[#This Row],[Age]]&lt;50,"Btw 40 - 49",HeartDiseasePrediction[[#This Row],[Age]]&lt;60,"Btw 50 -59",HeartDiseasePrediction[[#This Row],[Age]]&lt;70,"Btw 60 - 69",HeartDiseasePrediction[[#This Row],[Age]]&lt;=80,"Btw 70 -79")</f>
        <v>Btw 50 -59</v>
      </c>
      <c r="C485" t="s">
        <v>11</v>
      </c>
      <c r="D485" t="s">
        <v>61</v>
      </c>
      <c r="E485">
        <v>120</v>
      </c>
      <c r="F485" t="str" cm="1">
        <f t="array" ref="F48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85">
        <v>0</v>
      </c>
      <c r="H485" t="str" cm="1">
        <f t="array" ref="H485">_xlfn.IFS(HeartDiseasePrediction[[#This Row],[Cholesterol]]=0,"No Reading",HeartDiseasePrediction[[#This Row],[Cholesterol]]&lt;200,"Normal",HeartDiseasePrediction[[#This Row],[Cholesterol]]&lt;240,"Medium Risk",HeartDiseasePrediction[[#This Row],[Cholesterol]]&gt;=240,"High Risk")</f>
        <v>No Reading</v>
      </c>
      <c r="I485" t="s">
        <v>52</v>
      </c>
      <c r="J485" t="s">
        <v>17</v>
      </c>
      <c r="K485">
        <v>106</v>
      </c>
      <c r="L485" s="1">
        <f>HeartDiseasePrediction[[#This Row],[MaxHR]]/(220-HeartDiseasePrediction[[#This Row],[Age]])</f>
        <v>0.65432098765432101</v>
      </c>
      <c r="M485" t="str" cm="1">
        <f t="array" ref="M485">_xlfn.IFS(HeartDiseasePrediction[[#This Row],[MaxHR % Value]]&lt;=59%,"Low-(Abnormal)",HeartDiseasePrediction[[#This Row],[MaxHR % Value]]&lt;86%,"Normal",HeartDiseasePrediction[[#This Row],[MaxHR % Value]]&gt;=86%,"High-(Abnormal)")</f>
        <v>Normal</v>
      </c>
      <c r="N485" t="s">
        <v>23</v>
      </c>
      <c r="O485">
        <v>1.5</v>
      </c>
      <c r="P485" t="str" cm="1">
        <f t="array" ref="P485">_xlfn.IFS(HeartDiseasePrediction[[#This Row],[Oldpeak]]&lt;1,"Low Risk",HeartDiseasePrediction[[#This Row],[Oldpeak]]&lt;1.5,"Medium Risk",HeartDiseasePrediction[[#This Row],[Oldpeak]]&gt;=1.5,"High Risk")</f>
        <v>High Risk</v>
      </c>
      <c r="Q485" t="s">
        <v>18</v>
      </c>
      <c r="R485" t="s">
        <v>23</v>
      </c>
    </row>
    <row r="486" spans="1:18" x14ac:dyDescent="0.25">
      <c r="A486">
        <v>65</v>
      </c>
      <c r="B486" t="str" cm="1">
        <f t="array" ref="B486">_xlfn.IFS(HeartDiseasePrediction[[#This Row],[Age]]&lt;40,"Below 40",HeartDiseasePrediction[[#This Row],[Age]]&lt;50,"Btw 40 - 49",HeartDiseasePrediction[[#This Row],[Age]]&lt;60,"Btw 50 -59",HeartDiseasePrediction[[#This Row],[Age]]&lt;70,"Btw 60 - 69",HeartDiseasePrediction[[#This Row],[Age]]&lt;=80,"Btw 70 -79")</f>
        <v>Btw 60 - 69</v>
      </c>
      <c r="C486" t="s">
        <v>11</v>
      </c>
      <c r="D486" t="s">
        <v>61</v>
      </c>
      <c r="E486">
        <v>134</v>
      </c>
      <c r="F486" t="str" cm="1">
        <f t="array" ref="F48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86">
        <v>0</v>
      </c>
      <c r="H486" t="str" cm="1">
        <f t="array" ref="H486">_xlfn.IFS(HeartDiseasePrediction[[#This Row],[Cholesterol]]=0,"No Reading",HeartDiseasePrediction[[#This Row],[Cholesterol]]&lt;200,"Normal",HeartDiseasePrediction[[#This Row],[Cholesterol]]&lt;240,"Medium Risk",HeartDiseasePrediction[[#This Row],[Cholesterol]]&gt;=240,"High Risk")</f>
        <v>No Reading</v>
      </c>
      <c r="I486" t="s">
        <v>52</v>
      </c>
      <c r="J486" t="s">
        <v>12</v>
      </c>
      <c r="K486">
        <v>112</v>
      </c>
      <c r="L486" s="1">
        <f>HeartDiseasePrediction[[#This Row],[MaxHR]]/(220-HeartDiseasePrediction[[#This Row],[Age]])</f>
        <v>0.72258064516129028</v>
      </c>
      <c r="M486" t="str" cm="1">
        <f t="array" ref="M486">_xlfn.IFS(HeartDiseasePrediction[[#This Row],[MaxHR % Value]]&lt;=59%,"Low-(Abnormal)",HeartDiseasePrediction[[#This Row],[MaxHR % Value]]&lt;86%,"Normal",HeartDiseasePrediction[[#This Row],[MaxHR % Value]]&gt;=86%,"High-(Abnormal)")</f>
        <v>Normal</v>
      </c>
      <c r="N486" t="s">
        <v>23</v>
      </c>
      <c r="O486">
        <v>1.1000000000000001</v>
      </c>
      <c r="P486" t="str" cm="1">
        <f t="array" ref="P486">_xlfn.IFS(HeartDiseasePrediction[[#This Row],[Oldpeak]]&lt;1,"Low Risk",HeartDiseasePrediction[[#This Row],[Oldpeak]]&lt;1.5,"Medium Risk",HeartDiseasePrediction[[#This Row],[Oldpeak]]&gt;=1.5,"High Risk")</f>
        <v>Medium Risk</v>
      </c>
      <c r="Q486" t="s">
        <v>15</v>
      </c>
      <c r="R486" t="s">
        <v>23</v>
      </c>
    </row>
    <row r="487" spans="1:18" x14ac:dyDescent="0.25">
      <c r="A487">
        <v>63</v>
      </c>
      <c r="B487" t="str" cm="1">
        <f t="array" ref="B487">_xlfn.IFS(HeartDiseasePrediction[[#This Row],[Age]]&lt;40,"Below 40",HeartDiseasePrediction[[#This Row],[Age]]&lt;50,"Btw 40 - 49",HeartDiseasePrediction[[#This Row],[Age]]&lt;60,"Btw 50 -59",HeartDiseasePrediction[[#This Row],[Age]]&lt;70,"Btw 60 - 69",HeartDiseasePrediction[[#This Row],[Age]]&lt;=80,"Btw 70 -79")</f>
        <v>Btw 60 - 69</v>
      </c>
      <c r="C487" t="s">
        <v>11</v>
      </c>
      <c r="D487" t="s">
        <v>62</v>
      </c>
      <c r="E487">
        <v>139</v>
      </c>
      <c r="F487" t="str" cm="1">
        <f t="array" ref="F48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87">
        <v>217</v>
      </c>
      <c r="H487" t="str" cm="1">
        <f t="array" ref="H487">_xlfn.IFS(HeartDiseasePrediction[[#This Row],[Cholesterol]]=0,"No Reading",HeartDiseasePrediction[[#This Row],[Cholesterol]]&lt;200,"Normal",HeartDiseasePrediction[[#This Row],[Cholesterol]]&lt;240,"Medium Risk",HeartDiseasePrediction[[#This Row],[Cholesterol]]&gt;=240,"High Risk")</f>
        <v>Medium Risk</v>
      </c>
      <c r="I487" t="s">
        <v>53</v>
      </c>
      <c r="J487" t="s">
        <v>16</v>
      </c>
      <c r="K487">
        <v>128</v>
      </c>
      <c r="L487" s="1">
        <f>HeartDiseasePrediction[[#This Row],[MaxHR]]/(220-HeartDiseasePrediction[[#This Row],[Age]])</f>
        <v>0.8152866242038217</v>
      </c>
      <c r="M487" t="str" cm="1">
        <f t="array" ref="M487">_xlfn.IFS(HeartDiseasePrediction[[#This Row],[MaxHR % Value]]&lt;=59%,"Low-(Abnormal)",HeartDiseasePrediction[[#This Row],[MaxHR % Value]]&lt;86%,"Normal",HeartDiseasePrediction[[#This Row],[MaxHR % Value]]&gt;=86%,"High-(Abnormal)")</f>
        <v>Normal</v>
      </c>
      <c r="N487" t="s">
        <v>23</v>
      </c>
      <c r="O487">
        <v>1.2</v>
      </c>
      <c r="P487" t="str" cm="1">
        <f t="array" ref="P487">_xlfn.IFS(HeartDiseasePrediction[[#This Row],[Oldpeak]]&lt;1,"Low Risk",HeartDiseasePrediction[[#This Row],[Oldpeak]]&lt;1.5,"Medium Risk",HeartDiseasePrediction[[#This Row],[Oldpeak]]&gt;=1.5,"High Risk")</f>
        <v>Medium Risk</v>
      </c>
      <c r="Q487" t="s">
        <v>15</v>
      </c>
      <c r="R487" t="s">
        <v>23</v>
      </c>
    </row>
    <row r="488" spans="1:18" x14ac:dyDescent="0.25">
      <c r="A488">
        <v>55</v>
      </c>
      <c r="B488" t="str" cm="1">
        <f t="array" ref="B488">_xlfn.IFS(HeartDiseasePrediction[[#This Row],[Age]]&lt;40,"Below 40",HeartDiseasePrediction[[#This Row],[Age]]&lt;50,"Btw 40 - 49",HeartDiseasePrediction[[#This Row],[Age]]&lt;60,"Btw 50 -59",HeartDiseasePrediction[[#This Row],[Age]]&lt;70,"Btw 60 - 69",HeartDiseasePrediction[[#This Row],[Age]]&lt;=80,"Btw 70 -79")</f>
        <v>Btw 50 -59</v>
      </c>
      <c r="C488" t="s">
        <v>11</v>
      </c>
      <c r="D488" t="s">
        <v>62</v>
      </c>
      <c r="E488">
        <v>110</v>
      </c>
      <c r="F488" t="str" cm="1">
        <f t="array" ref="F488">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488">
        <v>214</v>
      </c>
      <c r="H488" t="str" cm="1">
        <f t="array" ref="H488">_xlfn.IFS(HeartDiseasePrediction[[#This Row],[Cholesterol]]=0,"No Reading",HeartDiseasePrediction[[#This Row],[Cholesterol]]&lt;200,"Normal",HeartDiseasePrediction[[#This Row],[Cholesterol]]&lt;240,"Medium Risk",HeartDiseasePrediction[[#This Row],[Cholesterol]]&gt;=240,"High Risk")</f>
        <v>Medium Risk</v>
      </c>
      <c r="I488" t="s">
        <v>53</v>
      </c>
      <c r="J488" t="s">
        <v>16</v>
      </c>
      <c r="K488">
        <v>180</v>
      </c>
      <c r="L488" s="1">
        <f>HeartDiseasePrediction[[#This Row],[MaxHR]]/(220-HeartDiseasePrediction[[#This Row],[Age]])</f>
        <v>1.0909090909090908</v>
      </c>
      <c r="M488" t="str" cm="1">
        <f t="array" ref="M488">_xlfn.IFS(HeartDiseasePrediction[[#This Row],[MaxHR % Value]]&lt;=59%,"Low-(Abnormal)",HeartDiseasePrediction[[#This Row],[MaxHR % Value]]&lt;86%,"Normal",HeartDiseasePrediction[[#This Row],[MaxHR % Value]]&gt;=86%,"High-(Abnormal)")</f>
        <v>High-(Abnormal)</v>
      </c>
      <c r="N488" t="s">
        <v>22</v>
      </c>
      <c r="O488">
        <v>0.4</v>
      </c>
      <c r="P488" t="str" cm="1">
        <f t="array" ref="P488">_xlfn.IFS(HeartDiseasePrediction[[#This Row],[Oldpeak]]&lt;1,"Low Risk",HeartDiseasePrediction[[#This Row],[Oldpeak]]&lt;1.5,"Medium Risk",HeartDiseasePrediction[[#This Row],[Oldpeak]]&gt;=1.5,"High Risk")</f>
        <v>Low Risk</v>
      </c>
      <c r="Q488" t="s">
        <v>13</v>
      </c>
      <c r="R488" t="s">
        <v>22</v>
      </c>
    </row>
    <row r="489" spans="1:18" x14ac:dyDescent="0.25">
      <c r="A489">
        <v>57</v>
      </c>
      <c r="B489" t="str" cm="1">
        <f t="array" ref="B489">_xlfn.IFS(HeartDiseasePrediction[[#This Row],[Age]]&lt;40,"Below 40",HeartDiseasePrediction[[#This Row],[Age]]&lt;50,"Btw 40 - 49",HeartDiseasePrediction[[#This Row],[Age]]&lt;60,"Btw 50 -59",HeartDiseasePrediction[[#This Row],[Age]]&lt;70,"Btw 60 - 69",HeartDiseasePrediction[[#This Row],[Age]]&lt;=80,"Btw 70 -79")</f>
        <v>Btw 50 -59</v>
      </c>
      <c r="C489" t="s">
        <v>11</v>
      </c>
      <c r="D489" t="s">
        <v>61</v>
      </c>
      <c r="E489">
        <v>140</v>
      </c>
      <c r="F489" t="str" cm="1">
        <f t="array" ref="F489">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89">
        <v>214</v>
      </c>
      <c r="H489" t="str" cm="1">
        <f t="array" ref="H489">_xlfn.IFS(HeartDiseasePrediction[[#This Row],[Cholesterol]]=0,"No Reading",HeartDiseasePrediction[[#This Row],[Cholesterol]]&lt;200,"Normal",HeartDiseasePrediction[[#This Row],[Cholesterol]]&lt;240,"Medium Risk",HeartDiseasePrediction[[#This Row],[Cholesterol]]&gt;=240,"High Risk")</f>
        <v>Medium Risk</v>
      </c>
      <c r="I489" t="s">
        <v>52</v>
      </c>
      <c r="J489" t="s">
        <v>16</v>
      </c>
      <c r="K489">
        <v>144</v>
      </c>
      <c r="L489" s="1">
        <f>HeartDiseasePrediction[[#This Row],[MaxHR]]/(220-HeartDiseasePrediction[[#This Row],[Age]])</f>
        <v>0.8834355828220859</v>
      </c>
      <c r="M489" t="str" cm="1">
        <f t="array" ref="M489">_xlfn.IFS(HeartDiseasePrediction[[#This Row],[MaxHR % Value]]&lt;=59%,"Low-(Abnormal)",HeartDiseasePrediction[[#This Row],[MaxHR % Value]]&lt;86%,"Normal",HeartDiseasePrediction[[#This Row],[MaxHR % Value]]&gt;=86%,"High-(Abnormal)")</f>
        <v>High-(Abnormal)</v>
      </c>
      <c r="N489" t="s">
        <v>23</v>
      </c>
      <c r="O489">
        <v>2</v>
      </c>
      <c r="P489" t="str" cm="1">
        <f t="array" ref="P489">_xlfn.IFS(HeartDiseasePrediction[[#This Row],[Oldpeak]]&lt;1,"Low Risk",HeartDiseasePrediction[[#This Row],[Oldpeak]]&lt;1.5,"Medium Risk",HeartDiseasePrediction[[#This Row],[Oldpeak]]&gt;=1.5,"High Risk")</f>
        <v>High Risk</v>
      </c>
      <c r="Q489" t="s">
        <v>15</v>
      </c>
      <c r="R489" t="s">
        <v>23</v>
      </c>
    </row>
    <row r="490" spans="1:18" x14ac:dyDescent="0.25">
      <c r="A490">
        <v>65</v>
      </c>
      <c r="B490" t="str" cm="1">
        <f t="array" ref="B490">_xlfn.IFS(HeartDiseasePrediction[[#This Row],[Age]]&lt;40,"Below 40",HeartDiseasePrediction[[#This Row],[Age]]&lt;50,"Btw 40 - 49",HeartDiseasePrediction[[#This Row],[Age]]&lt;60,"Btw 50 -59",HeartDiseasePrediction[[#This Row],[Age]]&lt;70,"Btw 60 - 69",HeartDiseasePrediction[[#This Row],[Age]]&lt;=80,"Btw 70 -79")</f>
        <v>Btw 60 - 69</v>
      </c>
      <c r="C490" t="s">
        <v>11</v>
      </c>
      <c r="D490" t="s">
        <v>63</v>
      </c>
      <c r="E490">
        <v>140</v>
      </c>
      <c r="F490" t="str" cm="1">
        <f t="array" ref="F490">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90">
        <v>252</v>
      </c>
      <c r="H490" t="str" cm="1">
        <f t="array" ref="H490">_xlfn.IFS(HeartDiseasePrediction[[#This Row],[Cholesterol]]=0,"No Reading",HeartDiseasePrediction[[#This Row],[Cholesterol]]&lt;200,"Normal",HeartDiseasePrediction[[#This Row],[Cholesterol]]&lt;240,"Medium Risk",HeartDiseasePrediction[[#This Row],[Cholesterol]]&gt;=240,"High Risk")</f>
        <v>High Risk</v>
      </c>
      <c r="I490" t="s">
        <v>52</v>
      </c>
      <c r="J490" t="s">
        <v>12</v>
      </c>
      <c r="K490">
        <v>135</v>
      </c>
      <c r="L490" s="1">
        <f>HeartDiseasePrediction[[#This Row],[MaxHR]]/(220-HeartDiseasePrediction[[#This Row],[Age]])</f>
        <v>0.87096774193548387</v>
      </c>
      <c r="M490" t="str" cm="1">
        <f t="array" ref="M490">_xlfn.IFS(HeartDiseasePrediction[[#This Row],[MaxHR % Value]]&lt;=59%,"Low-(Abnormal)",HeartDiseasePrediction[[#This Row],[MaxHR % Value]]&lt;86%,"Normal",HeartDiseasePrediction[[#This Row],[MaxHR % Value]]&gt;=86%,"High-(Abnormal)")</f>
        <v>High-(Abnormal)</v>
      </c>
      <c r="N490" t="s">
        <v>22</v>
      </c>
      <c r="O490">
        <v>0.3</v>
      </c>
      <c r="P490" t="str" cm="1">
        <f t="array" ref="P490">_xlfn.IFS(HeartDiseasePrediction[[#This Row],[Oldpeak]]&lt;1,"Low Risk",HeartDiseasePrediction[[#This Row],[Oldpeak]]&lt;1.5,"Medium Risk",HeartDiseasePrediction[[#This Row],[Oldpeak]]&gt;=1.5,"High Risk")</f>
        <v>Low Risk</v>
      </c>
      <c r="Q490" t="s">
        <v>13</v>
      </c>
      <c r="R490" t="s">
        <v>22</v>
      </c>
    </row>
    <row r="491" spans="1:18" x14ac:dyDescent="0.25">
      <c r="A491">
        <v>54</v>
      </c>
      <c r="B491" t="str" cm="1">
        <f t="array" ref="B491">_xlfn.IFS(HeartDiseasePrediction[[#This Row],[Age]]&lt;40,"Below 40",HeartDiseasePrediction[[#This Row],[Age]]&lt;50,"Btw 40 - 49",HeartDiseasePrediction[[#This Row],[Age]]&lt;60,"Btw 50 -59",HeartDiseasePrediction[[#This Row],[Age]]&lt;70,"Btw 60 - 69",HeartDiseasePrediction[[#This Row],[Age]]&lt;=80,"Btw 70 -79")</f>
        <v>Btw 50 -59</v>
      </c>
      <c r="C491" t="s">
        <v>11</v>
      </c>
      <c r="D491" t="s">
        <v>61</v>
      </c>
      <c r="E491">
        <v>136</v>
      </c>
      <c r="F491" t="str" cm="1">
        <f t="array" ref="F49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91">
        <v>220</v>
      </c>
      <c r="H491" t="str" cm="1">
        <f t="array" ref="H491">_xlfn.IFS(HeartDiseasePrediction[[#This Row],[Cholesterol]]=0,"No Reading",HeartDiseasePrediction[[#This Row],[Cholesterol]]&lt;200,"Normal",HeartDiseasePrediction[[#This Row],[Cholesterol]]&lt;240,"Medium Risk",HeartDiseasePrediction[[#This Row],[Cholesterol]]&gt;=240,"High Risk")</f>
        <v>Medium Risk</v>
      </c>
      <c r="I491" t="s">
        <v>52</v>
      </c>
      <c r="J491" t="s">
        <v>12</v>
      </c>
      <c r="K491">
        <v>140</v>
      </c>
      <c r="L491" s="1">
        <f>HeartDiseasePrediction[[#This Row],[MaxHR]]/(220-HeartDiseasePrediction[[#This Row],[Age]])</f>
        <v>0.84337349397590367</v>
      </c>
      <c r="M491" t="str" cm="1">
        <f t="array" ref="M491">_xlfn.IFS(HeartDiseasePrediction[[#This Row],[MaxHR % Value]]&lt;=59%,"Low-(Abnormal)",HeartDiseasePrediction[[#This Row],[MaxHR % Value]]&lt;86%,"Normal",HeartDiseasePrediction[[#This Row],[MaxHR % Value]]&gt;=86%,"High-(Abnormal)")</f>
        <v>Normal</v>
      </c>
      <c r="N491" t="s">
        <v>23</v>
      </c>
      <c r="O491">
        <v>3</v>
      </c>
      <c r="P491" t="str" cm="1">
        <f t="array" ref="P491">_xlfn.IFS(HeartDiseasePrediction[[#This Row],[Oldpeak]]&lt;1,"Low Risk",HeartDiseasePrediction[[#This Row],[Oldpeak]]&lt;1.5,"Medium Risk",HeartDiseasePrediction[[#This Row],[Oldpeak]]&gt;=1.5,"High Risk")</f>
        <v>High Risk</v>
      </c>
      <c r="Q491" t="s">
        <v>15</v>
      </c>
      <c r="R491" t="s">
        <v>23</v>
      </c>
    </row>
    <row r="492" spans="1:18" x14ac:dyDescent="0.25">
      <c r="A492">
        <v>72</v>
      </c>
      <c r="B492" t="str" cm="1">
        <f t="array" ref="B492">_xlfn.IFS(HeartDiseasePrediction[[#This Row],[Age]]&lt;40,"Below 40",HeartDiseasePrediction[[#This Row],[Age]]&lt;50,"Btw 40 - 49",HeartDiseasePrediction[[#This Row],[Age]]&lt;60,"Btw 50 -59",HeartDiseasePrediction[[#This Row],[Age]]&lt;70,"Btw 60 - 69",HeartDiseasePrediction[[#This Row],[Age]]&lt;=80,"Btw 70 -79")</f>
        <v>Btw 70 -79</v>
      </c>
      <c r="C492" t="s">
        <v>11</v>
      </c>
      <c r="D492" t="s">
        <v>64</v>
      </c>
      <c r="E492">
        <v>120</v>
      </c>
      <c r="F492" t="str" cm="1">
        <f t="array" ref="F49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92">
        <v>214</v>
      </c>
      <c r="H492" t="str" cm="1">
        <f t="array" ref="H492">_xlfn.IFS(HeartDiseasePrediction[[#This Row],[Cholesterol]]=0,"No Reading",HeartDiseasePrediction[[#This Row],[Cholesterol]]&lt;200,"Normal",HeartDiseasePrediction[[#This Row],[Cholesterol]]&lt;240,"Medium Risk",HeartDiseasePrediction[[#This Row],[Cholesterol]]&gt;=240,"High Risk")</f>
        <v>Medium Risk</v>
      </c>
      <c r="I492" t="s">
        <v>52</v>
      </c>
      <c r="J492" t="s">
        <v>12</v>
      </c>
      <c r="K492">
        <v>102</v>
      </c>
      <c r="L492" s="1">
        <f>HeartDiseasePrediction[[#This Row],[MaxHR]]/(220-HeartDiseasePrediction[[#This Row],[Age]])</f>
        <v>0.68918918918918914</v>
      </c>
      <c r="M492" t="str" cm="1">
        <f t="array" ref="M492">_xlfn.IFS(HeartDiseasePrediction[[#This Row],[MaxHR % Value]]&lt;=59%,"Low-(Abnormal)",HeartDiseasePrediction[[#This Row],[MaxHR % Value]]&lt;86%,"Normal",HeartDiseasePrediction[[#This Row],[MaxHR % Value]]&gt;=86%,"High-(Abnormal)")</f>
        <v>Normal</v>
      </c>
      <c r="N492" t="s">
        <v>23</v>
      </c>
      <c r="O492">
        <v>1</v>
      </c>
      <c r="P492" t="str" cm="1">
        <f t="array" ref="P492">_xlfn.IFS(HeartDiseasePrediction[[#This Row],[Oldpeak]]&lt;1,"Low Risk",HeartDiseasePrediction[[#This Row],[Oldpeak]]&lt;1.5,"Medium Risk",HeartDiseasePrediction[[#This Row],[Oldpeak]]&gt;=1.5,"High Risk")</f>
        <v>Medium Risk</v>
      </c>
      <c r="Q492" t="s">
        <v>15</v>
      </c>
      <c r="R492" t="s">
        <v>23</v>
      </c>
    </row>
    <row r="493" spans="1:18" x14ac:dyDescent="0.25">
      <c r="A493">
        <v>75</v>
      </c>
      <c r="B493" t="str" cm="1">
        <f t="array" ref="B493">_xlfn.IFS(HeartDiseasePrediction[[#This Row],[Age]]&lt;40,"Below 40",HeartDiseasePrediction[[#This Row],[Age]]&lt;50,"Btw 40 - 49",HeartDiseasePrediction[[#This Row],[Age]]&lt;60,"Btw 50 -59",HeartDiseasePrediction[[#This Row],[Age]]&lt;70,"Btw 60 - 69",HeartDiseasePrediction[[#This Row],[Age]]&lt;=80,"Btw 70 -79")</f>
        <v>Btw 70 -79</v>
      </c>
      <c r="C493" t="s">
        <v>11</v>
      </c>
      <c r="D493" t="s">
        <v>61</v>
      </c>
      <c r="E493">
        <v>170</v>
      </c>
      <c r="F493" t="str" cm="1">
        <f t="array" ref="F493">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93">
        <v>203</v>
      </c>
      <c r="H493" t="str" cm="1">
        <f t="array" ref="H493">_xlfn.IFS(HeartDiseasePrediction[[#This Row],[Cholesterol]]=0,"No Reading",HeartDiseasePrediction[[#This Row],[Cholesterol]]&lt;200,"Normal",HeartDiseasePrediction[[#This Row],[Cholesterol]]&lt;240,"Medium Risk",HeartDiseasePrediction[[#This Row],[Cholesterol]]&gt;=240,"High Risk")</f>
        <v>Medium Risk</v>
      </c>
      <c r="I493" t="s">
        <v>53</v>
      </c>
      <c r="J493" t="s">
        <v>16</v>
      </c>
      <c r="K493">
        <v>108</v>
      </c>
      <c r="L493" s="1">
        <f>HeartDiseasePrediction[[#This Row],[MaxHR]]/(220-HeartDiseasePrediction[[#This Row],[Age]])</f>
        <v>0.7448275862068966</v>
      </c>
      <c r="M493" t="str" cm="1">
        <f t="array" ref="M493">_xlfn.IFS(HeartDiseasePrediction[[#This Row],[MaxHR % Value]]&lt;=59%,"Low-(Abnormal)",HeartDiseasePrediction[[#This Row],[MaxHR % Value]]&lt;86%,"Normal",HeartDiseasePrediction[[#This Row],[MaxHR % Value]]&gt;=86%,"High-(Abnormal)")</f>
        <v>Normal</v>
      </c>
      <c r="N493" t="s">
        <v>22</v>
      </c>
      <c r="O493">
        <v>0</v>
      </c>
      <c r="P493" t="str" cm="1">
        <f t="array" ref="P493">_xlfn.IFS(HeartDiseasePrediction[[#This Row],[Oldpeak]]&lt;1,"Low Risk",HeartDiseasePrediction[[#This Row],[Oldpeak]]&lt;1.5,"Medium Risk",HeartDiseasePrediction[[#This Row],[Oldpeak]]&gt;=1.5,"High Risk")</f>
        <v>Low Risk</v>
      </c>
      <c r="Q493" t="s">
        <v>15</v>
      </c>
      <c r="R493" t="s">
        <v>23</v>
      </c>
    </row>
    <row r="494" spans="1:18" x14ac:dyDescent="0.25">
      <c r="A494">
        <v>49</v>
      </c>
      <c r="B494" t="str" cm="1">
        <f t="array" ref="B494">_xlfn.IFS(HeartDiseasePrediction[[#This Row],[Age]]&lt;40,"Below 40",HeartDiseasePrediction[[#This Row],[Age]]&lt;50,"Btw 40 - 49",HeartDiseasePrediction[[#This Row],[Age]]&lt;60,"Btw 50 -59",HeartDiseasePrediction[[#This Row],[Age]]&lt;70,"Btw 60 - 69",HeartDiseasePrediction[[#This Row],[Age]]&lt;=80,"Btw 70 -79")</f>
        <v>Btw 40 - 49</v>
      </c>
      <c r="C494" t="s">
        <v>11</v>
      </c>
      <c r="D494" t="s">
        <v>63</v>
      </c>
      <c r="E494">
        <v>130</v>
      </c>
      <c r="F494" t="str" cm="1">
        <f t="array" ref="F49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94">
        <v>0</v>
      </c>
      <c r="H494" t="str" cm="1">
        <f t="array" ref="H494">_xlfn.IFS(HeartDiseasePrediction[[#This Row],[Cholesterol]]=0,"No Reading",HeartDiseasePrediction[[#This Row],[Cholesterol]]&lt;200,"Normal",HeartDiseasePrediction[[#This Row],[Cholesterol]]&lt;240,"Medium Risk",HeartDiseasePrediction[[#This Row],[Cholesterol]]&gt;=240,"High Risk")</f>
        <v>No Reading</v>
      </c>
      <c r="I494" t="s">
        <v>52</v>
      </c>
      <c r="J494" t="s">
        <v>16</v>
      </c>
      <c r="K494">
        <v>145</v>
      </c>
      <c r="L494" s="1">
        <f>HeartDiseasePrediction[[#This Row],[MaxHR]]/(220-HeartDiseasePrediction[[#This Row],[Age]])</f>
        <v>0.84795321637426901</v>
      </c>
      <c r="M494" t="str" cm="1">
        <f t="array" ref="M494">_xlfn.IFS(HeartDiseasePrediction[[#This Row],[MaxHR % Value]]&lt;=59%,"Low-(Abnormal)",HeartDiseasePrediction[[#This Row],[MaxHR % Value]]&lt;86%,"Normal",HeartDiseasePrediction[[#This Row],[MaxHR % Value]]&gt;=86%,"High-(Abnormal)")</f>
        <v>Normal</v>
      </c>
      <c r="N494" t="s">
        <v>22</v>
      </c>
      <c r="O494">
        <v>3</v>
      </c>
      <c r="P494" t="str" cm="1">
        <f t="array" ref="P494">_xlfn.IFS(HeartDiseasePrediction[[#This Row],[Oldpeak]]&lt;1,"Low Risk",HeartDiseasePrediction[[#This Row],[Oldpeak]]&lt;1.5,"Medium Risk",HeartDiseasePrediction[[#This Row],[Oldpeak]]&gt;=1.5,"High Risk")</f>
        <v>High Risk</v>
      </c>
      <c r="Q494" t="s">
        <v>15</v>
      </c>
      <c r="R494" t="s">
        <v>23</v>
      </c>
    </row>
    <row r="495" spans="1:18" x14ac:dyDescent="0.25">
      <c r="A495">
        <v>51</v>
      </c>
      <c r="B495" t="str" cm="1">
        <f t="array" ref="B495">_xlfn.IFS(HeartDiseasePrediction[[#This Row],[Age]]&lt;40,"Below 40",HeartDiseasePrediction[[#This Row],[Age]]&lt;50,"Btw 40 - 49",HeartDiseasePrediction[[#This Row],[Age]]&lt;60,"Btw 50 -59",HeartDiseasePrediction[[#This Row],[Age]]&lt;70,"Btw 60 - 69",HeartDiseasePrediction[[#This Row],[Age]]&lt;=80,"Btw 70 -79")</f>
        <v>Btw 50 -59</v>
      </c>
      <c r="C495" t="s">
        <v>11</v>
      </c>
      <c r="D495" t="s">
        <v>64</v>
      </c>
      <c r="E495">
        <v>137</v>
      </c>
      <c r="F495" t="str" cm="1">
        <f t="array" ref="F49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95">
        <v>339</v>
      </c>
      <c r="H495" t="str" cm="1">
        <f t="array" ref="H495">_xlfn.IFS(HeartDiseasePrediction[[#This Row],[Cholesterol]]=0,"No Reading",HeartDiseasePrediction[[#This Row],[Cholesterol]]&lt;200,"Normal",HeartDiseasePrediction[[#This Row],[Cholesterol]]&lt;240,"Medium Risk",HeartDiseasePrediction[[#This Row],[Cholesterol]]&gt;=240,"High Risk")</f>
        <v>High Risk</v>
      </c>
      <c r="I495" t="s">
        <v>52</v>
      </c>
      <c r="J495" t="s">
        <v>12</v>
      </c>
      <c r="K495">
        <v>127</v>
      </c>
      <c r="L495" s="1">
        <f>HeartDiseasePrediction[[#This Row],[MaxHR]]/(220-HeartDiseasePrediction[[#This Row],[Age]])</f>
        <v>0.75147928994082835</v>
      </c>
      <c r="M495" t="str" cm="1">
        <f t="array" ref="M495">_xlfn.IFS(HeartDiseasePrediction[[#This Row],[MaxHR % Value]]&lt;=59%,"Low-(Abnormal)",HeartDiseasePrediction[[#This Row],[MaxHR % Value]]&lt;86%,"Normal",HeartDiseasePrediction[[#This Row],[MaxHR % Value]]&gt;=86%,"High-(Abnormal)")</f>
        <v>Normal</v>
      </c>
      <c r="N495" t="s">
        <v>23</v>
      </c>
      <c r="O495">
        <v>1.7</v>
      </c>
      <c r="P495" t="str" cm="1">
        <f t="array" ref="P495">_xlfn.IFS(HeartDiseasePrediction[[#This Row],[Oldpeak]]&lt;1,"Low Risk",HeartDiseasePrediction[[#This Row],[Oldpeak]]&lt;1.5,"Medium Risk",HeartDiseasePrediction[[#This Row],[Oldpeak]]&gt;=1.5,"High Risk")</f>
        <v>High Risk</v>
      </c>
      <c r="Q495" t="s">
        <v>15</v>
      </c>
      <c r="R495" t="s">
        <v>23</v>
      </c>
    </row>
    <row r="496" spans="1:18" x14ac:dyDescent="0.25">
      <c r="A496">
        <v>60</v>
      </c>
      <c r="B496" t="str" cm="1">
        <f t="array" ref="B496">_xlfn.IFS(HeartDiseasePrediction[[#This Row],[Age]]&lt;40,"Below 40",HeartDiseasePrediction[[#This Row],[Age]]&lt;50,"Btw 40 - 49",HeartDiseasePrediction[[#This Row],[Age]]&lt;60,"Btw 50 -59",HeartDiseasePrediction[[#This Row],[Age]]&lt;70,"Btw 60 - 69",HeartDiseasePrediction[[#This Row],[Age]]&lt;=80,"Btw 70 -79")</f>
        <v>Btw 60 - 69</v>
      </c>
      <c r="C496" t="s">
        <v>11</v>
      </c>
      <c r="D496" t="s">
        <v>61</v>
      </c>
      <c r="E496">
        <v>142</v>
      </c>
      <c r="F496" t="str" cm="1">
        <f t="array" ref="F496">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96">
        <v>216</v>
      </c>
      <c r="H496" t="str" cm="1">
        <f t="array" ref="H496">_xlfn.IFS(HeartDiseasePrediction[[#This Row],[Cholesterol]]=0,"No Reading",HeartDiseasePrediction[[#This Row],[Cholesterol]]&lt;200,"Normal",HeartDiseasePrediction[[#This Row],[Cholesterol]]&lt;240,"Medium Risk",HeartDiseasePrediction[[#This Row],[Cholesterol]]&gt;=240,"High Risk")</f>
        <v>Medium Risk</v>
      </c>
      <c r="I496" t="s">
        <v>52</v>
      </c>
      <c r="J496" t="s">
        <v>12</v>
      </c>
      <c r="K496">
        <v>110</v>
      </c>
      <c r="L496" s="1">
        <f>HeartDiseasePrediction[[#This Row],[MaxHR]]/(220-HeartDiseasePrediction[[#This Row],[Age]])</f>
        <v>0.6875</v>
      </c>
      <c r="M496" t="str" cm="1">
        <f t="array" ref="M496">_xlfn.IFS(HeartDiseasePrediction[[#This Row],[MaxHR % Value]]&lt;=59%,"Low-(Abnormal)",HeartDiseasePrediction[[#This Row],[MaxHR % Value]]&lt;86%,"Normal",HeartDiseasePrediction[[#This Row],[MaxHR % Value]]&gt;=86%,"High-(Abnormal)")</f>
        <v>Normal</v>
      </c>
      <c r="N496" t="s">
        <v>23</v>
      </c>
      <c r="O496">
        <v>2.5</v>
      </c>
      <c r="P496" t="str" cm="1">
        <f t="array" ref="P496">_xlfn.IFS(HeartDiseasePrediction[[#This Row],[Oldpeak]]&lt;1,"Low Risk",HeartDiseasePrediction[[#This Row],[Oldpeak]]&lt;1.5,"Medium Risk",HeartDiseasePrediction[[#This Row],[Oldpeak]]&gt;=1.5,"High Risk")</f>
        <v>High Risk</v>
      </c>
      <c r="Q496" t="s">
        <v>15</v>
      </c>
      <c r="R496" t="s">
        <v>23</v>
      </c>
    </row>
    <row r="497" spans="1:18" x14ac:dyDescent="0.25">
      <c r="A497">
        <v>64</v>
      </c>
      <c r="B497" t="str" cm="1">
        <f t="array" ref="B497">_xlfn.IFS(HeartDiseasePrediction[[#This Row],[Age]]&lt;40,"Below 40",HeartDiseasePrediction[[#This Row],[Age]]&lt;50,"Btw 40 - 49",HeartDiseasePrediction[[#This Row],[Age]]&lt;60,"Btw 50 -59",HeartDiseasePrediction[[#This Row],[Age]]&lt;70,"Btw 60 - 69",HeartDiseasePrediction[[#This Row],[Age]]&lt;=80,"Btw 70 -79")</f>
        <v>Btw 60 - 69</v>
      </c>
      <c r="C497" t="s">
        <v>14</v>
      </c>
      <c r="D497" t="s">
        <v>61</v>
      </c>
      <c r="E497">
        <v>142</v>
      </c>
      <c r="F497" t="str" cm="1">
        <f t="array" ref="F49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97">
        <v>276</v>
      </c>
      <c r="H497" t="str" cm="1">
        <f t="array" ref="H497">_xlfn.IFS(HeartDiseasePrediction[[#This Row],[Cholesterol]]=0,"No Reading",HeartDiseasePrediction[[#This Row],[Cholesterol]]&lt;200,"Normal",HeartDiseasePrediction[[#This Row],[Cholesterol]]&lt;240,"Medium Risk",HeartDiseasePrediction[[#This Row],[Cholesterol]]&gt;=240,"High Risk")</f>
        <v>High Risk</v>
      </c>
      <c r="I497" t="s">
        <v>52</v>
      </c>
      <c r="J497" t="s">
        <v>12</v>
      </c>
      <c r="K497">
        <v>140</v>
      </c>
      <c r="L497" s="1">
        <f>HeartDiseasePrediction[[#This Row],[MaxHR]]/(220-HeartDiseasePrediction[[#This Row],[Age]])</f>
        <v>0.89743589743589747</v>
      </c>
      <c r="M497" t="str" cm="1">
        <f t="array" ref="M497">_xlfn.IFS(HeartDiseasePrediction[[#This Row],[MaxHR % Value]]&lt;=59%,"Low-(Abnormal)",HeartDiseasePrediction[[#This Row],[MaxHR % Value]]&lt;86%,"Normal",HeartDiseasePrediction[[#This Row],[MaxHR % Value]]&gt;=86%,"High-(Abnormal)")</f>
        <v>High-(Abnormal)</v>
      </c>
      <c r="N497" t="s">
        <v>23</v>
      </c>
      <c r="O497">
        <v>1</v>
      </c>
      <c r="P497" t="str" cm="1">
        <f t="array" ref="P497">_xlfn.IFS(HeartDiseasePrediction[[#This Row],[Oldpeak]]&lt;1,"Low Risk",HeartDiseasePrediction[[#This Row],[Oldpeak]]&lt;1.5,"Medium Risk",HeartDiseasePrediction[[#This Row],[Oldpeak]]&gt;=1.5,"High Risk")</f>
        <v>Medium Risk</v>
      </c>
      <c r="Q497" t="s">
        <v>15</v>
      </c>
      <c r="R497" t="s">
        <v>23</v>
      </c>
    </row>
    <row r="498" spans="1:18" x14ac:dyDescent="0.25">
      <c r="A498">
        <v>58</v>
      </c>
      <c r="B498" t="str" cm="1">
        <f t="array" ref="B498">_xlfn.IFS(HeartDiseasePrediction[[#This Row],[Age]]&lt;40,"Below 40",HeartDiseasePrediction[[#This Row],[Age]]&lt;50,"Btw 40 - 49",HeartDiseasePrediction[[#This Row],[Age]]&lt;60,"Btw 50 -59",HeartDiseasePrediction[[#This Row],[Age]]&lt;70,"Btw 60 - 69",HeartDiseasePrediction[[#This Row],[Age]]&lt;=80,"Btw 70 -79")</f>
        <v>Btw 50 -59</v>
      </c>
      <c r="C498" t="s">
        <v>11</v>
      </c>
      <c r="D498" t="s">
        <v>61</v>
      </c>
      <c r="E498">
        <v>132</v>
      </c>
      <c r="F498" t="str" cm="1">
        <f t="array" ref="F49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498">
        <v>458</v>
      </c>
      <c r="H498" t="str" cm="1">
        <f t="array" ref="H498">_xlfn.IFS(HeartDiseasePrediction[[#This Row],[Cholesterol]]=0,"No Reading",HeartDiseasePrediction[[#This Row],[Cholesterol]]&lt;200,"Normal",HeartDiseasePrediction[[#This Row],[Cholesterol]]&lt;240,"Medium Risk",HeartDiseasePrediction[[#This Row],[Cholesterol]]&gt;=240,"High Risk")</f>
        <v>High Risk</v>
      </c>
      <c r="I498" t="s">
        <v>53</v>
      </c>
      <c r="J498" t="s">
        <v>12</v>
      </c>
      <c r="K498">
        <v>69</v>
      </c>
      <c r="L498" s="1">
        <f>HeartDiseasePrediction[[#This Row],[MaxHR]]/(220-HeartDiseasePrediction[[#This Row],[Age]])</f>
        <v>0.42592592592592593</v>
      </c>
      <c r="M498" t="str" cm="1">
        <f t="array" ref="M498">_xlfn.IFS(HeartDiseasePrediction[[#This Row],[MaxHR % Value]]&lt;=59%,"Low-(Abnormal)",HeartDiseasePrediction[[#This Row],[MaxHR % Value]]&lt;86%,"Normal",HeartDiseasePrediction[[#This Row],[MaxHR % Value]]&gt;=86%,"High-(Abnormal)")</f>
        <v>Low-(Abnormal)</v>
      </c>
      <c r="N498" t="s">
        <v>22</v>
      </c>
      <c r="O498">
        <v>1</v>
      </c>
      <c r="P498" t="str" cm="1">
        <f t="array" ref="P498">_xlfn.IFS(HeartDiseasePrediction[[#This Row],[Oldpeak]]&lt;1,"Low Risk",HeartDiseasePrediction[[#This Row],[Oldpeak]]&lt;1.5,"Medium Risk",HeartDiseasePrediction[[#This Row],[Oldpeak]]&gt;=1.5,"High Risk")</f>
        <v>Medium Risk</v>
      </c>
      <c r="Q498" t="s">
        <v>18</v>
      </c>
      <c r="R498" t="s">
        <v>22</v>
      </c>
    </row>
    <row r="499" spans="1:18" x14ac:dyDescent="0.25">
      <c r="A499">
        <v>61</v>
      </c>
      <c r="B499" t="str" cm="1">
        <f t="array" ref="B499">_xlfn.IFS(HeartDiseasePrediction[[#This Row],[Age]]&lt;40,"Below 40",HeartDiseasePrediction[[#This Row],[Age]]&lt;50,"Btw 40 - 49",HeartDiseasePrediction[[#This Row],[Age]]&lt;60,"Btw 50 -59",HeartDiseasePrediction[[#This Row],[Age]]&lt;70,"Btw 60 - 69",HeartDiseasePrediction[[#This Row],[Age]]&lt;=80,"Btw 70 -79")</f>
        <v>Btw 60 - 69</v>
      </c>
      <c r="C499" t="s">
        <v>11</v>
      </c>
      <c r="D499" t="s">
        <v>61</v>
      </c>
      <c r="E499">
        <v>146</v>
      </c>
      <c r="F499" t="str" cm="1">
        <f t="array" ref="F499">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499">
        <v>241</v>
      </c>
      <c r="H499" t="str" cm="1">
        <f t="array" ref="H499">_xlfn.IFS(HeartDiseasePrediction[[#This Row],[Cholesterol]]=0,"No Reading",HeartDiseasePrediction[[#This Row],[Cholesterol]]&lt;200,"Normal",HeartDiseasePrediction[[#This Row],[Cholesterol]]&lt;240,"Medium Risk",HeartDiseasePrediction[[#This Row],[Cholesterol]]&gt;=240,"High Risk")</f>
        <v>High Risk</v>
      </c>
      <c r="I499" t="s">
        <v>52</v>
      </c>
      <c r="J499" t="s">
        <v>12</v>
      </c>
      <c r="K499">
        <v>148</v>
      </c>
      <c r="L499" s="1">
        <f>HeartDiseasePrediction[[#This Row],[MaxHR]]/(220-HeartDiseasePrediction[[#This Row],[Age]])</f>
        <v>0.9308176100628931</v>
      </c>
      <c r="M499" t="str" cm="1">
        <f t="array" ref="M499">_xlfn.IFS(HeartDiseasePrediction[[#This Row],[MaxHR % Value]]&lt;=59%,"Low-(Abnormal)",HeartDiseasePrediction[[#This Row],[MaxHR % Value]]&lt;86%,"Normal",HeartDiseasePrediction[[#This Row],[MaxHR % Value]]&gt;=86%,"High-(Abnormal)")</f>
        <v>High-(Abnormal)</v>
      </c>
      <c r="N499" t="s">
        <v>23</v>
      </c>
      <c r="O499">
        <v>3</v>
      </c>
      <c r="P499" t="str" cm="1">
        <f t="array" ref="P499">_xlfn.IFS(HeartDiseasePrediction[[#This Row],[Oldpeak]]&lt;1,"Low Risk",HeartDiseasePrediction[[#This Row],[Oldpeak]]&lt;1.5,"Medium Risk",HeartDiseasePrediction[[#This Row],[Oldpeak]]&gt;=1.5,"High Risk")</f>
        <v>High Risk</v>
      </c>
      <c r="Q499" t="s">
        <v>18</v>
      </c>
      <c r="R499" t="s">
        <v>23</v>
      </c>
    </row>
    <row r="500" spans="1:18" x14ac:dyDescent="0.25">
      <c r="A500">
        <v>67</v>
      </c>
      <c r="B500" t="str" cm="1">
        <f t="array" ref="B500">_xlfn.IFS(HeartDiseasePrediction[[#This Row],[Age]]&lt;40,"Below 40",HeartDiseasePrediction[[#This Row],[Age]]&lt;50,"Btw 40 - 49",HeartDiseasePrediction[[#This Row],[Age]]&lt;60,"Btw 50 -59",HeartDiseasePrediction[[#This Row],[Age]]&lt;70,"Btw 60 - 69",HeartDiseasePrediction[[#This Row],[Age]]&lt;=80,"Btw 70 -79")</f>
        <v>Btw 60 - 69</v>
      </c>
      <c r="C500" t="s">
        <v>11</v>
      </c>
      <c r="D500" t="s">
        <v>61</v>
      </c>
      <c r="E500">
        <v>160</v>
      </c>
      <c r="F500" t="str" cm="1">
        <f t="array" ref="F500">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00">
        <v>384</v>
      </c>
      <c r="H500" t="str" cm="1">
        <f t="array" ref="H500">_xlfn.IFS(HeartDiseasePrediction[[#This Row],[Cholesterol]]=0,"No Reading",HeartDiseasePrediction[[#This Row],[Cholesterol]]&lt;200,"Normal",HeartDiseasePrediction[[#This Row],[Cholesterol]]&lt;240,"Medium Risk",HeartDiseasePrediction[[#This Row],[Cholesterol]]&gt;=240,"High Risk")</f>
        <v>High Risk</v>
      </c>
      <c r="I500" t="s">
        <v>53</v>
      </c>
      <c r="J500" t="s">
        <v>16</v>
      </c>
      <c r="K500">
        <v>130</v>
      </c>
      <c r="L500" s="1">
        <f>HeartDiseasePrediction[[#This Row],[MaxHR]]/(220-HeartDiseasePrediction[[#This Row],[Age]])</f>
        <v>0.84967320261437906</v>
      </c>
      <c r="M500" t="str" cm="1">
        <f t="array" ref="M500">_xlfn.IFS(HeartDiseasePrediction[[#This Row],[MaxHR % Value]]&lt;=59%,"Low-(Abnormal)",HeartDiseasePrediction[[#This Row],[MaxHR % Value]]&lt;86%,"Normal",HeartDiseasePrediction[[#This Row],[MaxHR % Value]]&gt;=86%,"High-(Abnormal)")</f>
        <v>Normal</v>
      </c>
      <c r="N500" t="s">
        <v>23</v>
      </c>
      <c r="O500">
        <v>0</v>
      </c>
      <c r="P500" t="str" cm="1">
        <f t="array" ref="P500">_xlfn.IFS(HeartDiseasePrediction[[#This Row],[Oldpeak]]&lt;1,"Low Risk",HeartDiseasePrediction[[#This Row],[Oldpeak]]&lt;1.5,"Medium Risk",HeartDiseasePrediction[[#This Row],[Oldpeak]]&gt;=1.5,"High Risk")</f>
        <v>Low Risk</v>
      </c>
      <c r="Q500" t="s">
        <v>15</v>
      </c>
      <c r="R500" t="s">
        <v>23</v>
      </c>
    </row>
    <row r="501" spans="1:18" x14ac:dyDescent="0.25">
      <c r="A501">
        <v>62</v>
      </c>
      <c r="B501" t="str" cm="1">
        <f t="array" ref="B501">_xlfn.IFS(HeartDiseasePrediction[[#This Row],[Age]]&lt;40,"Below 40",HeartDiseasePrediction[[#This Row],[Age]]&lt;50,"Btw 40 - 49",HeartDiseasePrediction[[#This Row],[Age]]&lt;60,"Btw 50 -59",HeartDiseasePrediction[[#This Row],[Age]]&lt;70,"Btw 60 - 69",HeartDiseasePrediction[[#This Row],[Age]]&lt;=80,"Btw 70 -79")</f>
        <v>Btw 60 - 69</v>
      </c>
      <c r="C501" t="s">
        <v>11</v>
      </c>
      <c r="D501" t="s">
        <v>61</v>
      </c>
      <c r="E501">
        <v>135</v>
      </c>
      <c r="F501" t="str" cm="1">
        <f t="array" ref="F50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01">
        <v>297</v>
      </c>
      <c r="H501" t="str" cm="1">
        <f t="array" ref="H501">_xlfn.IFS(HeartDiseasePrediction[[#This Row],[Cholesterol]]=0,"No Reading",HeartDiseasePrediction[[#This Row],[Cholesterol]]&lt;200,"Normal",HeartDiseasePrediction[[#This Row],[Cholesterol]]&lt;240,"Medium Risk",HeartDiseasePrediction[[#This Row],[Cholesterol]]&gt;=240,"High Risk")</f>
        <v>High Risk</v>
      </c>
      <c r="I501" t="s">
        <v>52</v>
      </c>
      <c r="J501" t="s">
        <v>12</v>
      </c>
      <c r="K501">
        <v>130</v>
      </c>
      <c r="L501" s="1">
        <f>HeartDiseasePrediction[[#This Row],[MaxHR]]/(220-HeartDiseasePrediction[[#This Row],[Age]])</f>
        <v>0.82278481012658233</v>
      </c>
      <c r="M501" t="str" cm="1">
        <f t="array" ref="M501">_xlfn.IFS(HeartDiseasePrediction[[#This Row],[MaxHR % Value]]&lt;=59%,"Low-(Abnormal)",HeartDiseasePrediction[[#This Row],[MaxHR % Value]]&lt;86%,"Normal",HeartDiseasePrediction[[#This Row],[MaxHR % Value]]&gt;=86%,"High-(Abnormal)")</f>
        <v>Normal</v>
      </c>
      <c r="N501" t="s">
        <v>23</v>
      </c>
      <c r="O501">
        <v>1</v>
      </c>
      <c r="P501" t="str" cm="1">
        <f t="array" ref="P501">_xlfn.IFS(HeartDiseasePrediction[[#This Row],[Oldpeak]]&lt;1,"Low Risk",HeartDiseasePrediction[[#This Row],[Oldpeak]]&lt;1.5,"Medium Risk",HeartDiseasePrediction[[#This Row],[Oldpeak]]&gt;=1.5,"High Risk")</f>
        <v>Medium Risk</v>
      </c>
      <c r="Q501" t="s">
        <v>15</v>
      </c>
      <c r="R501" t="s">
        <v>23</v>
      </c>
    </row>
    <row r="502" spans="1:18" x14ac:dyDescent="0.25">
      <c r="A502">
        <v>65</v>
      </c>
      <c r="B502" t="str" cm="1">
        <f t="array" ref="B502">_xlfn.IFS(HeartDiseasePrediction[[#This Row],[Age]]&lt;40,"Below 40",HeartDiseasePrediction[[#This Row],[Age]]&lt;50,"Btw 40 - 49",HeartDiseasePrediction[[#This Row],[Age]]&lt;60,"Btw 50 -59",HeartDiseasePrediction[[#This Row],[Age]]&lt;70,"Btw 60 - 69",HeartDiseasePrediction[[#This Row],[Age]]&lt;=80,"Btw 70 -79")</f>
        <v>Btw 60 - 69</v>
      </c>
      <c r="C502" t="s">
        <v>11</v>
      </c>
      <c r="D502" t="s">
        <v>61</v>
      </c>
      <c r="E502">
        <v>136</v>
      </c>
      <c r="F502" t="str" cm="1">
        <f t="array" ref="F50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02">
        <v>248</v>
      </c>
      <c r="H502" t="str" cm="1">
        <f t="array" ref="H502">_xlfn.IFS(HeartDiseasePrediction[[#This Row],[Cholesterol]]=0,"No Reading",HeartDiseasePrediction[[#This Row],[Cholesterol]]&lt;200,"Normal",HeartDiseasePrediction[[#This Row],[Cholesterol]]&lt;240,"Medium Risk",HeartDiseasePrediction[[#This Row],[Cholesterol]]&gt;=240,"High Risk")</f>
        <v>High Risk</v>
      </c>
      <c r="I502" t="s">
        <v>52</v>
      </c>
      <c r="J502" t="s">
        <v>12</v>
      </c>
      <c r="K502">
        <v>140</v>
      </c>
      <c r="L502" s="1">
        <f>HeartDiseasePrediction[[#This Row],[MaxHR]]/(220-HeartDiseasePrediction[[#This Row],[Age]])</f>
        <v>0.90322580645161288</v>
      </c>
      <c r="M502" t="str" cm="1">
        <f t="array" ref="M502">_xlfn.IFS(HeartDiseasePrediction[[#This Row],[MaxHR % Value]]&lt;=59%,"Low-(Abnormal)",HeartDiseasePrediction[[#This Row],[MaxHR % Value]]&lt;86%,"Normal",HeartDiseasePrediction[[#This Row],[MaxHR % Value]]&gt;=86%,"High-(Abnormal)")</f>
        <v>High-(Abnormal)</v>
      </c>
      <c r="N502" t="s">
        <v>23</v>
      </c>
      <c r="O502">
        <v>4</v>
      </c>
      <c r="P502" t="str" cm="1">
        <f t="array" ref="P502">_xlfn.IFS(HeartDiseasePrediction[[#This Row],[Oldpeak]]&lt;1,"Low Risk",HeartDiseasePrediction[[#This Row],[Oldpeak]]&lt;1.5,"Medium Risk",HeartDiseasePrediction[[#This Row],[Oldpeak]]&gt;=1.5,"High Risk")</f>
        <v>High Risk</v>
      </c>
      <c r="Q502" t="s">
        <v>18</v>
      </c>
      <c r="R502" t="s">
        <v>23</v>
      </c>
    </row>
    <row r="503" spans="1:18" x14ac:dyDescent="0.25">
      <c r="A503">
        <v>63</v>
      </c>
      <c r="B503" t="str" cm="1">
        <f t="array" ref="B503">_xlfn.IFS(HeartDiseasePrediction[[#This Row],[Age]]&lt;40,"Below 40",HeartDiseasePrediction[[#This Row],[Age]]&lt;50,"Btw 40 - 49",HeartDiseasePrediction[[#This Row],[Age]]&lt;60,"Btw 50 -59",HeartDiseasePrediction[[#This Row],[Age]]&lt;70,"Btw 60 - 69",HeartDiseasePrediction[[#This Row],[Age]]&lt;=80,"Btw 70 -79")</f>
        <v>Btw 60 - 69</v>
      </c>
      <c r="C503" t="s">
        <v>11</v>
      </c>
      <c r="D503" t="s">
        <v>61</v>
      </c>
      <c r="E503">
        <v>130</v>
      </c>
      <c r="F503" t="str" cm="1">
        <f t="array" ref="F50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03">
        <v>308</v>
      </c>
      <c r="H503" t="str" cm="1">
        <f t="array" ref="H503">_xlfn.IFS(HeartDiseasePrediction[[#This Row],[Cholesterol]]=0,"No Reading",HeartDiseasePrediction[[#This Row],[Cholesterol]]&lt;200,"Normal",HeartDiseasePrediction[[#This Row],[Cholesterol]]&lt;240,"Medium Risk",HeartDiseasePrediction[[#This Row],[Cholesterol]]&gt;=240,"High Risk")</f>
        <v>High Risk</v>
      </c>
      <c r="I503" t="s">
        <v>52</v>
      </c>
      <c r="J503" t="s">
        <v>12</v>
      </c>
      <c r="K503">
        <v>138</v>
      </c>
      <c r="L503" s="1">
        <f>HeartDiseasePrediction[[#This Row],[MaxHR]]/(220-HeartDiseasePrediction[[#This Row],[Age]])</f>
        <v>0.87898089171974525</v>
      </c>
      <c r="M503" t="str" cm="1">
        <f t="array" ref="M503">_xlfn.IFS(HeartDiseasePrediction[[#This Row],[MaxHR % Value]]&lt;=59%,"Low-(Abnormal)",HeartDiseasePrediction[[#This Row],[MaxHR % Value]]&lt;86%,"Normal",HeartDiseasePrediction[[#This Row],[MaxHR % Value]]&gt;=86%,"High-(Abnormal)")</f>
        <v>High-(Abnormal)</v>
      </c>
      <c r="N503" t="s">
        <v>23</v>
      </c>
      <c r="O503">
        <v>2</v>
      </c>
      <c r="P503" t="str" cm="1">
        <f t="array" ref="P503">_xlfn.IFS(HeartDiseasePrediction[[#This Row],[Oldpeak]]&lt;1,"Low Risk",HeartDiseasePrediction[[#This Row],[Oldpeak]]&lt;1.5,"Medium Risk",HeartDiseasePrediction[[#This Row],[Oldpeak]]&gt;=1.5,"High Risk")</f>
        <v>High Risk</v>
      </c>
      <c r="Q503" t="s">
        <v>15</v>
      </c>
      <c r="R503" t="s">
        <v>23</v>
      </c>
    </row>
    <row r="504" spans="1:18" x14ac:dyDescent="0.25">
      <c r="A504">
        <v>69</v>
      </c>
      <c r="B504" t="str" cm="1">
        <f t="array" ref="B504">_xlfn.IFS(HeartDiseasePrediction[[#This Row],[Age]]&lt;40,"Below 40",HeartDiseasePrediction[[#This Row],[Age]]&lt;50,"Btw 40 - 49",HeartDiseasePrediction[[#This Row],[Age]]&lt;60,"Btw 50 -59",HeartDiseasePrediction[[#This Row],[Age]]&lt;70,"Btw 60 - 69",HeartDiseasePrediction[[#This Row],[Age]]&lt;=80,"Btw 70 -79")</f>
        <v>Btw 60 - 69</v>
      </c>
      <c r="C504" t="s">
        <v>11</v>
      </c>
      <c r="D504" t="s">
        <v>61</v>
      </c>
      <c r="E504">
        <v>140</v>
      </c>
      <c r="F504" t="str" cm="1">
        <f t="array" ref="F50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04">
        <v>208</v>
      </c>
      <c r="H504" t="str" cm="1">
        <f t="array" ref="H504">_xlfn.IFS(HeartDiseasePrediction[[#This Row],[Cholesterol]]=0,"No Reading",HeartDiseasePrediction[[#This Row],[Cholesterol]]&lt;200,"Normal",HeartDiseasePrediction[[#This Row],[Cholesterol]]&lt;240,"Medium Risk",HeartDiseasePrediction[[#This Row],[Cholesterol]]&gt;=240,"High Risk")</f>
        <v>Medium Risk</v>
      </c>
      <c r="I504" t="s">
        <v>52</v>
      </c>
      <c r="J504" t="s">
        <v>16</v>
      </c>
      <c r="K504">
        <v>140</v>
      </c>
      <c r="L504" s="1">
        <f>HeartDiseasePrediction[[#This Row],[MaxHR]]/(220-HeartDiseasePrediction[[#This Row],[Age]])</f>
        <v>0.92715231788079466</v>
      </c>
      <c r="M504" t="str" cm="1">
        <f t="array" ref="M504">_xlfn.IFS(HeartDiseasePrediction[[#This Row],[MaxHR % Value]]&lt;=59%,"Low-(Abnormal)",HeartDiseasePrediction[[#This Row],[MaxHR % Value]]&lt;86%,"Normal",HeartDiseasePrediction[[#This Row],[MaxHR % Value]]&gt;=86%,"High-(Abnormal)")</f>
        <v>High-(Abnormal)</v>
      </c>
      <c r="N504" t="s">
        <v>23</v>
      </c>
      <c r="O504">
        <v>2</v>
      </c>
      <c r="P504" t="str" cm="1">
        <f t="array" ref="P504">_xlfn.IFS(HeartDiseasePrediction[[#This Row],[Oldpeak]]&lt;1,"Low Risk",HeartDiseasePrediction[[#This Row],[Oldpeak]]&lt;1.5,"Medium Risk",HeartDiseasePrediction[[#This Row],[Oldpeak]]&gt;=1.5,"High Risk")</f>
        <v>High Risk</v>
      </c>
      <c r="Q504" t="s">
        <v>15</v>
      </c>
      <c r="R504" t="s">
        <v>23</v>
      </c>
    </row>
    <row r="505" spans="1:18" x14ac:dyDescent="0.25">
      <c r="A505">
        <v>51</v>
      </c>
      <c r="B505" t="str" cm="1">
        <f t="array" ref="B505">_xlfn.IFS(HeartDiseasePrediction[[#This Row],[Age]]&lt;40,"Below 40",HeartDiseasePrediction[[#This Row],[Age]]&lt;50,"Btw 40 - 49",HeartDiseasePrediction[[#This Row],[Age]]&lt;60,"Btw 50 -59",HeartDiseasePrediction[[#This Row],[Age]]&lt;70,"Btw 60 - 69",HeartDiseasePrediction[[#This Row],[Age]]&lt;=80,"Btw 70 -79")</f>
        <v>Btw 50 -59</v>
      </c>
      <c r="C505" t="s">
        <v>11</v>
      </c>
      <c r="D505" t="s">
        <v>61</v>
      </c>
      <c r="E505">
        <v>132</v>
      </c>
      <c r="F505" t="str" cm="1">
        <f t="array" ref="F50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05">
        <v>227</v>
      </c>
      <c r="H505" t="str" cm="1">
        <f t="array" ref="H505">_xlfn.IFS(HeartDiseasePrediction[[#This Row],[Cholesterol]]=0,"No Reading",HeartDiseasePrediction[[#This Row],[Cholesterol]]&lt;200,"Normal",HeartDiseasePrediction[[#This Row],[Cholesterol]]&lt;240,"Medium Risk",HeartDiseasePrediction[[#This Row],[Cholesterol]]&gt;=240,"High Risk")</f>
        <v>Medium Risk</v>
      </c>
      <c r="I505" t="s">
        <v>53</v>
      </c>
      <c r="J505" t="s">
        <v>16</v>
      </c>
      <c r="K505">
        <v>138</v>
      </c>
      <c r="L505" s="1">
        <f>HeartDiseasePrediction[[#This Row],[MaxHR]]/(220-HeartDiseasePrediction[[#This Row],[Age]])</f>
        <v>0.81656804733727806</v>
      </c>
      <c r="M505" t="str" cm="1">
        <f t="array" ref="M505">_xlfn.IFS(HeartDiseasePrediction[[#This Row],[MaxHR % Value]]&lt;=59%,"Low-(Abnormal)",HeartDiseasePrediction[[#This Row],[MaxHR % Value]]&lt;86%,"Normal",HeartDiseasePrediction[[#This Row],[MaxHR % Value]]&gt;=86%,"High-(Abnormal)")</f>
        <v>Normal</v>
      </c>
      <c r="N505" t="s">
        <v>22</v>
      </c>
      <c r="O505">
        <v>0.2</v>
      </c>
      <c r="P505" t="str" cm="1">
        <f t="array" ref="P505">_xlfn.IFS(HeartDiseasePrediction[[#This Row],[Oldpeak]]&lt;1,"Low Risk",HeartDiseasePrediction[[#This Row],[Oldpeak]]&lt;1.5,"Medium Risk",HeartDiseasePrediction[[#This Row],[Oldpeak]]&gt;=1.5,"High Risk")</f>
        <v>Low Risk</v>
      </c>
      <c r="Q505" t="s">
        <v>13</v>
      </c>
      <c r="R505" t="s">
        <v>22</v>
      </c>
    </row>
    <row r="506" spans="1:18" x14ac:dyDescent="0.25">
      <c r="A506">
        <v>62</v>
      </c>
      <c r="B506" t="str" cm="1">
        <f t="array" ref="B506">_xlfn.IFS(HeartDiseasePrediction[[#This Row],[Age]]&lt;40,"Below 40",HeartDiseasePrediction[[#This Row],[Age]]&lt;50,"Btw 40 - 49",HeartDiseasePrediction[[#This Row],[Age]]&lt;60,"Btw 50 -59",HeartDiseasePrediction[[#This Row],[Age]]&lt;70,"Btw 60 - 69",HeartDiseasePrediction[[#This Row],[Age]]&lt;=80,"Btw 70 -79")</f>
        <v>Btw 60 - 69</v>
      </c>
      <c r="C506" t="s">
        <v>11</v>
      </c>
      <c r="D506" t="s">
        <v>61</v>
      </c>
      <c r="E506">
        <v>158</v>
      </c>
      <c r="F506" t="str" cm="1">
        <f t="array" ref="F506">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06">
        <v>210</v>
      </c>
      <c r="H506" t="str" cm="1">
        <f t="array" ref="H506">_xlfn.IFS(HeartDiseasePrediction[[#This Row],[Cholesterol]]=0,"No Reading",HeartDiseasePrediction[[#This Row],[Cholesterol]]&lt;200,"Normal",HeartDiseasePrediction[[#This Row],[Cholesterol]]&lt;240,"Medium Risk",HeartDiseasePrediction[[#This Row],[Cholesterol]]&gt;=240,"High Risk")</f>
        <v>Medium Risk</v>
      </c>
      <c r="I506" t="s">
        <v>53</v>
      </c>
      <c r="J506" t="s">
        <v>12</v>
      </c>
      <c r="K506">
        <v>112</v>
      </c>
      <c r="L506" s="1">
        <f>HeartDiseasePrediction[[#This Row],[MaxHR]]/(220-HeartDiseasePrediction[[#This Row],[Age]])</f>
        <v>0.70886075949367089</v>
      </c>
      <c r="M506" t="str" cm="1">
        <f t="array" ref="M506">_xlfn.IFS(HeartDiseasePrediction[[#This Row],[MaxHR % Value]]&lt;=59%,"Low-(Abnormal)",HeartDiseasePrediction[[#This Row],[MaxHR % Value]]&lt;86%,"Normal",HeartDiseasePrediction[[#This Row],[MaxHR % Value]]&gt;=86%,"High-(Abnormal)")</f>
        <v>Normal</v>
      </c>
      <c r="N506" t="s">
        <v>23</v>
      </c>
      <c r="O506">
        <v>3</v>
      </c>
      <c r="P506" t="str" cm="1">
        <f t="array" ref="P506">_xlfn.IFS(HeartDiseasePrediction[[#This Row],[Oldpeak]]&lt;1,"Low Risk",HeartDiseasePrediction[[#This Row],[Oldpeak]]&lt;1.5,"Medium Risk",HeartDiseasePrediction[[#This Row],[Oldpeak]]&gt;=1.5,"High Risk")</f>
        <v>High Risk</v>
      </c>
      <c r="Q506" t="s">
        <v>18</v>
      </c>
      <c r="R506" t="s">
        <v>23</v>
      </c>
    </row>
    <row r="507" spans="1:18" x14ac:dyDescent="0.25">
      <c r="A507">
        <v>55</v>
      </c>
      <c r="B507" t="str" cm="1">
        <f t="array" ref="B507">_xlfn.IFS(HeartDiseasePrediction[[#This Row],[Age]]&lt;40,"Below 40",HeartDiseasePrediction[[#This Row],[Age]]&lt;50,"Btw 40 - 49",HeartDiseasePrediction[[#This Row],[Age]]&lt;60,"Btw 50 -59",HeartDiseasePrediction[[#This Row],[Age]]&lt;70,"Btw 60 - 69",HeartDiseasePrediction[[#This Row],[Age]]&lt;=80,"Btw 70 -79")</f>
        <v>Btw 50 -59</v>
      </c>
      <c r="C507" t="s">
        <v>11</v>
      </c>
      <c r="D507" t="s">
        <v>64</v>
      </c>
      <c r="E507">
        <v>136</v>
      </c>
      <c r="F507" t="str" cm="1">
        <f t="array" ref="F50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07">
        <v>245</v>
      </c>
      <c r="H507" t="str" cm="1">
        <f t="array" ref="H507">_xlfn.IFS(HeartDiseasePrediction[[#This Row],[Cholesterol]]=0,"No Reading",HeartDiseasePrediction[[#This Row],[Cholesterol]]&lt;200,"Normal",HeartDiseasePrediction[[#This Row],[Cholesterol]]&lt;240,"Medium Risk",HeartDiseasePrediction[[#This Row],[Cholesterol]]&gt;=240,"High Risk")</f>
        <v>High Risk</v>
      </c>
      <c r="I507" t="s">
        <v>53</v>
      </c>
      <c r="J507" t="s">
        <v>16</v>
      </c>
      <c r="K507">
        <v>131</v>
      </c>
      <c r="L507" s="1">
        <f>HeartDiseasePrediction[[#This Row],[MaxHR]]/(220-HeartDiseasePrediction[[#This Row],[Age]])</f>
        <v>0.79393939393939394</v>
      </c>
      <c r="M507" t="str" cm="1">
        <f t="array" ref="M507">_xlfn.IFS(HeartDiseasePrediction[[#This Row],[MaxHR % Value]]&lt;=59%,"Low-(Abnormal)",HeartDiseasePrediction[[#This Row],[MaxHR % Value]]&lt;86%,"Normal",HeartDiseasePrediction[[#This Row],[MaxHR % Value]]&gt;=86%,"High-(Abnormal)")</f>
        <v>Normal</v>
      </c>
      <c r="N507" t="s">
        <v>23</v>
      </c>
      <c r="O507">
        <v>1.2</v>
      </c>
      <c r="P507" t="str" cm="1">
        <f t="array" ref="P507">_xlfn.IFS(HeartDiseasePrediction[[#This Row],[Oldpeak]]&lt;1,"Low Risk",HeartDiseasePrediction[[#This Row],[Oldpeak]]&lt;1.5,"Medium Risk",HeartDiseasePrediction[[#This Row],[Oldpeak]]&gt;=1.5,"High Risk")</f>
        <v>Medium Risk</v>
      </c>
      <c r="Q507" t="s">
        <v>15</v>
      </c>
      <c r="R507" t="s">
        <v>23</v>
      </c>
    </row>
    <row r="508" spans="1:18" x14ac:dyDescent="0.25">
      <c r="A508">
        <v>75</v>
      </c>
      <c r="B508" t="str" cm="1">
        <f t="array" ref="B508">_xlfn.IFS(HeartDiseasePrediction[[#This Row],[Age]]&lt;40,"Below 40",HeartDiseasePrediction[[#This Row],[Age]]&lt;50,"Btw 40 - 49",HeartDiseasePrediction[[#This Row],[Age]]&lt;60,"Btw 50 -59",HeartDiseasePrediction[[#This Row],[Age]]&lt;70,"Btw 60 - 69",HeartDiseasePrediction[[#This Row],[Age]]&lt;=80,"Btw 70 -79")</f>
        <v>Btw 70 -79</v>
      </c>
      <c r="C508" t="s">
        <v>11</v>
      </c>
      <c r="D508" t="s">
        <v>61</v>
      </c>
      <c r="E508">
        <v>136</v>
      </c>
      <c r="F508" t="str" cm="1">
        <f t="array" ref="F50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08">
        <v>225</v>
      </c>
      <c r="H508" t="str" cm="1">
        <f t="array" ref="H508">_xlfn.IFS(HeartDiseasePrediction[[#This Row],[Cholesterol]]=0,"No Reading",HeartDiseasePrediction[[#This Row],[Cholesterol]]&lt;200,"Normal",HeartDiseasePrediction[[#This Row],[Cholesterol]]&lt;240,"Medium Risk",HeartDiseasePrediction[[#This Row],[Cholesterol]]&gt;=240,"High Risk")</f>
        <v>Medium Risk</v>
      </c>
      <c r="I508" t="s">
        <v>52</v>
      </c>
      <c r="J508" t="s">
        <v>12</v>
      </c>
      <c r="K508">
        <v>112</v>
      </c>
      <c r="L508" s="1">
        <f>HeartDiseasePrediction[[#This Row],[MaxHR]]/(220-HeartDiseasePrediction[[#This Row],[Age]])</f>
        <v>0.77241379310344827</v>
      </c>
      <c r="M508" t="str" cm="1">
        <f t="array" ref="M508">_xlfn.IFS(HeartDiseasePrediction[[#This Row],[MaxHR % Value]]&lt;=59%,"Low-(Abnormal)",HeartDiseasePrediction[[#This Row],[MaxHR % Value]]&lt;86%,"Normal",HeartDiseasePrediction[[#This Row],[MaxHR % Value]]&gt;=86%,"High-(Abnormal)")</f>
        <v>Normal</v>
      </c>
      <c r="N508" t="s">
        <v>23</v>
      </c>
      <c r="O508">
        <v>3</v>
      </c>
      <c r="P508" t="str" cm="1">
        <f t="array" ref="P508">_xlfn.IFS(HeartDiseasePrediction[[#This Row],[Oldpeak]]&lt;1,"Low Risk",HeartDiseasePrediction[[#This Row],[Oldpeak]]&lt;1.5,"Medium Risk",HeartDiseasePrediction[[#This Row],[Oldpeak]]&gt;=1.5,"High Risk")</f>
        <v>High Risk</v>
      </c>
      <c r="Q508" t="s">
        <v>15</v>
      </c>
      <c r="R508" t="s">
        <v>23</v>
      </c>
    </row>
    <row r="509" spans="1:18" x14ac:dyDescent="0.25">
      <c r="A509">
        <v>40</v>
      </c>
      <c r="B509" t="str" cm="1">
        <f t="array" ref="B509">_xlfn.IFS(HeartDiseasePrediction[[#This Row],[Age]]&lt;40,"Below 40",HeartDiseasePrediction[[#This Row],[Age]]&lt;50,"Btw 40 - 49",HeartDiseasePrediction[[#This Row],[Age]]&lt;60,"Btw 50 -59",HeartDiseasePrediction[[#This Row],[Age]]&lt;70,"Btw 60 - 69",HeartDiseasePrediction[[#This Row],[Age]]&lt;=80,"Btw 70 -79")</f>
        <v>Btw 40 - 49</v>
      </c>
      <c r="C509" t="s">
        <v>11</v>
      </c>
      <c r="D509" t="s">
        <v>64</v>
      </c>
      <c r="E509">
        <v>106</v>
      </c>
      <c r="F509" t="str" cm="1">
        <f t="array" ref="F509">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509">
        <v>240</v>
      </c>
      <c r="H509" t="str" cm="1">
        <f t="array" ref="H509">_xlfn.IFS(HeartDiseasePrediction[[#This Row],[Cholesterol]]=0,"No Reading",HeartDiseasePrediction[[#This Row],[Cholesterol]]&lt;200,"Normal",HeartDiseasePrediction[[#This Row],[Cholesterol]]&lt;240,"Medium Risk",HeartDiseasePrediction[[#This Row],[Cholesterol]]&gt;=240,"High Risk")</f>
        <v>High Risk</v>
      </c>
      <c r="I509" t="s">
        <v>52</v>
      </c>
      <c r="J509" t="s">
        <v>12</v>
      </c>
      <c r="K509">
        <v>80</v>
      </c>
      <c r="L509" s="1">
        <f>HeartDiseasePrediction[[#This Row],[MaxHR]]/(220-HeartDiseasePrediction[[#This Row],[Age]])</f>
        <v>0.44444444444444442</v>
      </c>
      <c r="M509" t="str" cm="1">
        <f t="array" ref="M509">_xlfn.IFS(HeartDiseasePrediction[[#This Row],[MaxHR % Value]]&lt;=59%,"Low-(Abnormal)",HeartDiseasePrediction[[#This Row],[MaxHR % Value]]&lt;86%,"Normal",HeartDiseasePrediction[[#This Row],[MaxHR % Value]]&gt;=86%,"High-(Abnormal)")</f>
        <v>Low-(Abnormal)</v>
      </c>
      <c r="N509" t="s">
        <v>23</v>
      </c>
      <c r="O509">
        <v>0</v>
      </c>
      <c r="P509" t="str" cm="1">
        <f t="array" ref="P509">_xlfn.IFS(HeartDiseasePrediction[[#This Row],[Oldpeak]]&lt;1,"Low Risk",HeartDiseasePrediction[[#This Row],[Oldpeak]]&lt;1.5,"Medium Risk",HeartDiseasePrediction[[#This Row],[Oldpeak]]&gt;=1.5,"High Risk")</f>
        <v>Low Risk</v>
      </c>
      <c r="Q509" t="s">
        <v>13</v>
      </c>
      <c r="R509" t="s">
        <v>22</v>
      </c>
    </row>
    <row r="510" spans="1:18" x14ac:dyDescent="0.25">
      <c r="A510">
        <v>67</v>
      </c>
      <c r="B510" t="str" cm="1">
        <f t="array" ref="B510">_xlfn.IFS(HeartDiseasePrediction[[#This Row],[Age]]&lt;40,"Below 40",HeartDiseasePrediction[[#This Row],[Age]]&lt;50,"Btw 40 - 49",HeartDiseasePrediction[[#This Row],[Age]]&lt;60,"Btw 50 -59",HeartDiseasePrediction[[#This Row],[Age]]&lt;70,"Btw 60 - 69",HeartDiseasePrediction[[#This Row],[Age]]&lt;=80,"Btw 70 -79")</f>
        <v>Btw 60 - 69</v>
      </c>
      <c r="C510" t="s">
        <v>11</v>
      </c>
      <c r="D510" t="s">
        <v>61</v>
      </c>
      <c r="E510">
        <v>120</v>
      </c>
      <c r="F510" t="str" cm="1">
        <f t="array" ref="F51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10">
        <v>0</v>
      </c>
      <c r="H510" t="str" cm="1">
        <f t="array" ref="H510">_xlfn.IFS(HeartDiseasePrediction[[#This Row],[Cholesterol]]=0,"No Reading",HeartDiseasePrediction[[#This Row],[Cholesterol]]&lt;200,"Normal",HeartDiseasePrediction[[#This Row],[Cholesterol]]&lt;240,"Medium Risk",HeartDiseasePrediction[[#This Row],[Cholesterol]]&gt;=240,"High Risk")</f>
        <v>No Reading</v>
      </c>
      <c r="I510" t="s">
        <v>53</v>
      </c>
      <c r="J510" t="s">
        <v>12</v>
      </c>
      <c r="K510">
        <v>150</v>
      </c>
      <c r="L510" s="1">
        <f>HeartDiseasePrediction[[#This Row],[MaxHR]]/(220-HeartDiseasePrediction[[#This Row],[Age]])</f>
        <v>0.98039215686274506</v>
      </c>
      <c r="M510" t="str" cm="1">
        <f t="array" ref="M510">_xlfn.IFS(HeartDiseasePrediction[[#This Row],[MaxHR % Value]]&lt;=59%,"Low-(Abnormal)",HeartDiseasePrediction[[#This Row],[MaxHR % Value]]&lt;86%,"Normal",HeartDiseasePrediction[[#This Row],[MaxHR % Value]]&gt;=86%,"High-(Abnormal)")</f>
        <v>High-(Abnormal)</v>
      </c>
      <c r="N510" t="s">
        <v>22</v>
      </c>
      <c r="O510">
        <v>1.5</v>
      </c>
      <c r="P510" t="str" cm="1">
        <f t="array" ref="P510">_xlfn.IFS(HeartDiseasePrediction[[#This Row],[Oldpeak]]&lt;1,"Low Risk",HeartDiseasePrediction[[#This Row],[Oldpeak]]&lt;1.5,"Medium Risk",HeartDiseasePrediction[[#This Row],[Oldpeak]]&gt;=1.5,"High Risk")</f>
        <v>High Risk</v>
      </c>
      <c r="Q510" t="s">
        <v>18</v>
      </c>
      <c r="R510" t="s">
        <v>23</v>
      </c>
    </row>
    <row r="511" spans="1:18" x14ac:dyDescent="0.25">
      <c r="A511">
        <v>58</v>
      </c>
      <c r="B511" t="str" cm="1">
        <f t="array" ref="B511">_xlfn.IFS(HeartDiseasePrediction[[#This Row],[Age]]&lt;40,"Below 40",HeartDiseasePrediction[[#This Row],[Age]]&lt;50,"Btw 40 - 49",HeartDiseasePrediction[[#This Row],[Age]]&lt;60,"Btw 50 -59",HeartDiseasePrediction[[#This Row],[Age]]&lt;70,"Btw 60 - 69",HeartDiseasePrediction[[#This Row],[Age]]&lt;=80,"Btw 70 -79")</f>
        <v>Btw 50 -59</v>
      </c>
      <c r="C511" t="s">
        <v>11</v>
      </c>
      <c r="D511" t="s">
        <v>61</v>
      </c>
      <c r="E511">
        <v>110</v>
      </c>
      <c r="F511" t="str" cm="1">
        <f t="array" ref="F511">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511">
        <v>198</v>
      </c>
      <c r="H511" t="str" cm="1">
        <f t="array" ref="H511">_xlfn.IFS(HeartDiseasePrediction[[#This Row],[Cholesterol]]=0,"No Reading",HeartDiseasePrediction[[#This Row],[Cholesterol]]&lt;200,"Normal",HeartDiseasePrediction[[#This Row],[Cholesterol]]&lt;240,"Medium Risk",HeartDiseasePrediction[[#This Row],[Cholesterol]]&gt;=240,"High Risk")</f>
        <v>Normal</v>
      </c>
      <c r="I511" t="s">
        <v>52</v>
      </c>
      <c r="J511" t="s">
        <v>12</v>
      </c>
      <c r="K511">
        <v>110</v>
      </c>
      <c r="L511" s="1">
        <f>HeartDiseasePrediction[[#This Row],[MaxHR]]/(220-HeartDiseasePrediction[[#This Row],[Age]])</f>
        <v>0.67901234567901236</v>
      </c>
      <c r="M511" t="str" cm="1">
        <f t="array" ref="M511">_xlfn.IFS(HeartDiseasePrediction[[#This Row],[MaxHR % Value]]&lt;=59%,"Low-(Abnormal)",HeartDiseasePrediction[[#This Row],[MaxHR % Value]]&lt;86%,"Normal",HeartDiseasePrediction[[#This Row],[MaxHR % Value]]&gt;=86%,"High-(Abnormal)")</f>
        <v>Normal</v>
      </c>
      <c r="N511" t="s">
        <v>22</v>
      </c>
      <c r="O511">
        <v>0</v>
      </c>
      <c r="P511" t="str" cm="1">
        <f t="array" ref="P511">_xlfn.IFS(HeartDiseasePrediction[[#This Row],[Oldpeak]]&lt;1,"Low Risk",HeartDiseasePrediction[[#This Row],[Oldpeak]]&lt;1.5,"Medium Risk",HeartDiseasePrediction[[#This Row],[Oldpeak]]&gt;=1.5,"High Risk")</f>
        <v>Low Risk</v>
      </c>
      <c r="Q511" t="s">
        <v>15</v>
      </c>
      <c r="R511" t="s">
        <v>23</v>
      </c>
    </row>
    <row r="512" spans="1:18" x14ac:dyDescent="0.25">
      <c r="A512">
        <v>60</v>
      </c>
      <c r="B512" t="str" cm="1">
        <f t="array" ref="B512">_xlfn.IFS(HeartDiseasePrediction[[#This Row],[Age]]&lt;40,"Below 40",HeartDiseasePrediction[[#This Row],[Age]]&lt;50,"Btw 40 - 49",HeartDiseasePrediction[[#This Row],[Age]]&lt;60,"Btw 50 -59",HeartDiseasePrediction[[#This Row],[Age]]&lt;70,"Btw 60 - 69",HeartDiseasePrediction[[#This Row],[Age]]&lt;=80,"Btw 70 -79")</f>
        <v>Btw 60 - 69</v>
      </c>
      <c r="C512" t="s">
        <v>11</v>
      </c>
      <c r="D512" t="s">
        <v>61</v>
      </c>
      <c r="E512">
        <v>136</v>
      </c>
      <c r="F512" t="str" cm="1">
        <f t="array" ref="F51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12">
        <v>195</v>
      </c>
      <c r="H512" t="str" cm="1">
        <f t="array" ref="H512">_xlfn.IFS(HeartDiseasePrediction[[#This Row],[Cholesterol]]=0,"No Reading",HeartDiseasePrediction[[#This Row],[Cholesterol]]&lt;200,"Normal",HeartDiseasePrediction[[#This Row],[Cholesterol]]&lt;240,"Medium Risk",HeartDiseasePrediction[[#This Row],[Cholesterol]]&gt;=240,"High Risk")</f>
        <v>Normal</v>
      </c>
      <c r="I512" t="s">
        <v>52</v>
      </c>
      <c r="J512" t="s">
        <v>12</v>
      </c>
      <c r="K512">
        <v>126</v>
      </c>
      <c r="L512" s="1">
        <f>HeartDiseasePrediction[[#This Row],[MaxHR]]/(220-HeartDiseasePrediction[[#This Row],[Age]])</f>
        <v>0.78749999999999998</v>
      </c>
      <c r="M512" t="str" cm="1">
        <f t="array" ref="M512">_xlfn.IFS(HeartDiseasePrediction[[#This Row],[MaxHR % Value]]&lt;=59%,"Low-(Abnormal)",HeartDiseasePrediction[[#This Row],[MaxHR % Value]]&lt;86%,"Normal",HeartDiseasePrediction[[#This Row],[MaxHR % Value]]&gt;=86%,"High-(Abnormal)")</f>
        <v>Normal</v>
      </c>
      <c r="N512" t="s">
        <v>22</v>
      </c>
      <c r="O512">
        <v>0.3</v>
      </c>
      <c r="P512" t="str" cm="1">
        <f t="array" ref="P512">_xlfn.IFS(HeartDiseasePrediction[[#This Row],[Oldpeak]]&lt;1,"Low Risk",HeartDiseasePrediction[[#This Row],[Oldpeak]]&lt;1.5,"Medium Risk",HeartDiseasePrediction[[#This Row],[Oldpeak]]&gt;=1.5,"High Risk")</f>
        <v>Low Risk</v>
      </c>
      <c r="Q512" t="s">
        <v>13</v>
      </c>
      <c r="R512" t="s">
        <v>22</v>
      </c>
    </row>
    <row r="513" spans="1:18" x14ac:dyDescent="0.25">
      <c r="A513">
        <v>63</v>
      </c>
      <c r="B513" t="str" cm="1">
        <f t="array" ref="B513">_xlfn.IFS(HeartDiseasePrediction[[#This Row],[Age]]&lt;40,"Below 40",HeartDiseasePrediction[[#This Row],[Age]]&lt;50,"Btw 40 - 49",HeartDiseasePrediction[[#This Row],[Age]]&lt;60,"Btw 50 -59",HeartDiseasePrediction[[#This Row],[Age]]&lt;70,"Btw 60 - 69",HeartDiseasePrediction[[#This Row],[Age]]&lt;=80,"Btw 70 -79")</f>
        <v>Btw 60 - 69</v>
      </c>
      <c r="C513" t="s">
        <v>11</v>
      </c>
      <c r="D513" t="s">
        <v>61</v>
      </c>
      <c r="E513">
        <v>160</v>
      </c>
      <c r="F513" t="str" cm="1">
        <f t="array" ref="F513">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13">
        <v>267</v>
      </c>
      <c r="H513" t="str" cm="1">
        <f t="array" ref="H513">_xlfn.IFS(HeartDiseasePrediction[[#This Row],[Cholesterol]]=0,"No Reading",HeartDiseasePrediction[[#This Row],[Cholesterol]]&lt;200,"Normal",HeartDiseasePrediction[[#This Row],[Cholesterol]]&lt;240,"Medium Risk",HeartDiseasePrediction[[#This Row],[Cholesterol]]&gt;=240,"High Risk")</f>
        <v>High Risk</v>
      </c>
      <c r="I513" t="s">
        <v>53</v>
      </c>
      <c r="J513" t="s">
        <v>16</v>
      </c>
      <c r="K513">
        <v>88</v>
      </c>
      <c r="L513" s="1">
        <f>HeartDiseasePrediction[[#This Row],[MaxHR]]/(220-HeartDiseasePrediction[[#This Row],[Age]])</f>
        <v>0.56050955414012738</v>
      </c>
      <c r="M513" t="str" cm="1">
        <f t="array" ref="M513">_xlfn.IFS(HeartDiseasePrediction[[#This Row],[MaxHR % Value]]&lt;=59%,"Low-(Abnormal)",HeartDiseasePrediction[[#This Row],[MaxHR % Value]]&lt;86%,"Normal",HeartDiseasePrediction[[#This Row],[MaxHR % Value]]&gt;=86%,"High-(Abnormal)")</f>
        <v>Low-(Abnormal)</v>
      </c>
      <c r="N513" t="s">
        <v>23</v>
      </c>
      <c r="O513">
        <v>2</v>
      </c>
      <c r="P513" t="str" cm="1">
        <f t="array" ref="P513">_xlfn.IFS(HeartDiseasePrediction[[#This Row],[Oldpeak]]&lt;1,"Low Risk",HeartDiseasePrediction[[#This Row],[Oldpeak]]&lt;1.5,"Medium Risk",HeartDiseasePrediction[[#This Row],[Oldpeak]]&gt;=1.5,"High Risk")</f>
        <v>High Risk</v>
      </c>
      <c r="Q513" t="s">
        <v>15</v>
      </c>
      <c r="R513" t="s">
        <v>23</v>
      </c>
    </row>
    <row r="514" spans="1:18" x14ac:dyDescent="0.25">
      <c r="A514">
        <v>35</v>
      </c>
      <c r="B514" t="str" cm="1">
        <f t="array" ref="B514">_xlfn.IFS(HeartDiseasePrediction[[#This Row],[Age]]&lt;40,"Below 40",HeartDiseasePrediction[[#This Row],[Age]]&lt;50,"Btw 40 - 49",HeartDiseasePrediction[[#This Row],[Age]]&lt;60,"Btw 50 -59",HeartDiseasePrediction[[#This Row],[Age]]&lt;70,"Btw 60 - 69",HeartDiseasePrediction[[#This Row],[Age]]&lt;=80,"Btw 70 -79")</f>
        <v>Below 40</v>
      </c>
      <c r="C514" t="s">
        <v>11</v>
      </c>
      <c r="D514" t="s">
        <v>64</v>
      </c>
      <c r="E514">
        <v>123</v>
      </c>
      <c r="F514" t="str" cm="1">
        <f t="array" ref="F51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14">
        <v>161</v>
      </c>
      <c r="H514" t="str" cm="1">
        <f t="array" ref="H514">_xlfn.IFS(HeartDiseasePrediction[[#This Row],[Cholesterol]]=0,"No Reading",HeartDiseasePrediction[[#This Row],[Cholesterol]]&lt;200,"Normal",HeartDiseasePrediction[[#This Row],[Cholesterol]]&lt;240,"Medium Risk",HeartDiseasePrediction[[#This Row],[Cholesterol]]&gt;=240,"High Risk")</f>
        <v>Normal</v>
      </c>
      <c r="I514" t="s">
        <v>52</v>
      </c>
      <c r="J514" t="s">
        <v>16</v>
      </c>
      <c r="K514">
        <v>153</v>
      </c>
      <c r="L514" s="1">
        <f>HeartDiseasePrediction[[#This Row],[MaxHR]]/(220-HeartDiseasePrediction[[#This Row],[Age]])</f>
        <v>0.82702702702702702</v>
      </c>
      <c r="M514" t="str" cm="1">
        <f t="array" ref="M514">_xlfn.IFS(HeartDiseasePrediction[[#This Row],[MaxHR % Value]]&lt;=59%,"Low-(Abnormal)",HeartDiseasePrediction[[#This Row],[MaxHR % Value]]&lt;86%,"Normal",HeartDiseasePrediction[[#This Row],[MaxHR % Value]]&gt;=86%,"High-(Abnormal)")</f>
        <v>Normal</v>
      </c>
      <c r="N514" t="s">
        <v>22</v>
      </c>
      <c r="O514">
        <v>-0.1</v>
      </c>
      <c r="P514" t="str" cm="1">
        <f t="array" ref="P514">_xlfn.IFS(HeartDiseasePrediction[[#This Row],[Oldpeak]]&lt;1,"Low Risk",HeartDiseasePrediction[[#This Row],[Oldpeak]]&lt;1.5,"Medium Risk",HeartDiseasePrediction[[#This Row],[Oldpeak]]&gt;=1.5,"High Risk")</f>
        <v>Low Risk</v>
      </c>
      <c r="Q514" t="s">
        <v>13</v>
      </c>
      <c r="R514" t="s">
        <v>22</v>
      </c>
    </row>
    <row r="515" spans="1:18" x14ac:dyDescent="0.25">
      <c r="A515">
        <v>62</v>
      </c>
      <c r="B515" t="str" cm="1">
        <f t="array" ref="B515">_xlfn.IFS(HeartDiseasePrediction[[#This Row],[Age]]&lt;40,"Below 40",HeartDiseasePrediction[[#This Row],[Age]]&lt;50,"Btw 40 - 49",HeartDiseasePrediction[[#This Row],[Age]]&lt;60,"Btw 50 -59",HeartDiseasePrediction[[#This Row],[Age]]&lt;70,"Btw 60 - 69",HeartDiseasePrediction[[#This Row],[Age]]&lt;=80,"Btw 70 -79")</f>
        <v>Btw 60 - 69</v>
      </c>
      <c r="C515" t="s">
        <v>11</v>
      </c>
      <c r="D515" t="s">
        <v>63</v>
      </c>
      <c r="E515">
        <v>112</v>
      </c>
      <c r="F515" t="str" cm="1">
        <f t="array" ref="F515">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515">
        <v>258</v>
      </c>
      <c r="H515" t="str" cm="1">
        <f t="array" ref="H515">_xlfn.IFS(HeartDiseasePrediction[[#This Row],[Cholesterol]]=0,"No Reading",HeartDiseasePrediction[[#This Row],[Cholesterol]]&lt;200,"Normal",HeartDiseasePrediction[[#This Row],[Cholesterol]]&lt;240,"Medium Risk",HeartDiseasePrediction[[#This Row],[Cholesterol]]&gt;=240,"High Risk")</f>
        <v>High Risk</v>
      </c>
      <c r="I515" t="s">
        <v>52</v>
      </c>
      <c r="J515" t="s">
        <v>16</v>
      </c>
      <c r="K515">
        <v>150</v>
      </c>
      <c r="L515" s="1">
        <f>HeartDiseasePrediction[[#This Row],[MaxHR]]/(220-HeartDiseasePrediction[[#This Row],[Age]])</f>
        <v>0.94936708860759489</v>
      </c>
      <c r="M515" t="str" cm="1">
        <f t="array" ref="M515">_xlfn.IFS(HeartDiseasePrediction[[#This Row],[MaxHR % Value]]&lt;=59%,"Low-(Abnormal)",HeartDiseasePrediction[[#This Row],[MaxHR % Value]]&lt;86%,"Normal",HeartDiseasePrediction[[#This Row],[MaxHR % Value]]&gt;=86%,"High-(Abnormal)")</f>
        <v>High-(Abnormal)</v>
      </c>
      <c r="N515" t="s">
        <v>23</v>
      </c>
      <c r="O515">
        <v>1.3</v>
      </c>
      <c r="P515" t="str" cm="1">
        <f t="array" ref="P515">_xlfn.IFS(HeartDiseasePrediction[[#This Row],[Oldpeak]]&lt;1,"Low Risk",HeartDiseasePrediction[[#This Row],[Oldpeak]]&lt;1.5,"Medium Risk",HeartDiseasePrediction[[#This Row],[Oldpeak]]&gt;=1.5,"High Risk")</f>
        <v>Medium Risk</v>
      </c>
      <c r="Q515" t="s">
        <v>15</v>
      </c>
      <c r="R515" t="s">
        <v>23</v>
      </c>
    </row>
    <row r="516" spans="1:18" x14ac:dyDescent="0.25">
      <c r="A516">
        <v>43</v>
      </c>
      <c r="B516" t="str" cm="1">
        <f t="array" ref="B516">_xlfn.IFS(HeartDiseasePrediction[[#This Row],[Age]]&lt;40,"Below 40",HeartDiseasePrediction[[#This Row],[Age]]&lt;50,"Btw 40 - 49",HeartDiseasePrediction[[#This Row],[Age]]&lt;60,"Btw 50 -59",HeartDiseasePrediction[[#This Row],[Age]]&lt;70,"Btw 60 - 69",HeartDiseasePrediction[[#This Row],[Age]]&lt;=80,"Btw 70 -79")</f>
        <v>Btw 40 - 49</v>
      </c>
      <c r="C516" t="s">
        <v>11</v>
      </c>
      <c r="D516" t="s">
        <v>61</v>
      </c>
      <c r="E516">
        <v>122</v>
      </c>
      <c r="F516" t="str" cm="1">
        <f t="array" ref="F51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16">
        <v>0</v>
      </c>
      <c r="H516" t="str" cm="1">
        <f t="array" ref="H516">_xlfn.IFS(HeartDiseasePrediction[[#This Row],[Cholesterol]]=0,"No Reading",HeartDiseasePrediction[[#This Row],[Cholesterol]]&lt;200,"Normal",HeartDiseasePrediction[[#This Row],[Cholesterol]]&lt;240,"Medium Risk",HeartDiseasePrediction[[#This Row],[Cholesterol]]&gt;=240,"High Risk")</f>
        <v>No Reading</v>
      </c>
      <c r="I516" t="s">
        <v>52</v>
      </c>
      <c r="J516" t="s">
        <v>12</v>
      </c>
      <c r="K516">
        <v>120</v>
      </c>
      <c r="L516" s="1">
        <f>HeartDiseasePrediction[[#This Row],[MaxHR]]/(220-HeartDiseasePrediction[[#This Row],[Age]])</f>
        <v>0.67796610169491522</v>
      </c>
      <c r="M516" t="str" cm="1">
        <f t="array" ref="M516">_xlfn.IFS(HeartDiseasePrediction[[#This Row],[MaxHR % Value]]&lt;=59%,"Low-(Abnormal)",HeartDiseasePrediction[[#This Row],[MaxHR % Value]]&lt;86%,"Normal",HeartDiseasePrediction[[#This Row],[MaxHR % Value]]&gt;=86%,"High-(Abnormal)")</f>
        <v>Normal</v>
      </c>
      <c r="N516" t="s">
        <v>22</v>
      </c>
      <c r="O516">
        <v>0.5</v>
      </c>
      <c r="P516" t="str" cm="1">
        <f t="array" ref="P516">_xlfn.IFS(HeartDiseasePrediction[[#This Row],[Oldpeak]]&lt;1,"Low Risk",HeartDiseasePrediction[[#This Row],[Oldpeak]]&lt;1.5,"Medium Risk",HeartDiseasePrediction[[#This Row],[Oldpeak]]&gt;=1.5,"High Risk")</f>
        <v>Low Risk</v>
      </c>
      <c r="Q516" t="s">
        <v>13</v>
      </c>
      <c r="R516" t="s">
        <v>23</v>
      </c>
    </row>
    <row r="517" spans="1:18" x14ac:dyDescent="0.25">
      <c r="A517">
        <v>63</v>
      </c>
      <c r="B517" t="str" cm="1">
        <f t="array" ref="B517">_xlfn.IFS(HeartDiseasePrediction[[#This Row],[Age]]&lt;40,"Below 40",HeartDiseasePrediction[[#This Row],[Age]]&lt;50,"Btw 40 - 49",HeartDiseasePrediction[[#This Row],[Age]]&lt;60,"Btw 50 -59",HeartDiseasePrediction[[#This Row],[Age]]&lt;70,"Btw 60 - 69",HeartDiseasePrediction[[#This Row],[Age]]&lt;=80,"Btw 70 -79")</f>
        <v>Btw 60 - 69</v>
      </c>
      <c r="C517" t="s">
        <v>11</v>
      </c>
      <c r="D517" t="s">
        <v>64</v>
      </c>
      <c r="E517">
        <v>130</v>
      </c>
      <c r="F517" t="str" cm="1">
        <f t="array" ref="F51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17">
        <v>0</v>
      </c>
      <c r="H517" t="str" cm="1">
        <f t="array" ref="H517">_xlfn.IFS(HeartDiseasePrediction[[#This Row],[Cholesterol]]=0,"No Reading",HeartDiseasePrediction[[#This Row],[Cholesterol]]&lt;200,"Normal",HeartDiseasePrediction[[#This Row],[Cholesterol]]&lt;240,"Medium Risk",HeartDiseasePrediction[[#This Row],[Cholesterol]]&gt;=240,"High Risk")</f>
        <v>No Reading</v>
      </c>
      <c r="I517" t="s">
        <v>53</v>
      </c>
      <c r="J517" t="s">
        <v>16</v>
      </c>
      <c r="K517">
        <v>160</v>
      </c>
      <c r="L517" s="1">
        <f>HeartDiseasePrediction[[#This Row],[MaxHR]]/(220-HeartDiseasePrediction[[#This Row],[Age]])</f>
        <v>1.0191082802547771</v>
      </c>
      <c r="M517" t="str" cm="1">
        <f t="array" ref="M517">_xlfn.IFS(HeartDiseasePrediction[[#This Row],[MaxHR % Value]]&lt;=59%,"Low-(Abnormal)",HeartDiseasePrediction[[#This Row],[MaxHR % Value]]&lt;86%,"Normal",HeartDiseasePrediction[[#This Row],[MaxHR % Value]]&gt;=86%,"High-(Abnormal)")</f>
        <v>High-(Abnormal)</v>
      </c>
      <c r="N517" t="s">
        <v>22</v>
      </c>
      <c r="O517">
        <v>3</v>
      </c>
      <c r="P517" t="str" cm="1">
        <f t="array" ref="P517">_xlfn.IFS(HeartDiseasePrediction[[#This Row],[Oldpeak]]&lt;1,"Low Risk",HeartDiseasePrediction[[#This Row],[Oldpeak]]&lt;1.5,"Medium Risk",HeartDiseasePrediction[[#This Row],[Oldpeak]]&gt;=1.5,"High Risk")</f>
        <v>High Risk</v>
      </c>
      <c r="Q517" t="s">
        <v>15</v>
      </c>
      <c r="R517" t="s">
        <v>22</v>
      </c>
    </row>
    <row r="518" spans="1:18" x14ac:dyDescent="0.25">
      <c r="A518">
        <v>68</v>
      </c>
      <c r="B518" t="str" cm="1">
        <f t="array" ref="B518">_xlfn.IFS(HeartDiseasePrediction[[#This Row],[Age]]&lt;40,"Below 40",HeartDiseasePrediction[[#This Row],[Age]]&lt;50,"Btw 40 - 49",HeartDiseasePrediction[[#This Row],[Age]]&lt;60,"Btw 50 -59",HeartDiseasePrediction[[#This Row],[Age]]&lt;70,"Btw 60 - 69",HeartDiseasePrediction[[#This Row],[Age]]&lt;=80,"Btw 70 -79")</f>
        <v>Btw 60 - 69</v>
      </c>
      <c r="C518" t="s">
        <v>11</v>
      </c>
      <c r="D518" t="s">
        <v>64</v>
      </c>
      <c r="E518">
        <v>150</v>
      </c>
      <c r="F518" t="str" cm="1">
        <f t="array" ref="F518">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18">
        <v>195</v>
      </c>
      <c r="H518" t="str" cm="1">
        <f t="array" ref="H518">_xlfn.IFS(HeartDiseasePrediction[[#This Row],[Cholesterol]]=0,"No Reading",HeartDiseasePrediction[[#This Row],[Cholesterol]]&lt;200,"Normal",HeartDiseasePrediction[[#This Row],[Cholesterol]]&lt;240,"Medium Risk",HeartDiseasePrediction[[#This Row],[Cholesterol]]&gt;=240,"High Risk")</f>
        <v>Normal</v>
      </c>
      <c r="I518" t="s">
        <v>53</v>
      </c>
      <c r="J518" t="s">
        <v>12</v>
      </c>
      <c r="K518">
        <v>132</v>
      </c>
      <c r="L518" s="1">
        <f>HeartDiseasePrediction[[#This Row],[MaxHR]]/(220-HeartDiseasePrediction[[#This Row],[Age]])</f>
        <v>0.86842105263157898</v>
      </c>
      <c r="M518" t="str" cm="1">
        <f t="array" ref="M518">_xlfn.IFS(HeartDiseasePrediction[[#This Row],[MaxHR % Value]]&lt;=59%,"Low-(Abnormal)",HeartDiseasePrediction[[#This Row],[MaxHR % Value]]&lt;86%,"Normal",HeartDiseasePrediction[[#This Row],[MaxHR % Value]]&gt;=86%,"High-(Abnormal)")</f>
        <v>High-(Abnormal)</v>
      </c>
      <c r="N518" t="s">
        <v>22</v>
      </c>
      <c r="O518">
        <v>0</v>
      </c>
      <c r="P518" t="str" cm="1">
        <f t="array" ref="P518">_xlfn.IFS(HeartDiseasePrediction[[#This Row],[Oldpeak]]&lt;1,"Low Risk",HeartDiseasePrediction[[#This Row],[Oldpeak]]&lt;1.5,"Medium Risk",HeartDiseasePrediction[[#This Row],[Oldpeak]]&gt;=1.5,"High Risk")</f>
        <v>Low Risk</v>
      </c>
      <c r="Q518" t="s">
        <v>15</v>
      </c>
      <c r="R518" t="s">
        <v>23</v>
      </c>
    </row>
    <row r="519" spans="1:18" x14ac:dyDescent="0.25">
      <c r="A519">
        <v>65</v>
      </c>
      <c r="B519" t="str" cm="1">
        <f t="array" ref="B519">_xlfn.IFS(HeartDiseasePrediction[[#This Row],[Age]]&lt;40,"Below 40",HeartDiseasePrediction[[#This Row],[Age]]&lt;50,"Btw 40 - 49",HeartDiseasePrediction[[#This Row],[Age]]&lt;60,"Btw 50 -59",HeartDiseasePrediction[[#This Row],[Age]]&lt;70,"Btw 60 - 69",HeartDiseasePrediction[[#This Row],[Age]]&lt;=80,"Btw 70 -79")</f>
        <v>Btw 60 - 69</v>
      </c>
      <c r="C519" t="s">
        <v>11</v>
      </c>
      <c r="D519" t="s">
        <v>61</v>
      </c>
      <c r="E519">
        <v>150</v>
      </c>
      <c r="F519" t="str" cm="1">
        <f t="array" ref="F519">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19">
        <v>235</v>
      </c>
      <c r="H519" t="str" cm="1">
        <f t="array" ref="H519">_xlfn.IFS(HeartDiseasePrediction[[#This Row],[Cholesterol]]=0,"No Reading",HeartDiseasePrediction[[#This Row],[Cholesterol]]&lt;200,"Normal",HeartDiseasePrediction[[#This Row],[Cholesterol]]&lt;240,"Medium Risk",HeartDiseasePrediction[[#This Row],[Cholesterol]]&gt;=240,"High Risk")</f>
        <v>Medium Risk</v>
      </c>
      <c r="I519" t="s">
        <v>52</v>
      </c>
      <c r="J519" t="s">
        <v>12</v>
      </c>
      <c r="K519">
        <v>120</v>
      </c>
      <c r="L519" s="1">
        <f>HeartDiseasePrediction[[#This Row],[MaxHR]]/(220-HeartDiseasePrediction[[#This Row],[Age]])</f>
        <v>0.77419354838709675</v>
      </c>
      <c r="M519" t="str" cm="1">
        <f t="array" ref="M519">_xlfn.IFS(HeartDiseasePrediction[[#This Row],[MaxHR % Value]]&lt;=59%,"Low-(Abnormal)",HeartDiseasePrediction[[#This Row],[MaxHR % Value]]&lt;86%,"Normal",HeartDiseasePrediction[[#This Row],[MaxHR % Value]]&gt;=86%,"High-(Abnormal)")</f>
        <v>Normal</v>
      </c>
      <c r="N519" t="s">
        <v>23</v>
      </c>
      <c r="O519">
        <v>1.5</v>
      </c>
      <c r="P519" t="str" cm="1">
        <f t="array" ref="P519">_xlfn.IFS(HeartDiseasePrediction[[#This Row],[Oldpeak]]&lt;1,"Low Risk",HeartDiseasePrediction[[#This Row],[Oldpeak]]&lt;1.5,"Medium Risk",HeartDiseasePrediction[[#This Row],[Oldpeak]]&gt;=1.5,"High Risk")</f>
        <v>High Risk</v>
      </c>
      <c r="Q519" t="s">
        <v>15</v>
      </c>
      <c r="R519" t="s">
        <v>23</v>
      </c>
    </row>
    <row r="520" spans="1:18" x14ac:dyDescent="0.25">
      <c r="A520">
        <v>48</v>
      </c>
      <c r="B520" t="str" cm="1">
        <f t="array" ref="B520">_xlfn.IFS(HeartDiseasePrediction[[#This Row],[Age]]&lt;40,"Below 40",HeartDiseasePrediction[[#This Row],[Age]]&lt;50,"Btw 40 - 49",HeartDiseasePrediction[[#This Row],[Age]]&lt;60,"Btw 50 -59",HeartDiseasePrediction[[#This Row],[Age]]&lt;70,"Btw 60 - 69",HeartDiseasePrediction[[#This Row],[Age]]&lt;=80,"Btw 70 -79")</f>
        <v>Btw 40 - 49</v>
      </c>
      <c r="C520" t="s">
        <v>11</v>
      </c>
      <c r="D520" t="s">
        <v>64</v>
      </c>
      <c r="E520">
        <v>102</v>
      </c>
      <c r="F520" t="str" cm="1">
        <f t="array" ref="F520">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520">
        <v>0</v>
      </c>
      <c r="H520" t="str" cm="1">
        <f t="array" ref="H520">_xlfn.IFS(HeartDiseasePrediction[[#This Row],[Cholesterol]]=0,"No Reading",HeartDiseasePrediction[[#This Row],[Cholesterol]]&lt;200,"Normal",HeartDiseasePrediction[[#This Row],[Cholesterol]]&lt;240,"Medium Risk",HeartDiseasePrediction[[#This Row],[Cholesterol]]&gt;=240,"High Risk")</f>
        <v>No Reading</v>
      </c>
      <c r="I520" t="s">
        <v>53</v>
      </c>
      <c r="J520" t="s">
        <v>16</v>
      </c>
      <c r="K520">
        <v>110</v>
      </c>
      <c r="L520" s="1">
        <f>HeartDiseasePrediction[[#This Row],[MaxHR]]/(220-HeartDiseasePrediction[[#This Row],[Age]])</f>
        <v>0.63953488372093026</v>
      </c>
      <c r="M520" t="str" cm="1">
        <f t="array" ref="M520">_xlfn.IFS(HeartDiseasePrediction[[#This Row],[MaxHR % Value]]&lt;=59%,"Low-(Abnormal)",HeartDiseasePrediction[[#This Row],[MaxHR % Value]]&lt;86%,"Normal",HeartDiseasePrediction[[#This Row],[MaxHR % Value]]&gt;=86%,"High-(Abnormal)")</f>
        <v>Normal</v>
      </c>
      <c r="N520" t="s">
        <v>23</v>
      </c>
      <c r="O520">
        <v>1</v>
      </c>
      <c r="P520" t="str" cm="1">
        <f t="array" ref="P520">_xlfn.IFS(HeartDiseasePrediction[[#This Row],[Oldpeak]]&lt;1,"Low Risk",HeartDiseasePrediction[[#This Row],[Oldpeak]]&lt;1.5,"Medium Risk",HeartDiseasePrediction[[#This Row],[Oldpeak]]&gt;=1.5,"High Risk")</f>
        <v>Medium Risk</v>
      </c>
      <c r="Q520" t="s">
        <v>18</v>
      </c>
      <c r="R520" t="s">
        <v>23</v>
      </c>
    </row>
    <row r="521" spans="1:18" x14ac:dyDescent="0.25">
      <c r="A521">
        <v>63</v>
      </c>
      <c r="B521" t="str" cm="1">
        <f t="array" ref="B521">_xlfn.IFS(HeartDiseasePrediction[[#This Row],[Age]]&lt;40,"Below 40",HeartDiseasePrediction[[#This Row],[Age]]&lt;50,"Btw 40 - 49",HeartDiseasePrediction[[#This Row],[Age]]&lt;60,"Btw 50 -59",HeartDiseasePrediction[[#This Row],[Age]]&lt;70,"Btw 60 - 69",HeartDiseasePrediction[[#This Row],[Age]]&lt;=80,"Btw 70 -79")</f>
        <v>Btw 60 - 69</v>
      </c>
      <c r="C521" t="s">
        <v>11</v>
      </c>
      <c r="D521" t="s">
        <v>61</v>
      </c>
      <c r="E521">
        <v>96</v>
      </c>
      <c r="F521" t="str" cm="1">
        <f t="array" ref="F521">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521">
        <v>305</v>
      </c>
      <c r="H521" t="str" cm="1">
        <f t="array" ref="H521">_xlfn.IFS(HeartDiseasePrediction[[#This Row],[Cholesterol]]=0,"No Reading",HeartDiseasePrediction[[#This Row],[Cholesterol]]&lt;200,"Normal",HeartDiseasePrediction[[#This Row],[Cholesterol]]&lt;240,"Medium Risk",HeartDiseasePrediction[[#This Row],[Cholesterol]]&gt;=240,"High Risk")</f>
        <v>High Risk</v>
      </c>
      <c r="I521" t="s">
        <v>52</v>
      </c>
      <c r="J521" t="s">
        <v>16</v>
      </c>
      <c r="K521">
        <v>121</v>
      </c>
      <c r="L521" s="1">
        <f>HeartDiseasePrediction[[#This Row],[MaxHR]]/(220-HeartDiseasePrediction[[#This Row],[Age]])</f>
        <v>0.77070063694267521</v>
      </c>
      <c r="M521" t="str" cm="1">
        <f t="array" ref="M521">_xlfn.IFS(HeartDiseasePrediction[[#This Row],[MaxHR % Value]]&lt;=59%,"Low-(Abnormal)",HeartDiseasePrediction[[#This Row],[MaxHR % Value]]&lt;86%,"Normal",HeartDiseasePrediction[[#This Row],[MaxHR % Value]]&gt;=86%,"High-(Abnormal)")</f>
        <v>Normal</v>
      </c>
      <c r="N521" t="s">
        <v>23</v>
      </c>
      <c r="O521">
        <v>1</v>
      </c>
      <c r="P521" t="str" cm="1">
        <f t="array" ref="P521">_xlfn.IFS(HeartDiseasePrediction[[#This Row],[Oldpeak]]&lt;1,"Low Risk",HeartDiseasePrediction[[#This Row],[Oldpeak]]&lt;1.5,"Medium Risk",HeartDiseasePrediction[[#This Row],[Oldpeak]]&gt;=1.5,"High Risk")</f>
        <v>Medium Risk</v>
      </c>
      <c r="Q521" t="s">
        <v>13</v>
      </c>
      <c r="R521" t="s">
        <v>23</v>
      </c>
    </row>
    <row r="522" spans="1:18" x14ac:dyDescent="0.25">
      <c r="A522">
        <v>64</v>
      </c>
      <c r="B522" t="str" cm="1">
        <f t="array" ref="B522">_xlfn.IFS(HeartDiseasePrediction[[#This Row],[Age]]&lt;40,"Below 40",HeartDiseasePrediction[[#This Row],[Age]]&lt;50,"Btw 40 - 49",HeartDiseasePrediction[[#This Row],[Age]]&lt;60,"Btw 50 -59",HeartDiseasePrediction[[#This Row],[Age]]&lt;70,"Btw 60 - 69",HeartDiseasePrediction[[#This Row],[Age]]&lt;=80,"Btw 70 -79")</f>
        <v>Btw 60 - 69</v>
      </c>
      <c r="C522" t="s">
        <v>11</v>
      </c>
      <c r="D522" t="s">
        <v>61</v>
      </c>
      <c r="E522">
        <v>130</v>
      </c>
      <c r="F522" t="str" cm="1">
        <f t="array" ref="F52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22">
        <v>223</v>
      </c>
      <c r="H522" t="str" cm="1">
        <f t="array" ref="H522">_xlfn.IFS(HeartDiseasePrediction[[#This Row],[Cholesterol]]=0,"No Reading",HeartDiseasePrediction[[#This Row],[Cholesterol]]&lt;200,"Normal",HeartDiseasePrediction[[#This Row],[Cholesterol]]&lt;240,"Medium Risk",HeartDiseasePrediction[[#This Row],[Cholesterol]]&gt;=240,"High Risk")</f>
        <v>Medium Risk</v>
      </c>
      <c r="I522" t="s">
        <v>52</v>
      </c>
      <c r="J522" t="s">
        <v>16</v>
      </c>
      <c r="K522">
        <v>128</v>
      </c>
      <c r="L522" s="1">
        <f>HeartDiseasePrediction[[#This Row],[MaxHR]]/(220-HeartDiseasePrediction[[#This Row],[Age]])</f>
        <v>0.82051282051282048</v>
      </c>
      <c r="M522" t="str" cm="1">
        <f t="array" ref="M522">_xlfn.IFS(HeartDiseasePrediction[[#This Row],[MaxHR % Value]]&lt;=59%,"Low-(Abnormal)",HeartDiseasePrediction[[#This Row],[MaxHR % Value]]&lt;86%,"Normal",HeartDiseasePrediction[[#This Row],[MaxHR % Value]]&gt;=86%,"High-(Abnormal)")</f>
        <v>Normal</v>
      </c>
      <c r="N522" t="s">
        <v>22</v>
      </c>
      <c r="O522">
        <v>0.5</v>
      </c>
      <c r="P522" t="str" cm="1">
        <f t="array" ref="P522">_xlfn.IFS(HeartDiseasePrediction[[#This Row],[Oldpeak]]&lt;1,"Low Risk",HeartDiseasePrediction[[#This Row],[Oldpeak]]&lt;1.5,"Medium Risk",HeartDiseasePrediction[[#This Row],[Oldpeak]]&gt;=1.5,"High Risk")</f>
        <v>Low Risk</v>
      </c>
      <c r="Q522" t="s">
        <v>15</v>
      </c>
      <c r="R522" t="s">
        <v>22</v>
      </c>
    </row>
    <row r="523" spans="1:18" x14ac:dyDescent="0.25">
      <c r="A523">
        <v>61</v>
      </c>
      <c r="B523" t="str" cm="1">
        <f t="array" ref="B523">_xlfn.IFS(HeartDiseasePrediction[[#This Row],[Age]]&lt;40,"Below 40",HeartDiseasePrediction[[#This Row],[Age]]&lt;50,"Btw 40 - 49",HeartDiseasePrediction[[#This Row],[Age]]&lt;60,"Btw 50 -59",HeartDiseasePrediction[[#This Row],[Age]]&lt;70,"Btw 60 - 69",HeartDiseasePrediction[[#This Row],[Age]]&lt;=80,"Btw 70 -79")</f>
        <v>Btw 60 - 69</v>
      </c>
      <c r="C523" t="s">
        <v>11</v>
      </c>
      <c r="D523" t="s">
        <v>61</v>
      </c>
      <c r="E523">
        <v>120</v>
      </c>
      <c r="F523" t="str" cm="1">
        <f t="array" ref="F52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23">
        <v>282</v>
      </c>
      <c r="H523" t="str" cm="1">
        <f t="array" ref="H523">_xlfn.IFS(HeartDiseasePrediction[[#This Row],[Cholesterol]]=0,"No Reading",HeartDiseasePrediction[[#This Row],[Cholesterol]]&lt;200,"Normal",HeartDiseasePrediction[[#This Row],[Cholesterol]]&lt;240,"Medium Risk",HeartDiseasePrediction[[#This Row],[Cholesterol]]&gt;=240,"High Risk")</f>
        <v>High Risk</v>
      </c>
      <c r="I523" t="s">
        <v>52</v>
      </c>
      <c r="J523" t="s">
        <v>16</v>
      </c>
      <c r="K523">
        <v>135</v>
      </c>
      <c r="L523" s="1">
        <f>HeartDiseasePrediction[[#This Row],[MaxHR]]/(220-HeartDiseasePrediction[[#This Row],[Age]])</f>
        <v>0.84905660377358494</v>
      </c>
      <c r="M523" t="str" cm="1">
        <f t="array" ref="M523">_xlfn.IFS(HeartDiseasePrediction[[#This Row],[MaxHR % Value]]&lt;=59%,"Low-(Abnormal)",HeartDiseasePrediction[[#This Row],[MaxHR % Value]]&lt;86%,"Normal",HeartDiseasePrediction[[#This Row],[MaxHR % Value]]&gt;=86%,"High-(Abnormal)")</f>
        <v>Normal</v>
      </c>
      <c r="N523" t="s">
        <v>23</v>
      </c>
      <c r="O523">
        <v>4</v>
      </c>
      <c r="P523" t="str" cm="1">
        <f t="array" ref="P523">_xlfn.IFS(HeartDiseasePrediction[[#This Row],[Oldpeak]]&lt;1,"Low Risk",HeartDiseasePrediction[[#This Row],[Oldpeak]]&lt;1.5,"Medium Risk",HeartDiseasePrediction[[#This Row],[Oldpeak]]&gt;=1.5,"High Risk")</f>
        <v>High Risk</v>
      </c>
      <c r="Q523" t="s">
        <v>18</v>
      </c>
      <c r="R523" t="s">
        <v>23</v>
      </c>
    </row>
    <row r="524" spans="1:18" x14ac:dyDescent="0.25">
      <c r="A524">
        <v>50</v>
      </c>
      <c r="B524" t="str" cm="1">
        <f t="array" ref="B524">_xlfn.IFS(HeartDiseasePrediction[[#This Row],[Age]]&lt;40,"Below 40",HeartDiseasePrediction[[#This Row],[Age]]&lt;50,"Btw 40 - 49",HeartDiseasePrediction[[#This Row],[Age]]&lt;60,"Btw 50 -59",HeartDiseasePrediction[[#This Row],[Age]]&lt;70,"Btw 60 - 69",HeartDiseasePrediction[[#This Row],[Age]]&lt;=80,"Btw 70 -79")</f>
        <v>Btw 50 -59</v>
      </c>
      <c r="C524" t="s">
        <v>11</v>
      </c>
      <c r="D524" t="s">
        <v>61</v>
      </c>
      <c r="E524">
        <v>144</v>
      </c>
      <c r="F524" t="str" cm="1">
        <f t="array" ref="F52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24">
        <v>349</v>
      </c>
      <c r="H524" t="str" cm="1">
        <f t="array" ref="H524">_xlfn.IFS(HeartDiseasePrediction[[#This Row],[Cholesterol]]=0,"No Reading",HeartDiseasePrediction[[#This Row],[Cholesterol]]&lt;200,"Normal",HeartDiseasePrediction[[#This Row],[Cholesterol]]&lt;240,"Medium Risk",HeartDiseasePrediction[[#This Row],[Cholesterol]]&gt;=240,"High Risk")</f>
        <v>High Risk</v>
      </c>
      <c r="I524" t="s">
        <v>52</v>
      </c>
      <c r="J524" t="s">
        <v>17</v>
      </c>
      <c r="K524">
        <v>120</v>
      </c>
      <c r="L524" s="1">
        <f>HeartDiseasePrediction[[#This Row],[MaxHR]]/(220-HeartDiseasePrediction[[#This Row],[Age]])</f>
        <v>0.70588235294117652</v>
      </c>
      <c r="M524" t="str" cm="1">
        <f t="array" ref="M524">_xlfn.IFS(HeartDiseasePrediction[[#This Row],[MaxHR % Value]]&lt;=59%,"Low-(Abnormal)",HeartDiseasePrediction[[#This Row],[MaxHR % Value]]&lt;86%,"Normal",HeartDiseasePrediction[[#This Row],[MaxHR % Value]]&gt;=86%,"High-(Abnormal)")</f>
        <v>Normal</v>
      </c>
      <c r="N524" t="s">
        <v>23</v>
      </c>
      <c r="O524">
        <v>1</v>
      </c>
      <c r="P524" t="str" cm="1">
        <f t="array" ref="P524">_xlfn.IFS(HeartDiseasePrediction[[#This Row],[Oldpeak]]&lt;1,"Low Risk",HeartDiseasePrediction[[#This Row],[Oldpeak]]&lt;1.5,"Medium Risk",HeartDiseasePrediction[[#This Row],[Oldpeak]]&gt;=1.5,"High Risk")</f>
        <v>Medium Risk</v>
      </c>
      <c r="Q524" t="s">
        <v>13</v>
      </c>
      <c r="R524" t="s">
        <v>23</v>
      </c>
    </row>
    <row r="525" spans="1:18" x14ac:dyDescent="0.25">
      <c r="A525">
        <v>59</v>
      </c>
      <c r="B525" t="str" cm="1">
        <f t="array" ref="B525">_xlfn.IFS(HeartDiseasePrediction[[#This Row],[Age]]&lt;40,"Below 40",HeartDiseasePrediction[[#This Row],[Age]]&lt;50,"Btw 40 - 49",HeartDiseasePrediction[[#This Row],[Age]]&lt;60,"Btw 50 -59",HeartDiseasePrediction[[#This Row],[Age]]&lt;70,"Btw 60 - 69",HeartDiseasePrediction[[#This Row],[Age]]&lt;=80,"Btw 70 -79")</f>
        <v>Btw 50 -59</v>
      </c>
      <c r="C525" t="s">
        <v>11</v>
      </c>
      <c r="D525" t="s">
        <v>61</v>
      </c>
      <c r="E525">
        <v>124</v>
      </c>
      <c r="F525" t="str" cm="1">
        <f t="array" ref="F52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25">
        <v>160</v>
      </c>
      <c r="H525" t="str" cm="1">
        <f t="array" ref="H525">_xlfn.IFS(HeartDiseasePrediction[[#This Row],[Cholesterol]]=0,"No Reading",HeartDiseasePrediction[[#This Row],[Cholesterol]]&lt;200,"Normal",HeartDiseasePrediction[[#This Row],[Cholesterol]]&lt;240,"Medium Risk",HeartDiseasePrediction[[#This Row],[Cholesterol]]&gt;=240,"High Risk")</f>
        <v>Normal</v>
      </c>
      <c r="I525" t="s">
        <v>52</v>
      </c>
      <c r="J525" t="s">
        <v>12</v>
      </c>
      <c r="K525">
        <v>117</v>
      </c>
      <c r="L525" s="1">
        <f>HeartDiseasePrediction[[#This Row],[MaxHR]]/(220-HeartDiseasePrediction[[#This Row],[Age]])</f>
        <v>0.72670807453416153</v>
      </c>
      <c r="M525" t="str" cm="1">
        <f t="array" ref="M525">_xlfn.IFS(HeartDiseasePrediction[[#This Row],[MaxHR % Value]]&lt;=59%,"Low-(Abnormal)",HeartDiseasePrediction[[#This Row],[MaxHR % Value]]&lt;86%,"Normal",HeartDiseasePrediction[[#This Row],[MaxHR % Value]]&gt;=86%,"High-(Abnormal)")</f>
        <v>Normal</v>
      </c>
      <c r="N525" t="s">
        <v>23</v>
      </c>
      <c r="O525">
        <v>1</v>
      </c>
      <c r="P525" t="str" cm="1">
        <f t="array" ref="P525">_xlfn.IFS(HeartDiseasePrediction[[#This Row],[Oldpeak]]&lt;1,"Low Risk",HeartDiseasePrediction[[#This Row],[Oldpeak]]&lt;1.5,"Medium Risk",HeartDiseasePrediction[[#This Row],[Oldpeak]]&gt;=1.5,"High Risk")</f>
        <v>Medium Risk</v>
      </c>
      <c r="Q525" t="s">
        <v>15</v>
      </c>
      <c r="R525" t="s">
        <v>23</v>
      </c>
    </row>
    <row r="526" spans="1:18" x14ac:dyDescent="0.25">
      <c r="A526">
        <v>55</v>
      </c>
      <c r="B526" t="str" cm="1">
        <f t="array" ref="B526">_xlfn.IFS(HeartDiseasePrediction[[#This Row],[Age]]&lt;40,"Below 40",HeartDiseasePrediction[[#This Row],[Age]]&lt;50,"Btw 40 - 49",HeartDiseasePrediction[[#This Row],[Age]]&lt;60,"Btw 50 -59",HeartDiseasePrediction[[#This Row],[Age]]&lt;70,"Btw 60 - 69",HeartDiseasePrediction[[#This Row],[Age]]&lt;=80,"Btw 70 -79")</f>
        <v>Btw 50 -59</v>
      </c>
      <c r="C526" t="s">
        <v>11</v>
      </c>
      <c r="D526" t="s">
        <v>61</v>
      </c>
      <c r="E526">
        <v>150</v>
      </c>
      <c r="F526" t="str" cm="1">
        <f t="array" ref="F526">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26">
        <v>160</v>
      </c>
      <c r="H526" t="str" cm="1">
        <f t="array" ref="H526">_xlfn.IFS(HeartDiseasePrediction[[#This Row],[Cholesterol]]=0,"No Reading",HeartDiseasePrediction[[#This Row],[Cholesterol]]&lt;200,"Normal",HeartDiseasePrediction[[#This Row],[Cholesterol]]&lt;240,"Medium Risk",HeartDiseasePrediction[[#This Row],[Cholesterol]]&gt;=240,"High Risk")</f>
        <v>Normal</v>
      </c>
      <c r="I526" t="s">
        <v>52</v>
      </c>
      <c r="J526" t="s">
        <v>16</v>
      </c>
      <c r="K526">
        <v>150</v>
      </c>
      <c r="L526" s="1">
        <f>HeartDiseasePrediction[[#This Row],[MaxHR]]/(220-HeartDiseasePrediction[[#This Row],[Age]])</f>
        <v>0.90909090909090906</v>
      </c>
      <c r="M526" t="str" cm="1">
        <f t="array" ref="M526">_xlfn.IFS(HeartDiseasePrediction[[#This Row],[MaxHR % Value]]&lt;=59%,"Low-(Abnormal)",HeartDiseasePrediction[[#This Row],[MaxHR % Value]]&lt;86%,"Normal",HeartDiseasePrediction[[#This Row],[MaxHR % Value]]&gt;=86%,"High-(Abnormal)")</f>
        <v>High-(Abnormal)</v>
      </c>
      <c r="N526" t="s">
        <v>22</v>
      </c>
      <c r="O526">
        <v>0</v>
      </c>
      <c r="P526" t="str" cm="1">
        <f t="array" ref="P526">_xlfn.IFS(HeartDiseasePrediction[[#This Row],[Oldpeak]]&lt;1,"Low Risk",HeartDiseasePrediction[[#This Row],[Oldpeak]]&lt;1.5,"Medium Risk",HeartDiseasePrediction[[#This Row],[Oldpeak]]&gt;=1.5,"High Risk")</f>
        <v>Low Risk</v>
      </c>
      <c r="Q526" t="s">
        <v>13</v>
      </c>
      <c r="R526" t="s">
        <v>22</v>
      </c>
    </row>
    <row r="527" spans="1:18" x14ac:dyDescent="0.25">
      <c r="A527">
        <v>45</v>
      </c>
      <c r="B527" t="str" cm="1">
        <f t="array" ref="B527">_xlfn.IFS(HeartDiseasePrediction[[#This Row],[Age]]&lt;40,"Below 40",HeartDiseasePrediction[[#This Row],[Age]]&lt;50,"Btw 40 - 49",HeartDiseasePrediction[[#This Row],[Age]]&lt;60,"Btw 50 -59",HeartDiseasePrediction[[#This Row],[Age]]&lt;70,"Btw 60 - 69",HeartDiseasePrediction[[#This Row],[Age]]&lt;=80,"Btw 70 -79")</f>
        <v>Btw 40 - 49</v>
      </c>
      <c r="C527" t="s">
        <v>11</v>
      </c>
      <c r="D527" t="s">
        <v>64</v>
      </c>
      <c r="E527">
        <v>130</v>
      </c>
      <c r="F527" t="str" cm="1">
        <f t="array" ref="F52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27">
        <v>236</v>
      </c>
      <c r="H527" t="str" cm="1">
        <f t="array" ref="H527">_xlfn.IFS(HeartDiseasePrediction[[#This Row],[Cholesterol]]=0,"No Reading",HeartDiseasePrediction[[#This Row],[Cholesterol]]&lt;200,"Normal",HeartDiseasePrediction[[#This Row],[Cholesterol]]&lt;240,"Medium Risk",HeartDiseasePrediction[[#This Row],[Cholesterol]]&gt;=240,"High Risk")</f>
        <v>Medium Risk</v>
      </c>
      <c r="I527" t="s">
        <v>52</v>
      </c>
      <c r="J527" t="s">
        <v>12</v>
      </c>
      <c r="K527">
        <v>144</v>
      </c>
      <c r="L527" s="1">
        <f>HeartDiseasePrediction[[#This Row],[MaxHR]]/(220-HeartDiseasePrediction[[#This Row],[Age]])</f>
        <v>0.82285714285714284</v>
      </c>
      <c r="M527" t="str" cm="1">
        <f t="array" ref="M527">_xlfn.IFS(HeartDiseasePrediction[[#This Row],[MaxHR % Value]]&lt;=59%,"Low-(Abnormal)",HeartDiseasePrediction[[#This Row],[MaxHR % Value]]&lt;86%,"Normal",HeartDiseasePrediction[[#This Row],[MaxHR % Value]]&gt;=86%,"High-(Abnormal)")</f>
        <v>Normal</v>
      </c>
      <c r="N527" t="s">
        <v>22</v>
      </c>
      <c r="O527">
        <v>0.1</v>
      </c>
      <c r="P527" t="str" cm="1">
        <f t="array" ref="P527">_xlfn.IFS(HeartDiseasePrediction[[#This Row],[Oldpeak]]&lt;1,"Low Risk",HeartDiseasePrediction[[#This Row],[Oldpeak]]&lt;1.5,"Medium Risk",HeartDiseasePrediction[[#This Row],[Oldpeak]]&gt;=1.5,"High Risk")</f>
        <v>Low Risk</v>
      </c>
      <c r="Q527" t="s">
        <v>13</v>
      </c>
      <c r="R527" t="s">
        <v>22</v>
      </c>
    </row>
    <row r="528" spans="1:18" x14ac:dyDescent="0.25">
      <c r="A528">
        <v>65</v>
      </c>
      <c r="B528" t="str" cm="1">
        <f t="array" ref="B528">_xlfn.IFS(HeartDiseasePrediction[[#This Row],[Age]]&lt;40,"Below 40",HeartDiseasePrediction[[#This Row],[Age]]&lt;50,"Btw 40 - 49",HeartDiseasePrediction[[#This Row],[Age]]&lt;60,"Btw 50 -59",HeartDiseasePrediction[[#This Row],[Age]]&lt;70,"Btw 60 - 69",HeartDiseasePrediction[[#This Row],[Age]]&lt;=80,"Btw 70 -79")</f>
        <v>Btw 60 - 69</v>
      </c>
      <c r="C528" t="s">
        <v>11</v>
      </c>
      <c r="D528" t="s">
        <v>61</v>
      </c>
      <c r="E528">
        <v>144</v>
      </c>
      <c r="F528" t="str" cm="1">
        <f t="array" ref="F528">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28">
        <v>312</v>
      </c>
      <c r="H528" t="str" cm="1">
        <f t="array" ref="H528">_xlfn.IFS(HeartDiseasePrediction[[#This Row],[Cholesterol]]=0,"No Reading",HeartDiseasePrediction[[#This Row],[Cholesterol]]&lt;200,"Normal",HeartDiseasePrediction[[#This Row],[Cholesterol]]&lt;240,"Medium Risk",HeartDiseasePrediction[[#This Row],[Cholesterol]]&gt;=240,"High Risk")</f>
        <v>High Risk</v>
      </c>
      <c r="I528" t="s">
        <v>52</v>
      </c>
      <c r="J528" t="s">
        <v>17</v>
      </c>
      <c r="K528">
        <v>113</v>
      </c>
      <c r="L528" s="1">
        <f>HeartDiseasePrediction[[#This Row],[MaxHR]]/(220-HeartDiseasePrediction[[#This Row],[Age]])</f>
        <v>0.7290322580645161</v>
      </c>
      <c r="M528" t="str" cm="1">
        <f t="array" ref="M528">_xlfn.IFS(HeartDiseasePrediction[[#This Row],[MaxHR % Value]]&lt;=59%,"Low-(Abnormal)",HeartDiseasePrediction[[#This Row],[MaxHR % Value]]&lt;86%,"Normal",HeartDiseasePrediction[[#This Row],[MaxHR % Value]]&gt;=86%,"High-(Abnormal)")</f>
        <v>Normal</v>
      </c>
      <c r="N528" t="s">
        <v>23</v>
      </c>
      <c r="O528">
        <v>1.7</v>
      </c>
      <c r="P528" t="str" cm="1">
        <f t="array" ref="P528">_xlfn.IFS(HeartDiseasePrediction[[#This Row],[Oldpeak]]&lt;1,"Low Risk",HeartDiseasePrediction[[#This Row],[Oldpeak]]&lt;1.5,"Medium Risk",HeartDiseasePrediction[[#This Row],[Oldpeak]]&gt;=1.5,"High Risk")</f>
        <v>High Risk</v>
      </c>
      <c r="Q528" t="s">
        <v>15</v>
      </c>
      <c r="R528" t="s">
        <v>23</v>
      </c>
    </row>
    <row r="529" spans="1:18" x14ac:dyDescent="0.25">
      <c r="A529">
        <v>61</v>
      </c>
      <c r="B529" t="str" cm="1">
        <f t="array" ref="B529">_xlfn.IFS(HeartDiseasePrediction[[#This Row],[Age]]&lt;40,"Below 40",HeartDiseasePrediction[[#This Row],[Age]]&lt;50,"Btw 40 - 49",HeartDiseasePrediction[[#This Row],[Age]]&lt;60,"Btw 50 -59",HeartDiseasePrediction[[#This Row],[Age]]&lt;70,"Btw 60 - 69",HeartDiseasePrediction[[#This Row],[Age]]&lt;=80,"Btw 70 -79")</f>
        <v>Btw 60 - 69</v>
      </c>
      <c r="C529" t="s">
        <v>11</v>
      </c>
      <c r="D529" t="s">
        <v>62</v>
      </c>
      <c r="E529">
        <v>139</v>
      </c>
      <c r="F529" t="str" cm="1">
        <f t="array" ref="F52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29">
        <v>283</v>
      </c>
      <c r="H529" t="str" cm="1">
        <f t="array" ref="H529">_xlfn.IFS(HeartDiseasePrediction[[#This Row],[Cholesterol]]=0,"No Reading",HeartDiseasePrediction[[#This Row],[Cholesterol]]&lt;200,"Normal",HeartDiseasePrediction[[#This Row],[Cholesterol]]&lt;240,"Medium Risk",HeartDiseasePrediction[[#This Row],[Cholesterol]]&gt;=240,"High Risk")</f>
        <v>High Risk</v>
      </c>
      <c r="I529" t="s">
        <v>52</v>
      </c>
      <c r="J529" t="s">
        <v>12</v>
      </c>
      <c r="K529">
        <v>135</v>
      </c>
      <c r="L529" s="1">
        <f>HeartDiseasePrediction[[#This Row],[MaxHR]]/(220-HeartDiseasePrediction[[#This Row],[Age]])</f>
        <v>0.84905660377358494</v>
      </c>
      <c r="M529" t="str" cm="1">
        <f t="array" ref="M529">_xlfn.IFS(HeartDiseasePrediction[[#This Row],[MaxHR % Value]]&lt;=59%,"Low-(Abnormal)",HeartDiseasePrediction[[#This Row],[MaxHR % Value]]&lt;86%,"Normal",HeartDiseasePrediction[[#This Row],[MaxHR % Value]]&gt;=86%,"High-(Abnormal)")</f>
        <v>Normal</v>
      </c>
      <c r="N529" t="s">
        <v>22</v>
      </c>
      <c r="O529">
        <v>0.3</v>
      </c>
      <c r="P529" t="str" cm="1">
        <f t="array" ref="P529">_xlfn.IFS(HeartDiseasePrediction[[#This Row],[Oldpeak]]&lt;1,"Low Risk",HeartDiseasePrediction[[#This Row],[Oldpeak]]&lt;1.5,"Medium Risk",HeartDiseasePrediction[[#This Row],[Oldpeak]]&gt;=1.5,"High Risk")</f>
        <v>Low Risk</v>
      </c>
      <c r="Q529" t="s">
        <v>13</v>
      </c>
      <c r="R529" t="s">
        <v>22</v>
      </c>
    </row>
    <row r="530" spans="1:18" x14ac:dyDescent="0.25">
      <c r="A530">
        <v>49</v>
      </c>
      <c r="B530" t="str" cm="1">
        <f t="array" ref="B530">_xlfn.IFS(HeartDiseasePrediction[[#This Row],[Age]]&lt;40,"Below 40",HeartDiseasePrediction[[#This Row],[Age]]&lt;50,"Btw 40 - 49",HeartDiseasePrediction[[#This Row],[Age]]&lt;60,"Btw 50 -59",HeartDiseasePrediction[[#This Row],[Age]]&lt;70,"Btw 60 - 69",HeartDiseasePrediction[[#This Row],[Age]]&lt;=80,"Btw 70 -79")</f>
        <v>Btw 40 - 49</v>
      </c>
      <c r="C530" t="s">
        <v>11</v>
      </c>
      <c r="D530" t="s">
        <v>64</v>
      </c>
      <c r="E530">
        <v>131</v>
      </c>
      <c r="F530" t="str" cm="1">
        <f t="array" ref="F53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30">
        <v>142</v>
      </c>
      <c r="H530" t="str" cm="1">
        <f t="array" ref="H530">_xlfn.IFS(HeartDiseasePrediction[[#This Row],[Cholesterol]]=0,"No Reading",HeartDiseasePrediction[[#This Row],[Cholesterol]]&lt;200,"Normal",HeartDiseasePrediction[[#This Row],[Cholesterol]]&lt;240,"Medium Risk",HeartDiseasePrediction[[#This Row],[Cholesterol]]&gt;=240,"High Risk")</f>
        <v>Normal</v>
      </c>
      <c r="I530" t="s">
        <v>52</v>
      </c>
      <c r="J530" t="s">
        <v>12</v>
      </c>
      <c r="K530">
        <v>127</v>
      </c>
      <c r="L530" s="1">
        <f>HeartDiseasePrediction[[#This Row],[MaxHR]]/(220-HeartDiseasePrediction[[#This Row],[Age]])</f>
        <v>0.74269005847953218</v>
      </c>
      <c r="M530" t="str" cm="1">
        <f t="array" ref="M530">_xlfn.IFS(HeartDiseasePrediction[[#This Row],[MaxHR % Value]]&lt;=59%,"Low-(Abnormal)",HeartDiseasePrediction[[#This Row],[MaxHR % Value]]&lt;86%,"Normal",HeartDiseasePrediction[[#This Row],[MaxHR % Value]]&gt;=86%,"High-(Abnormal)")</f>
        <v>Normal</v>
      </c>
      <c r="N530" t="s">
        <v>23</v>
      </c>
      <c r="O530">
        <v>1.5</v>
      </c>
      <c r="P530" t="str" cm="1">
        <f t="array" ref="P530">_xlfn.IFS(HeartDiseasePrediction[[#This Row],[Oldpeak]]&lt;1,"Low Risk",HeartDiseasePrediction[[#This Row],[Oldpeak]]&lt;1.5,"Medium Risk",HeartDiseasePrediction[[#This Row],[Oldpeak]]&gt;=1.5,"High Risk")</f>
        <v>High Risk</v>
      </c>
      <c r="Q530" t="s">
        <v>15</v>
      </c>
      <c r="R530" t="s">
        <v>23</v>
      </c>
    </row>
    <row r="531" spans="1:18" x14ac:dyDescent="0.25">
      <c r="A531">
        <v>72</v>
      </c>
      <c r="B531" t="str" cm="1">
        <f t="array" ref="B531">_xlfn.IFS(HeartDiseasePrediction[[#This Row],[Age]]&lt;40,"Below 40",HeartDiseasePrediction[[#This Row],[Age]]&lt;50,"Btw 40 - 49",HeartDiseasePrediction[[#This Row],[Age]]&lt;60,"Btw 50 -59",HeartDiseasePrediction[[#This Row],[Age]]&lt;70,"Btw 60 - 69",HeartDiseasePrediction[[#This Row],[Age]]&lt;=80,"Btw 70 -79")</f>
        <v>Btw 70 -79</v>
      </c>
      <c r="C531" t="s">
        <v>11</v>
      </c>
      <c r="D531" t="s">
        <v>61</v>
      </c>
      <c r="E531">
        <v>143</v>
      </c>
      <c r="F531" t="str" cm="1">
        <f t="array" ref="F531">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31">
        <v>211</v>
      </c>
      <c r="H531" t="str" cm="1">
        <f t="array" ref="H531">_xlfn.IFS(HeartDiseasePrediction[[#This Row],[Cholesterol]]=0,"No Reading",HeartDiseasePrediction[[#This Row],[Cholesterol]]&lt;200,"Normal",HeartDiseasePrediction[[#This Row],[Cholesterol]]&lt;240,"Medium Risk",HeartDiseasePrediction[[#This Row],[Cholesterol]]&gt;=240,"High Risk")</f>
        <v>Medium Risk</v>
      </c>
      <c r="I531" t="s">
        <v>52</v>
      </c>
      <c r="J531" t="s">
        <v>12</v>
      </c>
      <c r="K531">
        <v>109</v>
      </c>
      <c r="L531" s="1">
        <f>HeartDiseasePrediction[[#This Row],[MaxHR]]/(220-HeartDiseasePrediction[[#This Row],[Age]])</f>
        <v>0.73648648648648651</v>
      </c>
      <c r="M531" t="str" cm="1">
        <f t="array" ref="M531">_xlfn.IFS(HeartDiseasePrediction[[#This Row],[MaxHR % Value]]&lt;=59%,"Low-(Abnormal)",HeartDiseasePrediction[[#This Row],[MaxHR % Value]]&lt;86%,"Normal",HeartDiseasePrediction[[#This Row],[MaxHR % Value]]&gt;=86%,"High-(Abnormal)")</f>
        <v>Normal</v>
      </c>
      <c r="N531" t="s">
        <v>23</v>
      </c>
      <c r="O531">
        <v>1.4</v>
      </c>
      <c r="P531" t="str" cm="1">
        <f t="array" ref="P531">_xlfn.IFS(HeartDiseasePrediction[[#This Row],[Oldpeak]]&lt;1,"Low Risk",HeartDiseasePrediction[[#This Row],[Oldpeak]]&lt;1.5,"Medium Risk",HeartDiseasePrediction[[#This Row],[Oldpeak]]&gt;=1.5,"High Risk")</f>
        <v>Medium Risk</v>
      </c>
      <c r="Q531" t="s">
        <v>15</v>
      </c>
      <c r="R531" t="s">
        <v>23</v>
      </c>
    </row>
    <row r="532" spans="1:18" x14ac:dyDescent="0.25">
      <c r="A532">
        <v>50</v>
      </c>
      <c r="B532" t="str" cm="1">
        <f t="array" ref="B532">_xlfn.IFS(HeartDiseasePrediction[[#This Row],[Age]]&lt;40,"Below 40",HeartDiseasePrediction[[#This Row],[Age]]&lt;50,"Btw 40 - 49",HeartDiseasePrediction[[#This Row],[Age]]&lt;60,"Btw 50 -59",HeartDiseasePrediction[[#This Row],[Age]]&lt;70,"Btw 60 - 69",HeartDiseasePrediction[[#This Row],[Age]]&lt;=80,"Btw 70 -79")</f>
        <v>Btw 50 -59</v>
      </c>
      <c r="C532" t="s">
        <v>11</v>
      </c>
      <c r="D532" t="s">
        <v>61</v>
      </c>
      <c r="E532">
        <v>133</v>
      </c>
      <c r="F532" t="str" cm="1">
        <f t="array" ref="F53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32">
        <v>218</v>
      </c>
      <c r="H532" t="str" cm="1">
        <f t="array" ref="H532">_xlfn.IFS(HeartDiseasePrediction[[#This Row],[Cholesterol]]=0,"No Reading",HeartDiseasePrediction[[#This Row],[Cholesterol]]&lt;200,"Normal",HeartDiseasePrediction[[#This Row],[Cholesterol]]&lt;240,"Medium Risk",HeartDiseasePrediction[[#This Row],[Cholesterol]]&gt;=240,"High Risk")</f>
        <v>Medium Risk</v>
      </c>
      <c r="I532" t="s">
        <v>52</v>
      </c>
      <c r="J532" t="s">
        <v>12</v>
      </c>
      <c r="K532">
        <v>128</v>
      </c>
      <c r="L532" s="1">
        <f>HeartDiseasePrediction[[#This Row],[MaxHR]]/(220-HeartDiseasePrediction[[#This Row],[Age]])</f>
        <v>0.75294117647058822</v>
      </c>
      <c r="M532" t="str" cm="1">
        <f t="array" ref="M532">_xlfn.IFS(HeartDiseasePrediction[[#This Row],[MaxHR % Value]]&lt;=59%,"Low-(Abnormal)",HeartDiseasePrediction[[#This Row],[MaxHR % Value]]&lt;86%,"Normal",HeartDiseasePrediction[[#This Row],[MaxHR % Value]]&gt;=86%,"High-(Abnormal)")</f>
        <v>Normal</v>
      </c>
      <c r="N532" t="s">
        <v>23</v>
      </c>
      <c r="O532">
        <v>1.1000000000000001</v>
      </c>
      <c r="P532" t="str" cm="1">
        <f t="array" ref="P532">_xlfn.IFS(HeartDiseasePrediction[[#This Row],[Oldpeak]]&lt;1,"Low Risk",HeartDiseasePrediction[[#This Row],[Oldpeak]]&lt;1.5,"Medium Risk",HeartDiseasePrediction[[#This Row],[Oldpeak]]&gt;=1.5,"High Risk")</f>
        <v>Medium Risk</v>
      </c>
      <c r="Q532" t="s">
        <v>15</v>
      </c>
      <c r="R532" t="s">
        <v>23</v>
      </c>
    </row>
    <row r="533" spans="1:18" x14ac:dyDescent="0.25">
      <c r="A533">
        <v>64</v>
      </c>
      <c r="B533" t="str" cm="1">
        <f t="array" ref="B533">_xlfn.IFS(HeartDiseasePrediction[[#This Row],[Age]]&lt;40,"Below 40",HeartDiseasePrediction[[#This Row],[Age]]&lt;50,"Btw 40 - 49",HeartDiseasePrediction[[#This Row],[Age]]&lt;60,"Btw 50 -59",HeartDiseasePrediction[[#This Row],[Age]]&lt;70,"Btw 60 - 69",HeartDiseasePrediction[[#This Row],[Age]]&lt;=80,"Btw 70 -79")</f>
        <v>Btw 60 - 69</v>
      </c>
      <c r="C533" t="s">
        <v>11</v>
      </c>
      <c r="D533" t="s">
        <v>61</v>
      </c>
      <c r="E533">
        <v>143</v>
      </c>
      <c r="F533" t="str" cm="1">
        <f t="array" ref="F533">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33">
        <v>306</v>
      </c>
      <c r="H533" t="str" cm="1">
        <f t="array" ref="H533">_xlfn.IFS(HeartDiseasePrediction[[#This Row],[Cholesterol]]=0,"No Reading",HeartDiseasePrediction[[#This Row],[Cholesterol]]&lt;200,"Normal",HeartDiseasePrediction[[#This Row],[Cholesterol]]&lt;240,"Medium Risk",HeartDiseasePrediction[[#This Row],[Cholesterol]]&gt;=240,"High Risk")</f>
        <v>High Risk</v>
      </c>
      <c r="I533" t="s">
        <v>53</v>
      </c>
      <c r="J533" t="s">
        <v>16</v>
      </c>
      <c r="K533">
        <v>115</v>
      </c>
      <c r="L533" s="1">
        <f>HeartDiseasePrediction[[#This Row],[MaxHR]]/(220-HeartDiseasePrediction[[#This Row],[Age]])</f>
        <v>0.73717948717948723</v>
      </c>
      <c r="M533" t="str" cm="1">
        <f t="array" ref="M533">_xlfn.IFS(HeartDiseasePrediction[[#This Row],[MaxHR % Value]]&lt;=59%,"Low-(Abnormal)",HeartDiseasePrediction[[#This Row],[MaxHR % Value]]&lt;86%,"Normal",HeartDiseasePrediction[[#This Row],[MaxHR % Value]]&gt;=86%,"High-(Abnormal)")</f>
        <v>Normal</v>
      </c>
      <c r="N533" t="s">
        <v>23</v>
      </c>
      <c r="O533">
        <v>1.8</v>
      </c>
      <c r="P533" t="str" cm="1">
        <f t="array" ref="P533">_xlfn.IFS(HeartDiseasePrediction[[#This Row],[Oldpeak]]&lt;1,"Low Risk",HeartDiseasePrediction[[#This Row],[Oldpeak]]&lt;1.5,"Medium Risk",HeartDiseasePrediction[[#This Row],[Oldpeak]]&gt;=1.5,"High Risk")</f>
        <v>High Risk</v>
      </c>
      <c r="Q533" t="s">
        <v>15</v>
      </c>
      <c r="R533" t="s">
        <v>23</v>
      </c>
    </row>
    <row r="534" spans="1:18" x14ac:dyDescent="0.25">
      <c r="A534">
        <v>55</v>
      </c>
      <c r="B534" t="str" cm="1">
        <f t="array" ref="B534">_xlfn.IFS(HeartDiseasePrediction[[#This Row],[Age]]&lt;40,"Below 40",HeartDiseasePrediction[[#This Row],[Age]]&lt;50,"Btw 40 - 49",HeartDiseasePrediction[[#This Row],[Age]]&lt;60,"Btw 50 -59",HeartDiseasePrediction[[#This Row],[Age]]&lt;70,"Btw 60 - 69",HeartDiseasePrediction[[#This Row],[Age]]&lt;=80,"Btw 70 -79")</f>
        <v>Btw 50 -59</v>
      </c>
      <c r="C534" t="s">
        <v>11</v>
      </c>
      <c r="D534" t="s">
        <v>61</v>
      </c>
      <c r="E534">
        <v>116</v>
      </c>
      <c r="F534" t="str" cm="1">
        <f t="array" ref="F534">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534">
        <v>186</v>
      </c>
      <c r="H534" t="str" cm="1">
        <f t="array" ref="H534">_xlfn.IFS(HeartDiseasePrediction[[#This Row],[Cholesterol]]=0,"No Reading",HeartDiseasePrediction[[#This Row],[Cholesterol]]&lt;200,"Normal",HeartDiseasePrediction[[#This Row],[Cholesterol]]&lt;240,"Medium Risk",HeartDiseasePrediction[[#This Row],[Cholesterol]]&gt;=240,"High Risk")</f>
        <v>Normal</v>
      </c>
      <c r="I534" t="s">
        <v>53</v>
      </c>
      <c r="J534" t="s">
        <v>16</v>
      </c>
      <c r="K534">
        <v>102</v>
      </c>
      <c r="L534" s="1">
        <f>HeartDiseasePrediction[[#This Row],[MaxHR]]/(220-HeartDiseasePrediction[[#This Row],[Age]])</f>
        <v>0.61818181818181817</v>
      </c>
      <c r="M534" t="str" cm="1">
        <f t="array" ref="M534">_xlfn.IFS(HeartDiseasePrediction[[#This Row],[MaxHR % Value]]&lt;=59%,"Low-(Abnormal)",HeartDiseasePrediction[[#This Row],[MaxHR % Value]]&lt;86%,"Normal",HeartDiseasePrediction[[#This Row],[MaxHR % Value]]&gt;=86%,"High-(Abnormal)")</f>
        <v>Normal</v>
      </c>
      <c r="N534" t="s">
        <v>22</v>
      </c>
      <c r="O534">
        <v>0</v>
      </c>
      <c r="P534" t="str" cm="1">
        <f t="array" ref="P534">_xlfn.IFS(HeartDiseasePrediction[[#This Row],[Oldpeak]]&lt;1,"Low Risk",HeartDiseasePrediction[[#This Row],[Oldpeak]]&lt;1.5,"Medium Risk",HeartDiseasePrediction[[#This Row],[Oldpeak]]&gt;=1.5,"High Risk")</f>
        <v>Low Risk</v>
      </c>
      <c r="Q534" t="s">
        <v>15</v>
      </c>
      <c r="R534" t="s">
        <v>23</v>
      </c>
    </row>
    <row r="535" spans="1:18" x14ac:dyDescent="0.25">
      <c r="A535">
        <v>63</v>
      </c>
      <c r="B535" t="str" cm="1">
        <f t="array" ref="B535">_xlfn.IFS(HeartDiseasePrediction[[#This Row],[Age]]&lt;40,"Below 40",HeartDiseasePrediction[[#This Row],[Age]]&lt;50,"Btw 40 - 49",HeartDiseasePrediction[[#This Row],[Age]]&lt;60,"Btw 50 -59",HeartDiseasePrediction[[#This Row],[Age]]&lt;70,"Btw 60 - 69",HeartDiseasePrediction[[#This Row],[Age]]&lt;=80,"Btw 70 -79")</f>
        <v>Btw 60 - 69</v>
      </c>
      <c r="C535" t="s">
        <v>11</v>
      </c>
      <c r="D535" t="s">
        <v>61</v>
      </c>
      <c r="E535">
        <v>110</v>
      </c>
      <c r="F535" t="str" cm="1">
        <f t="array" ref="F535">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535">
        <v>252</v>
      </c>
      <c r="H535" t="str" cm="1">
        <f t="array" ref="H535">_xlfn.IFS(HeartDiseasePrediction[[#This Row],[Cholesterol]]=0,"No Reading",HeartDiseasePrediction[[#This Row],[Cholesterol]]&lt;200,"Normal",HeartDiseasePrediction[[#This Row],[Cholesterol]]&lt;240,"Medium Risk",HeartDiseasePrediction[[#This Row],[Cholesterol]]&gt;=240,"High Risk")</f>
        <v>High Risk</v>
      </c>
      <c r="I535" t="s">
        <v>52</v>
      </c>
      <c r="J535" t="s">
        <v>16</v>
      </c>
      <c r="K535">
        <v>140</v>
      </c>
      <c r="L535" s="1">
        <f>HeartDiseasePrediction[[#This Row],[MaxHR]]/(220-HeartDiseasePrediction[[#This Row],[Age]])</f>
        <v>0.89171974522292996</v>
      </c>
      <c r="M535" t="str" cm="1">
        <f t="array" ref="M535">_xlfn.IFS(HeartDiseasePrediction[[#This Row],[MaxHR % Value]]&lt;=59%,"Low-(Abnormal)",HeartDiseasePrediction[[#This Row],[MaxHR % Value]]&lt;86%,"Normal",HeartDiseasePrediction[[#This Row],[MaxHR % Value]]&gt;=86%,"High-(Abnormal)")</f>
        <v>High-(Abnormal)</v>
      </c>
      <c r="N535" t="s">
        <v>23</v>
      </c>
      <c r="O535">
        <v>2</v>
      </c>
      <c r="P535" t="str" cm="1">
        <f t="array" ref="P535">_xlfn.IFS(HeartDiseasePrediction[[#This Row],[Oldpeak]]&lt;1,"Low Risk",HeartDiseasePrediction[[#This Row],[Oldpeak]]&lt;1.5,"Medium Risk",HeartDiseasePrediction[[#This Row],[Oldpeak]]&gt;=1.5,"High Risk")</f>
        <v>High Risk</v>
      </c>
      <c r="Q535" t="s">
        <v>15</v>
      </c>
      <c r="R535" t="s">
        <v>23</v>
      </c>
    </row>
    <row r="536" spans="1:18" x14ac:dyDescent="0.25">
      <c r="A536">
        <v>59</v>
      </c>
      <c r="B536" t="str" cm="1">
        <f t="array" ref="B536">_xlfn.IFS(HeartDiseasePrediction[[#This Row],[Age]]&lt;40,"Below 40",HeartDiseasePrediction[[#This Row],[Age]]&lt;50,"Btw 40 - 49",HeartDiseasePrediction[[#This Row],[Age]]&lt;60,"Btw 50 -59",HeartDiseasePrediction[[#This Row],[Age]]&lt;70,"Btw 60 - 69",HeartDiseasePrediction[[#This Row],[Age]]&lt;=80,"Btw 70 -79")</f>
        <v>Btw 50 -59</v>
      </c>
      <c r="C536" t="s">
        <v>11</v>
      </c>
      <c r="D536" t="s">
        <v>61</v>
      </c>
      <c r="E536">
        <v>125</v>
      </c>
      <c r="F536" t="str" cm="1">
        <f t="array" ref="F53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36">
        <v>222</v>
      </c>
      <c r="H536" t="str" cm="1">
        <f t="array" ref="H536">_xlfn.IFS(HeartDiseasePrediction[[#This Row],[Cholesterol]]=0,"No Reading",HeartDiseasePrediction[[#This Row],[Cholesterol]]&lt;200,"Normal",HeartDiseasePrediction[[#This Row],[Cholesterol]]&lt;240,"Medium Risk",HeartDiseasePrediction[[#This Row],[Cholesterol]]&gt;=240,"High Risk")</f>
        <v>Medium Risk</v>
      </c>
      <c r="I536" t="s">
        <v>52</v>
      </c>
      <c r="J536" t="s">
        <v>12</v>
      </c>
      <c r="K536">
        <v>135</v>
      </c>
      <c r="L536" s="1">
        <f>HeartDiseasePrediction[[#This Row],[MaxHR]]/(220-HeartDiseasePrediction[[#This Row],[Age]])</f>
        <v>0.83850931677018636</v>
      </c>
      <c r="M536" t="str" cm="1">
        <f t="array" ref="M536">_xlfn.IFS(HeartDiseasePrediction[[#This Row],[MaxHR % Value]]&lt;=59%,"Low-(Abnormal)",HeartDiseasePrediction[[#This Row],[MaxHR % Value]]&lt;86%,"Normal",HeartDiseasePrediction[[#This Row],[MaxHR % Value]]&gt;=86%,"High-(Abnormal)")</f>
        <v>Normal</v>
      </c>
      <c r="N536" t="s">
        <v>23</v>
      </c>
      <c r="O536">
        <v>2.5</v>
      </c>
      <c r="P536" t="str" cm="1">
        <f t="array" ref="P536">_xlfn.IFS(HeartDiseasePrediction[[#This Row],[Oldpeak]]&lt;1,"Low Risk",HeartDiseasePrediction[[#This Row],[Oldpeak]]&lt;1.5,"Medium Risk",HeartDiseasePrediction[[#This Row],[Oldpeak]]&gt;=1.5,"High Risk")</f>
        <v>High Risk</v>
      </c>
      <c r="Q536" t="s">
        <v>18</v>
      </c>
      <c r="R536" t="s">
        <v>23</v>
      </c>
    </row>
    <row r="537" spans="1:18" x14ac:dyDescent="0.25">
      <c r="A537">
        <v>56</v>
      </c>
      <c r="B537" t="str" cm="1">
        <f t="array" ref="B537">_xlfn.IFS(HeartDiseasePrediction[[#This Row],[Age]]&lt;40,"Below 40",HeartDiseasePrediction[[#This Row],[Age]]&lt;50,"Btw 40 - 49",HeartDiseasePrediction[[#This Row],[Age]]&lt;60,"Btw 50 -59",HeartDiseasePrediction[[#This Row],[Age]]&lt;70,"Btw 60 - 69",HeartDiseasePrediction[[#This Row],[Age]]&lt;=80,"Btw 70 -79")</f>
        <v>Btw 50 -59</v>
      </c>
      <c r="C537" t="s">
        <v>11</v>
      </c>
      <c r="D537" t="s">
        <v>61</v>
      </c>
      <c r="E537">
        <v>130</v>
      </c>
      <c r="F537" t="str" cm="1">
        <f t="array" ref="F53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37">
        <v>0</v>
      </c>
      <c r="H537" t="str" cm="1">
        <f t="array" ref="H537">_xlfn.IFS(HeartDiseasePrediction[[#This Row],[Cholesterol]]=0,"No Reading",HeartDiseasePrediction[[#This Row],[Cholesterol]]&lt;200,"Normal",HeartDiseasePrediction[[#This Row],[Cholesterol]]&lt;240,"Medium Risk",HeartDiseasePrediction[[#This Row],[Cholesterol]]&gt;=240,"High Risk")</f>
        <v>No Reading</v>
      </c>
      <c r="I537" t="s">
        <v>52</v>
      </c>
      <c r="J537" t="s">
        <v>17</v>
      </c>
      <c r="K537">
        <v>122</v>
      </c>
      <c r="L537" s="1">
        <f>HeartDiseasePrediction[[#This Row],[MaxHR]]/(220-HeartDiseasePrediction[[#This Row],[Age]])</f>
        <v>0.74390243902439024</v>
      </c>
      <c r="M537" t="str" cm="1">
        <f t="array" ref="M537">_xlfn.IFS(HeartDiseasePrediction[[#This Row],[MaxHR % Value]]&lt;=59%,"Low-(Abnormal)",HeartDiseasePrediction[[#This Row],[MaxHR % Value]]&lt;86%,"Normal",HeartDiseasePrediction[[#This Row],[MaxHR % Value]]&gt;=86%,"High-(Abnormal)")</f>
        <v>Normal</v>
      </c>
      <c r="N537" t="s">
        <v>23</v>
      </c>
      <c r="O537">
        <v>1</v>
      </c>
      <c r="P537" t="str" cm="1">
        <f t="array" ref="P537">_xlfn.IFS(HeartDiseasePrediction[[#This Row],[Oldpeak]]&lt;1,"Low Risk",HeartDiseasePrediction[[#This Row],[Oldpeak]]&lt;1.5,"Medium Risk",HeartDiseasePrediction[[#This Row],[Oldpeak]]&gt;=1.5,"High Risk")</f>
        <v>Medium Risk</v>
      </c>
      <c r="Q537" t="s">
        <v>15</v>
      </c>
      <c r="R537" t="s">
        <v>23</v>
      </c>
    </row>
    <row r="538" spans="1:18" x14ac:dyDescent="0.25">
      <c r="A538">
        <v>62</v>
      </c>
      <c r="B538" t="str" cm="1">
        <f t="array" ref="B538">_xlfn.IFS(HeartDiseasePrediction[[#This Row],[Age]]&lt;40,"Below 40",HeartDiseasePrediction[[#This Row],[Age]]&lt;50,"Btw 40 - 49",HeartDiseasePrediction[[#This Row],[Age]]&lt;60,"Btw 50 -59",HeartDiseasePrediction[[#This Row],[Age]]&lt;70,"Btw 60 - 69",HeartDiseasePrediction[[#This Row],[Age]]&lt;=80,"Btw 70 -79")</f>
        <v>Btw 60 - 69</v>
      </c>
      <c r="C538" t="s">
        <v>11</v>
      </c>
      <c r="D538" t="s">
        <v>64</v>
      </c>
      <c r="E538">
        <v>133</v>
      </c>
      <c r="F538" t="str" cm="1">
        <f t="array" ref="F53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38">
        <v>0</v>
      </c>
      <c r="H538" t="str" cm="1">
        <f t="array" ref="H538">_xlfn.IFS(HeartDiseasePrediction[[#This Row],[Cholesterol]]=0,"No Reading",HeartDiseasePrediction[[#This Row],[Cholesterol]]&lt;200,"Normal",HeartDiseasePrediction[[#This Row],[Cholesterol]]&lt;240,"Medium Risk",HeartDiseasePrediction[[#This Row],[Cholesterol]]&gt;=240,"High Risk")</f>
        <v>No Reading</v>
      </c>
      <c r="I538" t="s">
        <v>53</v>
      </c>
      <c r="J538" t="s">
        <v>16</v>
      </c>
      <c r="K538">
        <v>119</v>
      </c>
      <c r="L538" s="1">
        <f>HeartDiseasePrediction[[#This Row],[MaxHR]]/(220-HeartDiseasePrediction[[#This Row],[Age]])</f>
        <v>0.75316455696202533</v>
      </c>
      <c r="M538" t="str" cm="1">
        <f t="array" ref="M538">_xlfn.IFS(HeartDiseasePrediction[[#This Row],[MaxHR % Value]]&lt;=59%,"Low-(Abnormal)",HeartDiseasePrediction[[#This Row],[MaxHR % Value]]&lt;86%,"Normal",HeartDiseasePrediction[[#This Row],[MaxHR % Value]]&gt;=86%,"High-(Abnormal)")</f>
        <v>Normal</v>
      </c>
      <c r="N538" t="s">
        <v>23</v>
      </c>
      <c r="O538">
        <v>1.2</v>
      </c>
      <c r="P538" t="str" cm="1">
        <f t="array" ref="P538">_xlfn.IFS(HeartDiseasePrediction[[#This Row],[Oldpeak]]&lt;1,"Low Risk",HeartDiseasePrediction[[#This Row],[Oldpeak]]&lt;1.5,"Medium Risk",HeartDiseasePrediction[[#This Row],[Oldpeak]]&gt;=1.5,"High Risk")</f>
        <v>Medium Risk</v>
      </c>
      <c r="Q538" t="s">
        <v>15</v>
      </c>
      <c r="R538" t="s">
        <v>23</v>
      </c>
    </row>
    <row r="539" spans="1:18" x14ac:dyDescent="0.25">
      <c r="A539">
        <v>74</v>
      </c>
      <c r="B539" t="str" cm="1">
        <f t="array" ref="B539">_xlfn.IFS(HeartDiseasePrediction[[#This Row],[Age]]&lt;40,"Below 40",HeartDiseasePrediction[[#This Row],[Age]]&lt;50,"Btw 40 - 49",HeartDiseasePrediction[[#This Row],[Age]]&lt;60,"Btw 50 -59",HeartDiseasePrediction[[#This Row],[Age]]&lt;70,"Btw 60 - 69",HeartDiseasePrediction[[#This Row],[Age]]&lt;=80,"Btw 70 -79")</f>
        <v>Btw 70 -79</v>
      </c>
      <c r="C539" t="s">
        <v>11</v>
      </c>
      <c r="D539" t="s">
        <v>61</v>
      </c>
      <c r="E539">
        <v>150</v>
      </c>
      <c r="F539" t="str" cm="1">
        <f t="array" ref="F539">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39">
        <v>258</v>
      </c>
      <c r="H539" t="str" cm="1">
        <f t="array" ref="H539">_xlfn.IFS(HeartDiseasePrediction[[#This Row],[Cholesterol]]=0,"No Reading",HeartDiseasePrediction[[#This Row],[Cholesterol]]&lt;200,"Normal",HeartDiseasePrediction[[#This Row],[Cholesterol]]&lt;240,"Medium Risk",HeartDiseasePrediction[[#This Row],[Cholesterol]]&gt;=240,"High Risk")</f>
        <v>High Risk</v>
      </c>
      <c r="I539" t="s">
        <v>53</v>
      </c>
      <c r="J539" t="s">
        <v>16</v>
      </c>
      <c r="K539">
        <v>130</v>
      </c>
      <c r="L539" s="1">
        <f>HeartDiseasePrediction[[#This Row],[MaxHR]]/(220-HeartDiseasePrediction[[#This Row],[Age]])</f>
        <v>0.8904109589041096</v>
      </c>
      <c r="M539" t="str" cm="1">
        <f t="array" ref="M539">_xlfn.IFS(HeartDiseasePrediction[[#This Row],[MaxHR % Value]]&lt;=59%,"Low-(Abnormal)",HeartDiseasePrediction[[#This Row],[MaxHR % Value]]&lt;86%,"Normal",HeartDiseasePrediction[[#This Row],[MaxHR % Value]]&gt;=86%,"High-(Abnormal)")</f>
        <v>High-(Abnormal)</v>
      </c>
      <c r="N539" t="s">
        <v>23</v>
      </c>
      <c r="O539">
        <v>4</v>
      </c>
      <c r="P539" t="str" cm="1">
        <f t="array" ref="P539">_xlfn.IFS(HeartDiseasePrediction[[#This Row],[Oldpeak]]&lt;1,"Low Risk",HeartDiseasePrediction[[#This Row],[Oldpeak]]&lt;1.5,"Medium Risk",HeartDiseasePrediction[[#This Row],[Oldpeak]]&gt;=1.5,"High Risk")</f>
        <v>High Risk</v>
      </c>
      <c r="Q539" t="s">
        <v>18</v>
      </c>
      <c r="R539" t="s">
        <v>23</v>
      </c>
    </row>
    <row r="540" spans="1:18" x14ac:dyDescent="0.25">
      <c r="A540">
        <v>54</v>
      </c>
      <c r="B540" t="str" cm="1">
        <f t="array" ref="B540">_xlfn.IFS(HeartDiseasePrediction[[#This Row],[Age]]&lt;40,"Below 40",HeartDiseasePrediction[[#This Row],[Age]]&lt;50,"Btw 40 - 49",HeartDiseasePrediction[[#This Row],[Age]]&lt;60,"Btw 50 -59",HeartDiseasePrediction[[#This Row],[Age]]&lt;70,"Btw 60 - 69",HeartDiseasePrediction[[#This Row],[Age]]&lt;=80,"Btw 70 -79")</f>
        <v>Btw 50 -59</v>
      </c>
      <c r="C540" t="s">
        <v>11</v>
      </c>
      <c r="D540" t="s">
        <v>61</v>
      </c>
      <c r="E540">
        <v>130</v>
      </c>
      <c r="F540" t="str" cm="1">
        <f t="array" ref="F54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40">
        <v>202</v>
      </c>
      <c r="H540" t="str" cm="1">
        <f t="array" ref="H540">_xlfn.IFS(HeartDiseasePrediction[[#This Row],[Cholesterol]]=0,"No Reading",HeartDiseasePrediction[[#This Row],[Cholesterol]]&lt;200,"Normal",HeartDiseasePrediction[[#This Row],[Cholesterol]]&lt;240,"Medium Risk",HeartDiseasePrediction[[#This Row],[Cholesterol]]&gt;=240,"High Risk")</f>
        <v>Medium Risk</v>
      </c>
      <c r="I540" t="s">
        <v>53</v>
      </c>
      <c r="J540" t="s">
        <v>12</v>
      </c>
      <c r="K540">
        <v>112</v>
      </c>
      <c r="L540" s="1">
        <f>HeartDiseasePrediction[[#This Row],[MaxHR]]/(220-HeartDiseasePrediction[[#This Row],[Age]])</f>
        <v>0.67469879518072284</v>
      </c>
      <c r="M540" t="str" cm="1">
        <f t="array" ref="M540">_xlfn.IFS(HeartDiseasePrediction[[#This Row],[MaxHR % Value]]&lt;=59%,"Low-(Abnormal)",HeartDiseasePrediction[[#This Row],[MaxHR % Value]]&lt;86%,"Normal",HeartDiseasePrediction[[#This Row],[MaxHR % Value]]&gt;=86%,"High-(Abnormal)")</f>
        <v>Normal</v>
      </c>
      <c r="N540" t="s">
        <v>23</v>
      </c>
      <c r="O540">
        <v>2</v>
      </c>
      <c r="P540" t="str" cm="1">
        <f t="array" ref="P540">_xlfn.IFS(HeartDiseasePrediction[[#This Row],[Oldpeak]]&lt;1,"Low Risk",HeartDiseasePrediction[[#This Row],[Oldpeak]]&lt;1.5,"Medium Risk",HeartDiseasePrediction[[#This Row],[Oldpeak]]&gt;=1.5,"High Risk")</f>
        <v>High Risk</v>
      </c>
      <c r="Q540" t="s">
        <v>15</v>
      </c>
      <c r="R540" t="s">
        <v>23</v>
      </c>
    </row>
    <row r="541" spans="1:18" x14ac:dyDescent="0.25">
      <c r="A541">
        <v>57</v>
      </c>
      <c r="B541" t="str" cm="1">
        <f t="array" ref="B541">_xlfn.IFS(HeartDiseasePrediction[[#This Row],[Age]]&lt;40,"Below 40",HeartDiseasePrediction[[#This Row],[Age]]&lt;50,"Btw 40 - 49",HeartDiseasePrediction[[#This Row],[Age]]&lt;60,"Btw 50 -59",HeartDiseasePrediction[[#This Row],[Age]]&lt;70,"Btw 60 - 69",HeartDiseasePrediction[[#This Row],[Age]]&lt;=80,"Btw 70 -79")</f>
        <v>Btw 50 -59</v>
      </c>
      <c r="C541" t="s">
        <v>11</v>
      </c>
      <c r="D541" t="s">
        <v>61</v>
      </c>
      <c r="E541">
        <v>110</v>
      </c>
      <c r="F541" t="str" cm="1">
        <f t="array" ref="F541">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541">
        <v>197</v>
      </c>
      <c r="H541" t="str" cm="1">
        <f t="array" ref="H541">_xlfn.IFS(HeartDiseasePrediction[[#This Row],[Cholesterol]]=0,"No Reading",HeartDiseasePrediction[[#This Row],[Cholesterol]]&lt;200,"Normal",HeartDiseasePrediction[[#This Row],[Cholesterol]]&lt;240,"Medium Risk",HeartDiseasePrediction[[#This Row],[Cholesterol]]&gt;=240,"High Risk")</f>
        <v>Normal</v>
      </c>
      <c r="I541" t="s">
        <v>52</v>
      </c>
      <c r="J541" t="s">
        <v>17</v>
      </c>
      <c r="K541">
        <v>100</v>
      </c>
      <c r="L541" s="1">
        <f>HeartDiseasePrediction[[#This Row],[MaxHR]]/(220-HeartDiseasePrediction[[#This Row],[Age]])</f>
        <v>0.61349693251533743</v>
      </c>
      <c r="M541" t="str" cm="1">
        <f t="array" ref="M541">_xlfn.IFS(HeartDiseasePrediction[[#This Row],[MaxHR % Value]]&lt;=59%,"Low-(Abnormal)",HeartDiseasePrediction[[#This Row],[MaxHR % Value]]&lt;86%,"Normal",HeartDiseasePrediction[[#This Row],[MaxHR % Value]]&gt;=86%,"High-(Abnormal)")</f>
        <v>Normal</v>
      </c>
      <c r="N541" t="s">
        <v>22</v>
      </c>
      <c r="O541">
        <v>0</v>
      </c>
      <c r="P541" t="str" cm="1">
        <f t="array" ref="P541">_xlfn.IFS(HeartDiseasePrediction[[#This Row],[Oldpeak]]&lt;1,"Low Risk",HeartDiseasePrediction[[#This Row],[Oldpeak]]&lt;1.5,"Medium Risk",HeartDiseasePrediction[[#This Row],[Oldpeak]]&gt;=1.5,"High Risk")</f>
        <v>Low Risk</v>
      </c>
      <c r="Q541" t="s">
        <v>13</v>
      </c>
      <c r="R541" t="s">
        <v>22</v>
      </c>
    </row>
    <row r="542" spans="1:18" x14ac:dyDescent="0.25">
      <c r="A542">
        <v>62</v>
      </c>
      <c r="B542" t="str" cm="1">
        <f t="array" ref="B542">_xlfn.IFS(HeartDiseasePrediction[[#This Row],[Age]]&lt;40,"Below 40",HeartDiseasePrediction[[#This Row],[Age]]&lt;50,"Btw 40 - 49",HeartDiseasePrediction[[#This Row],[Age]]&lt;60,"Btw 50 -59",HeartDiseasePrediction[[#This Row],[Age]]&lt;70,"Btw 60 - 69",HeartDiseasePrediction[[#This Row],[Age]]&lt;=80,"Btw 70 -79")</f>
        <v>Btw 60 - 69</v>
      </c>
      <c r="C542" t="s">
        <v>11</v>
      </c>
      <c r="D542" t="s">
        <v>64</v>
      </c>
      <c r="E542">
        <v>138</v>
      </c>
      <c r="F542" t="str" cm="1">
        <f t="array" ref="F54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42">
        <v>204</v>
      </c>
      <c r="H542" t="str" cm="1">
        <f t="array" ref="H542">_xlfn.IFS(HeartDiseasePrediction[[#This Row],[Cholesterol]]=0,"No Reading",HeartDiseasePrediction[[#This Row],[Cholesterol]]&lt;200,"Normal",HeartDiseasePrediction[[#This Row],[Cholesterol]]&lt;240,"Medium Risk",HeartDiseasePrediction[[#This Row],[Cholesterol]]&gt;=240,"High Risk")</f>
        <v>Medium Risk</v>
      </c>
      <c r="I542" t="s">
        <v>52</v>
      </c>
      <c r="J542" t="s">
        <v>16</v>
      </c>
      <c r="K542">
        <v>122</v>
      </c>
      <c r="L542" s="1">
        <f>HeartDiseasePrediction[[#This Row],[MaxHR]]/(220-HeartDiseasePrediction[[#This Row],[Age]])</f>
        <v>0.77215189873417722</v>
      </c>
      <c r="M542" t="str" cm="1">
        <f t="array" ref="M542">_xlfn.IFS(HeartDiseasePrediction[[#This Row],[MaxHR % Value]]&lt;=59%,"Low-(Abnormal)",HeartDiseasePrediction[[#This Row],[MaxHR % Value]]&lt;86%,"Normal",HeartDiseasePrediction[[#This Row],[MaxHR % Value]]&gt;=86%,"High-(Abnormal)")</f>
        <v>Normal</v>
      </c>
      <c r="N542" t="s">
        <v>23</v>
      </c>
      <c r="O542">
        <v>1.2</v>
      </c>
      <c r="P542" t="str" cm="1">
        <f t="array" ref="P542">_xlfn.IFS(HeartDiseasePrediction[[#This Row],[Oldpeak]]&lt;1,"Low Risk",HeartDiseasePrediction[[#This Row],[Oldpeak]]&lt;1.5,"Medium Risk",HeartDiseasePrediction[[#This Row],[Oldpeak]]&gt;=1.5,"High Risk")</f>
        <v>Medium Risk</v>
      </c>
      <c r="Q542" t="s">
        <v>15</v>
      </c>
      <c r="R542" t="s">
        <v>23</v>
      </c>
    </row>
    <row r="543" spans="1:18" x14ac:dyDescent="0.25">
      <c r="A543">
        <v>76</v>
      </c>
      <c r="B543" t="str" cm="1">
        <f t="array" ref="B543">_xlfn.IFS(HeartDiseasePrediction[[#This Row],[Age]]&lt;40,"Below 40",HeartDiseasePrediction[[#This Row],[Age]]&lt;50,"Btw 40 - 49",HeartDiseasePrediction[[#This Row],[Age]]&lt;60,"Btw 50 -59",HeartDiseasePrediction[[#This Row],[Age]]&lt;70,"Btw 60 - 69",HeartDiseasePrediction[[#This Row],[Age]]&lt;=80,"Btw 70 -79")</f>
        <v>Btw 70 -79</v>
      </c>
      <c r="C543" t="s">
        <v>11</v>
      </c>
      <c r="D543" t="s">
        <v>64</v>
      </c>
      <c r="E543">
        <v>104</v>
      </c>
      <c r="F543" t="str" cm="1">
        <f t="array" ref="F543">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543">
        <v>113</v>
      </c>
      <c r="H543" t="str" cm="1">
        <f t="array" ref="H543">_xlfn.IFS(HeartDiseasePrediction[[#This Row],[Cholesterol]]=0,"No Reading",HeartDiseasePrediction[[#This Row],[Cholesterol]]&lt;200,"Normal",HeartDiseasePrediction[[#This Row],[Cholesterol]]&lt;240,"Medium Risk",HeartDiseasePrediction[[#This Row],[Cholesterol]]&gt;=240,"High Risk")</f>
        <v>Normal</v>
      </c>
      <c r="I543" t="s">
        <v>52</v>
      </c>
      <c r="J543" t="s">
        <v>17</v>
      </c>
      <c r="K543">
        <v>120</v>
      </c>
      <c r="L543" s="1">
        <f>HeartDiseasePrediction[[#This Row],[MaxHR]]/(220-HeartDiseasePrediction[[#This Row],[Age]])</f>
        <v>0.83333333333333337</v>
      </c>
      <c r="M543" t="str" cm="1">
        <f t="array" ref="M543">_xlfn.IFS(HeartDiseasePrediction[[#This Row],[MaxHR % Value]]&lt;=59%,"Low-(Abnormal)",HeartDiseasePrediction[[#This Row],[MaxHR % Value]]&lt;86%,"Normal",HeartDiseasePrediction[[#This Row],[MaxHR % Value]]&gt;=86%,"High-(Abnormal)")</f>
        <v>Normal</v>
      </c>
      <c r="N543" t="s">
        <v>22</v>
      </c>
      <c r="O543">
        <v>3.5</v>
      </c>
      <c r="P543" t="str" cm="1">
        <f t="array" ref="P543">_xlfn.IFS(HeartDiseasePrediction[[#This Row],[Oldpeak]]&lt;1,"Low Risk",HeartDiseasePrediction[[#This Row],[Oldpeak]]&lt;1.5,"Medium Risk",HeartDiseasePrediction[[#This Row],[Oldpeak]]&gt;=1.5,"High Risk")</f>
        <v>High Risk</v>
      </c>
      <c r="Q543" t="s">
        <v>18</v>
      </c>
      <c r="R543" t="s">
        <v>23</v>
      </c>
    </row>
    <row r="544" spans="1:18" x14ac:dyDescent="0.25">
      <c r="A544">
        <v>54</v>
      </c>
      <c r="B544" t="str" cm="1">
        <f t="array" ref="B544">_xlfn.IFS(HeartDiseasePrediction[[#This Row],[Age]]&lt;40,"Below 40",HeartDiseasePrediction[[#This Row],[Age]]&lt;50,"Btw 40 - 49",HeartDiseasePrediction[[#This Row],[Age]]&lt;60,"Btw 50 -59",HeartDiseasePrediction[[#This Row],[Age]]&lt;70,"Btw 60 - 69",HeartDiseasePrediction[[#This Row],[Age]]&lt;=80,"Btw 70 -79")</f>
        <v>Btw 50 -59</v>
      </c>
      <c r="C544" t="s">
        <v>14</v>
      </c>
      <c r="D544" t="s">
        <v>61</v>
      </c>
      <c r="E544">
        <v>138</v>
      </c>
      <c r="F544" t="str" cm="1">
        <f t="array" ref="F54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44">
        <v>274</v>
      </c>
      <c r="H544" t="str" cm="1">
        <f t="array" ref="H544">_xlfn.IFS(HeartDiseasePrediction[[#This Row],[Cholesterol]]=0,"No Reading",HeartDiseasePrediction[[#This Row],[Cholesterol]]&lt;200,"Normal",HeartDiseasePrediction[[#This Row],[Cholesterol]]&lt;240,"Medium Risk",HeartDiseasePrediction[[#This Row],[Cholesterol]]&gt;=240,"High Risk")</f>
        <v>High Risk</v>
      </c>
      <c r="I544" t="s">
        <v>52</v>
      </c>
      <c r="J544" t="s">
        <v>12</v>
      </c>
      <c r="K544">
        <v>105</v>
      </c>
      <c r="L544" s="1">
        <f>HeartDiseasePrediction[[#This Row],[MaxHR]]/(220-HeartDiseasePrediction[[#This Row],[Age]])</f>
        <v>0.63253012048192769</v>
      </c>
      <c r="M544" t="str" cm="1">
        <f t="array" ref="M544">_xlfn.IFS(HeartDiseasePrediction[[#This Row],[MaxHR % Value]]&lt;=59%,"Low-(Abnormal)",HeartDiseasePrediction[[#This Row],[MaxHR % Value]]&lt;86%,"Normal",HeartDiseasePrediction[[#This Row],[MaxHR % Value]]&gt;=86%,"High-(Abnormal)")</f>
        <v>Normal</v>
      </c>
      <c r="N544" t="s">
        <v>23</v>
      </c>
      <c r="O544">
        <v>1.5</v>
      </c>
      <c r="P544" t="str" cm="1">
        <f t="array" ref="P544">_xlfn.IFS(HeartDiseasePrediction[[#This Row],[Oldpeak]]&lt;1,"Low Risk",HeartDiseasePrediction[[#This Row],[Oldpeak]]&lt;1.5,"Medium Risk",HeartDiseasePrediction[[#This Row],[Oldpeak]]&gt;=1.5,"High Risk")</f>
        <v>High Risk</v>
      </c>
      <c r="Q544" t="s">
        <v>15</v>
      </c>
      <c r="R544" t="s">
        <v>23</v>
      </c>
    </row>
    <row r="545" spans="1:18" x14ac:dyDescent="0.25">
      <c r="A545">
        <v>70</v>
      </c>
      <c r="B545" t="str" cm="1">
        <f t="array" ref="B545">_xlfn.IFS(HeartDiseasePrediction[[#This Row],[Age]]&lt;40,"Below 40",HeartDiseasePrediction[[#This Row],[Age]]&lt;50,"Btw 40 - 49",HeartDiseasePrediction[[#This Row],[Age]]&lt;60,"Btw 50 -59",HeartDiseasePrediction[[#This Row],[Age]]&lt;70,"Btw 60 - 69",HeartDiseasePrediction[[#This Row],[Age]]&lt;=80,"Btw 70 -79")</f>
        <v>Btw 70 -79</v>
      </c>
      <c r="C545" t="s">
        <v>11</v>
      </c>
      <c r="D545" t="s">
        <v>61</v>
      </c>
      <c r="E545">
        <v>170</v>
      </c>
      <c r="F545" t="str" cm="1">
        <f t="array" ref="F545">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45">
        <v>192</v>
      </c>
      <c r="H545" t="str" cm="1">
        <f t="array" ref="H545">_xlfn.IFS(HeartDiseasePrediction[[#This Row],[Cholesterol]]=0,"No Reading",HeartDiseasePrediction[[#This Row],[Cholesterol]]&lt;200,"Normal",HeartDiseasePrediction[[#This Row],[Cholesterol]]&lt;240,"Medium Risk",HeartDiseasePrediction[[#This Row],[Cholesterol]]&gt;=240,"High Risk")</f>
        <v>Normal</v>
      </c>
      <c r="I545" t="s">
        <v>52</v>
      </c>
      <c r="J545" t="s">
        <v>16</v>
      </c>
      <c r="K545">
        <v>129</v>
      </c>
      <c r="L545" s="1">
        <f>HeartDiseasePrediction[[#This Row],[MaxHR]]/(220-HeartDiseasePrediction[[#This Row],[Age]])</f>
        <v>0.86</v>
      </c>
      <c r="M545" t="str" cm="1">
        <f t="array" ref="M545">_xlfn.IFS(HeartDiseasePrediction[[#This Row],[MaxHR % Value]]&lt;=59%,"Low-(Abnormal)",HeartDiseasePrediction[[#This Row],[MaxHR % Value]]&lt;86%,"Normal",HeartDiseasePrediction[[#This Row],[MaxHR % Value]]&gt;=86%,"High-(Abnormal)")</f>
        <v>High-(Abnormal)</v>
      </c>
      <c r="N545" t="s">
        <v>23</v>
      </c>
      <c r="O545">
        <v>3</v>
      </c>
      <c r="P545" t="str" cm="1">
        <f t="array" ref="P545">_xlfn.IFS(HeartDiseasePrediction[[#This Row],[Oldpeak]]&lt;1,"Low Risk",HeartDiseasePrediction[[#This Row],[Oldpeak]]&lt;1.5,"Medium Risk",HeartDiseasePrediction[[#This Row],[Oldpeak]]&gt;=1.5,"High Risk")</f>
        <v>High Risk</v>
      </c>
      <c r="Q545" t="s">
        <v>18</v>
      </c>
      <c r="R545" t="s">
        <v>23</v>
      </c>
    </row>
    <row r="546" spans="1:18" x14ac:dyDescent="0.25">
      <c r="A546">
        <v>61</v>
      </c>
      <c r="B546" t="str" cm="1">
        <f t="array" ref="B546">_xlfn.IFS(HeartDiseasePrediction[[#This Row],[Age]]&lt;40,"Below 40",HeartDiseasePrediction[[#This Row],[Age]]&lt;50,"Btw 40 - 49",HeartDiseasePrediction[[#This Row],[Age]]&lt;60,"Btw 50 -59",HeartDiseasePrediction[[#This Row],[Age]]&lt;70,"Btw 60 - 69",HeartDiseasePrediction[[#This Row],[Age]]&lt;=80,"Btw 70 -79")</f>
        <v>Btw 60 - 69</v>
      </c>
      <c r="C546" t="s">
        <v>14</v>
      </c>
      <c r="D546" t="s">
        <v>62</v>
      </c>
      <c r="E546">
        <v>140</v>
      </c>
      <c r="F546" t="str" cm="1">
        <f t="array" ref="F546">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46">
        <v>298</v>
      </c>
      <c r="H546" t="str" cm="1">
        <f t="array" ref="H546">_xlfn.IFS(HeartDiseasePrediction[[#This Row],[Cholesterol]]=0,"No Reading",HeartDiseasePrediction[[#This Row],[Cholesterol]]&lt;200,"Normal",HeartDiseasePrediction[[#This Row],[Cholesterol]]&lt;240,"Medium Risk",HeartDiseasePrediction[[#This Row],[Cholesterol]]&gt;=240,"High Risk")</f>
        <v>High Risk</v>
      </c>
      <c r="I546" t="s">
        <v>53</v>
      </c>
      <c r="J546" t="s">
        <v>12</v>
      </c>
      <c r="K546">
        <v>120</v>
      </c>
      <c r="L546" s="1">
        <f>HeartDiseasePrediction[[#This Row],[MaxHR]]/(220-HeartDiseasePrediction[[#This Row],[Age]])</f>
        <v>0.75471698113207553</v>
      </c>
      <c r="M546" t="str" cm="1">
        <f t="array" ref="M546">_xlfn.IFS(HeartDiseasePrediction[[#This Row],[MaxHR % Value]]&lt;=59%,"Low-(Abnormal)",HeartDiseasePrediction[[#This Row],[MaxHR % Value]]&lt;86%,"Normal",HeartDiseasePrediction[[#This Row],[MaxHR % Value]]&gt;=86%,"High-(Abnormal)")</f>
        <v>Normal</v>
      </c>
      <c r="N546" t="s">
        <v>23</v>
      </c>
      <c r="O546">
        <v>0</v>
      </c>
      <c r="P546" t="str" cm="1">
        <f t="array" ref="P546">_xlfn.IFS(HeartDiseasePrediction[[#This Row],[Oldpeak]]&lt;1,"Low Risk",HeartDiseasePrediction[[#This Row],[Oldpeak]]&lt;1.5,"Medium Risk",HeartDiseasePrediction[[#This Row],[Oldpeak]]&gt;=1.5,"High Risk")</f>
        <v>Low Risk</v>
      </c>
      <c r="Q546" t="s">
        <v>13</v>
      </c>
      <c r="R546" t="s">
        <v>22</v>
      </c>
    </row>
    <row r="547" spans="1:18" x14ac:dyDescent="0.25">
      <c r="A547">
        <v>48</v>
      </c>
      <c r="B547" t="str" cm="1">
        <f t="array" ref="B547">_xlfn.IFS(HeartDiseasePrediction[[#This Row],[Age]]&lt;40,"Below 40",HeartDiseasePrediction[[#This Row],[Age]]&lt;50,"Btw 40 - 49",HeartDiseasePrediction[[#This Row],[Age]]&lt;60,"Btw 50 -59",HeartDiseasePrediction[[#This Row],[Age]]&lt;70,"Btw 60 - 69",HeartDiseasePrediction[[#This Row],[Age]]&lt;=80,"Btw 70 -79")</f>
        <v>Btw 40 - 49</v>
      </c>
      <c r="C547" t="s">
        <v>11</v>
      </c>
      <c r="D547" t="s">
        <v>61</v>
      </c>
      <c r="E547">
        <v>132</v>
      </c>
      <c r="F547" t="str" cm="1">
        <f t="array" ref="F54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47">
        <v>272</v>
      </c>
      <c r="H547" t="str" cm="1">
        <f t="array" ref="H547">_xlfn.IFS(HeartDiseasePrediction[[#This Row],[Cholesterol]]=0,"No Reading",HeartDiseasePrediction[[#This Row],[Cholesterol]]&lt;200,"Normal",HeartDiseasePrediction[[#This Row],[Cholesterol]]&lt;240,"Medium Risk",HeartDiseasePrediction[[#This Row],[Cholesterol]]&gt;=240,"High Risk")</f>
        <v>High Risk</v>
      </c>
      <c r="I547" t="s">
        <v>52</v>
      </c>
      <c r="J547" t="s">
        <v>16</v>
      </c>
      <c r="K547">
        <v>139</v>
      </c>
      <c r="L547" s="1">
        <f>HeartDiseasePrediction[[#This Row],[MaxHR]]/(220-HeartDiseasePrediction[[#This Row],[Age]])</f>
        <v>0.80813953488372092</v>
      </c>
      <c r="M547" t="str" cm="1">
        <f t="array" ref="M547">_xlfn.IFS(HeartDiseasePrediction[[#This Row],[MaxHR % Value]]&lt;=59%,"Low-(Abnormal)",HeartDiseasePrediction[[#This Row],[MaxHR % Value]]&lt;86%,"Normal",HeartDiseasePrediction[[#This Row],[MaxHR % Value]]&gt;=86%,"High-(Abnormal)")</f>
        <v>Normal</v>
      </c>
      <c r="N547" t="s">
        <v>22</v>
      </c>
      <c r="O547">
        <v>0.2</v>
      </c>
      <c r="P547" t="str" cm="1">
        <f t="array" ref="P547">_xlfn.IFS(HeartDiseasePrediction[[#This Row],[Oldpeak]]&lt;1,"Low Risk",HeartDiseasePrediction[[#This Row],[Oldpeak]]&lt;1.5,"Medium Risk",HeartDiseasePrediction[[#This Row],[Oldpeak]]&gt;=1.5,"High Risk")</f>
        <v>Low Risk</v>
      </c>
      <c r="Q547" t="s">
        <v>13</v>
      </c>
      <c r="R547" t="s">
        <v>22</v>
      </c>
    </row>
    <row r="548" spans="1:18" x14ac:dyDescent="0.25">
      <c r="A548">
        <v>48</v>
      </c>
      <c r="B548" t="str" cm="1">
        <f t="array" ref="B548">_xlfn.IFS(HeartDiseasePrediction[[#This Row],[Age]]&lt;40,"Below 40",HeartDiseasePrediction[[#This Row],[Age]]&lt;50,"Btw 40 - 49",HeartDiseasePrediction[[#This Row],[Age]]&lt;60,"Btw 50 -59",HeartDiseasePrediction[[#This Row],[Age]]&lt;70,"Btw 60 - 69",HeartDiseasePrediction[[#This Row],[Age]]&lt;=80,"Btw 70 -79")</f>
        <v>Btw 40 - 49</v>
      </c>
      <c r="C548" t="s">
        <v>11</v>
      </c>
      <c r="D548" t="s">
        <v>64</v>
      </c>
      <c r="E548">
        <v>132</v>
      </c>
      <c r="F548" t="str" cm="1">
        <f t="array" ref="F54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48">
        <v>220</v>
      </c>
      <c r="H548" t="str" cm="1">
        <f t="array" ref="H548">_xlfn.IFS(HeartDiseasePrediction[[#This Row],[Cholesterol]]=0,"No Reading",HeartDiseasePrediction[[#This Row],[Cholesterol]]&lt;200,"Normal",HeartDiseasePrediction[[#This Row],[Cholesterol]]&lt;240,"Medium Risk",HeartDiseasePrediction[[#This Row],[Cholesterol]]&gt;=240,"High Risk")</f>
        <v>Medium Risk</v>
      </c>
      <c r="I548" t="s">
        <v>53</v>
      </c>
      <c r="J548" t="s">
        <v>16</v>
      </c>
      <c r="K548">
        <v>162</v>
      </c>
      <c r="L548" s="1">
        <f>HeartDiseasePrediction[[#This Row],[MaxHR]]/(220-HeartDiseasePrediction[[#This Row],[Age]])</f>
        <v>0.94186046511627908</v>
      </c>
      <c r="M548" t="str" cm="1">
        <f t="array" ref="M548">_xlfn.IFS(HeartDiseasePrediction[[#This Row],[MaxHR % Value]]&lt;=59%,"Low-(Abnormal)",HeartDiseasePrediction[[#This Row],[MaxHR % Value]]&lt;86%,"Normal",HeartDiseasePrediction[[#This Row],[MaxHR % Value]]&gt;=86%,"High-(Abnormal)")</f>
        <v>High-(Abnormal)</v>
      </c>
      <c r="N548" t="s">
        <v>22</v>
      </c>
      <c r="O548">
        <v>0</v>
      </c>
      <c r="P548" t="str" cm="1">
        <f t="array" ref="P548">_xlfn.IFS(HeartDiseasePrediction[[#This Row],[Oldpeak]]&lt;1,"Low Risk",HeartDiseasePrediction[[#This Row],[Oldpeak]]&lt;1.5,"Medium Risk",HeartDiseasePrediction[[#This Row],[Oldpeak]]&gt;=1.5,"High Risk")</f>
        <v>Low Risk</v>
      </c>
      <c r="Q548" t="s">
        <v>15</v>
      </c>
      <c r="R548" t="s">
        <v>23</v>
      </c>
    </row>
    <row r="549" spans="1:18" x14ac:dyDescent="0.25">
      <c r="A549">
        <v>61</v>
      </c>
      <c r="B549" t="str" cm="1">
        <f t="array" ref="B549">_xlfn.IFS(HeartDiseasePrediction[[#This Row],[Age]]&lt;40,"Below 40",HeartDiseasePrediction[[#This Row],[Age]]&lt;50,"Btw 40 - 49",HeartDiseasePrediction[[#This Row],[Age]]&lt;60,"Btw 50 -59",HeartDiseasePrediction[[#This Row],[Age]]&lt;70,"Btw 60 - 69",HeartDiseasePrediction[[#This Row],[Age]]&lt;=80,"Btw 70 -79")</f>
        <v>Btw 60 - 69</v>
      </c>
      <c r="C549" t="s">
        <v>11</v>
      </c>
      <c r="D549" t="s">
        <v>63</v>
      </c>
      <c r="E549">
        <v>142</v>
      </c>
      <c r="F549" t="str" cm="1">
        <f t="array" ref="F549">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49">
        <v>200</v>
      </c>
      <c r="H549" t="str" cm="1">
        <f t="array" ref="H549">_xlfn.IFS(HeartDiseasePrediction[[#This Row],[Cholesterol]]=0,"No Reading",HeartDiseasePrediction[[#This Row],[Cholesterol]]&lt;200,"Normal",HeartDiseasePrediction[[#This Row],[Cholesterol]]&lt;240,"Medium Risk",HeartDiseasePrediction[[#This Row],[Cholesterol]]&gt;=240,"High Risk")</f>
        <v>Medium Risk</v>
      </c>
      <c r="I549" t="s">
        <v>53</v>
      </c>
      <c r="J549" t="s">
        <v>16</v>
      </c>
      <c r="K549">
        <v>100</v>
      </c>
      <c r="L549" s="1">
        <f>HeartDiseasePrediction[[#This Row],[MaxHR]]/(220-HeartDiseasePrediction[[#This Row],[Age]])</f>
        <v>0.62893081761006286</v>
      </c>
      <c r="M549" t="str" cm="1">
        <f t="array" ref="M549">_xlfn.IFS(HeartDiseasePrediction[[#This Row],[MaxHR % Value]]&lt;=59%,"Low-(Abnormal)",HeartDiseasePrediction[[#This Row],[MaxHR % Value]]&lt;86%,"Normal",HeartDiseasePrediction[[#This Row],[MaxHR % Value]]&gt;=86%,"High-(Abnormal)")</f>
        <v>Normal</v>
      </c>
      <c r="N549" t="s">
        <v>22</v>
      </c>
      <c r="O549">
        <v>1.5</v>
      </c>
      <c r="P549" t="str" cm="1">
        <f t="array" ref="P549">_xlfn.IFS(HeartDiseasePrediction[[#This Row],[Oldpeak]]&lt;1,"Low Risk",HeartDiseasePrediction[[#This Row],[Oldpeak]]&lt;1.5,"Medium Risk",HeartDiseasePrediction[[#This Row],[Oldpeak]]&gt;=1.5,"High Risk")</f>
        <v>High Risk</v>
      </c>
      <c r="Q549" t="s">
        <v>18</v>
      </c>
      <c r="R549" t="s">
        <v>23</v>
      </c>
    </row>
    <row r="550" spans="1:18" x14ac:dyDescent="0.25">
      <c r="A550">
        <v>66</v>
      </c>
      <c r="B550" t="str" cm="1">
        <f t="array" ref="B550">_xlfn.IFS(HeartDiseasePrediction[[#This Row],[Age]]&lt;40,"Below 40",HeartDiseasePrediction[[#This Row],[Age]]&lt;50,"Btw 40 - 49",HeartDiseasePrediction[[#This Row],[Age]]&lt;60,"Btw 50 -59",HeartDiseasePrediction[[#This Row],[Age]]&lt;70,"Btw 60 - 69",HeartDiseasePrediction[[#This Row],[Age]]&lt;=80,"Btw 70 -79")</f>
        <v>Btw 60 - 69</v>
      </c>
      <c r="C550" t="s">
        <v>11</v>
      </c>
      <c r="D550" t="s">
        <v>61</v>
      </c>
      <c r="E550">
        <v>112</v>
      </c>
      <c r="F550" t="str" cm="1">
        <f t="array" ref="F550">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550">
        <v>261</v>
      </c>
      <c r="H550" t="str" cm="1">
        <f t="array" ref="H550">_xlfn.IFS(HeartDiseasePrediction[[#This Row],[Cholesterol]]=0,"No Reading",HeartDiseasePrediction[[#This Row],[Cholesterol]]&lt;200,"Normal",HeartDiseasePrediction[[#This Row],[Cholesterol]]&lt;240,"Medium Risk",HeartDiseasePrediction[[#This Row],[Cholesterol]]&gt;=240,"High Risk")</f>
        <v>High Risk</v>
      </c>
      <c r="I550" t="s">
        <v>52</v>
      </c>
      <c r="J550" t="s">
        <v>12</v>
      </c>
      <c r="K550">
        <v>140</v>
      </c>
      <c r="L550" s="1">
        <f>HeartDiseasePrediction[[#This Row],[MaxHR]]/(220-HeartDiseasePrediction[[#This Row],[Age]])</f>
        <v>0.90909090909090906</v>
      </c>
      <c r="M550" t="str" cm="1">
        <f t="array" ref="M550">_xlfn.IFS(HeartDiseasePrediction[[#This Row],[MaxHR % Value]]&lt;=59%,"Low-(Abnormal)",HeartDiseasePrediction[[#This Row],[MaxHR % Value]]&lt;86%,"Normal",HeartDiseasePrediction[[#This Row],[MaxHR % Value]]&gt;=86%,"High-(Abnormal)")</f>
        <v>High-(Abnormal)</v>
      </c>
      <c r="N550" t="s">
        <v>22</v>
      </c>
      <c r="O550">
        <v>1.5</v>
      </c>
      <c r="P550" t="str" cm="1">
        <f t="array" ref="P550">_xlfn.IFS(HeartDiseasePrediction[[#This Row],[Oldpeak]]&lt;1,"Low Risk",HeartDiseasePrediction[[#This Row],[Oldpeak]]&lt;1.5,"Medium Risk",HeartDiseasePrediction[[#This Row],[Oldpeak]]&gt;=1.5,"High Risk")</f>
        <v>High Risk</v>
      </c>
      <c r="Q550" t="s">
        <v>13</v>
      </c>
      <c r="R550" t="s">
        <v>23</v>
      </c>
    </row>
    <row r="551" spans="1:18" x14ac:dyDescent="0.25">
      <c r="A551">
        <v>68</v>
      </c>
      <c r="B551" t="str" cm="1">
        <f t="array" ref="B551">_xlfn.IFS(HeartDiseasePrediction[[#This Row],[Age]]&lt;40,"Below 40",HeartDiseasePrediction[[#This Row],[Age]]&lt;50,"Btw 40 - 49",HeartDiseasePrediction[[#This Row],[Age]]&lt;60,"Btw 50 -59",HeartDiseasePrediction[[#This Row],[Age]]&lt;70,"Btw 60 - 69",HeartDiseasePrediction[[#This Row],[Age]]&lt;=80,"Btw 70 -79")</f>
        <v>Btw 60 - 69</v>
      </c>
      <c r="C551" t="s">
        <v>11</v>
      </c>
      <c r="D551" t="s">
        <v>63</v>
      </c>
      <c r="E551">
        <v>139</v>
      </c>
      <c r="F551" t="str" cm="1">
        <f t="array" ref="F55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51">
        <v>181</v>
      </c>
      <c r="H551" t="str" cm="1">
        <f t="array" ref="H551">_xlfn.IFS(HeartDiseasePrediction[[#This Row],[Cholesterol]]=0,"No Reading",HeartDiseasePrediction[[#This Row],[Cholesterol]]&lt;200,"Normal",HeartDiseasePrediction[[#This Row],[Cholesterol]]&lt;240,"Medium Risk",HeartDiseasePrediction[[#This Row],[Cholesterol]]&gt;=240,"High Risk")</f>
        <v>Normal</v>
      </c>
      <c r="I551" t="s">
        <v>53</v>
      </c>
      <c r="J551" t="s">
        <v>16</v>
      </c>
      <c r="K551">
        <v>135</v>
      </c>
      <c r="L551" s="1">
        <f>HeartDiseasePrediction[[#This Row],[MaxHR]]/(220-HeartDiseasePrediction[[#This Row],[Age]])</f>
        <v>0.88815789473684215</v>
      </c>
      <c r="M551" t="str" cm="1">
        <f t="array" ref="M551">_xlfn.IFS(HeartDiseasePrediction[[#This Row],[MaxHR % Value]]&lt;=59%,"Low-(Abnormal)",HeartDiseasePrediction[[#This Row],[MaxHR % Value]]&lt;86%,"Normal",HeartDiseasePrediction[[#This Row],[MaxHR % Value]]&gt;=86%,"High-(Abnormal)")</f>
        <v>High-(Abnormal)</v>
      </c>
      <c r="N551" t="s">
        <v>22</v>
      </c>
      <c r="O551">
        <v>0.2</v>
      </c>
      <c r="P551" t="str" cm="1">
        <f t="array" ref="P551">_xlfn.IFS(HeartDiseasePrediction[[#This Row],[Oldpeak]]&lt;1,"Low Risk",HeartDiseasePrediction[[#This Row],[Oldpeak]]&lt;1.5,"Medium Risk",HeartDiseasePrediction[[#This Row],[Oldpeak]]&gt;=1.5,"High Risk")</f>
        <v>Low Risk</v>
      </c>
      <c r="Q551" t="s">
        <v>13</v>
      </c>
      <c r="R551" t="s">
        <v>22</v>
      </c>
    </row>
    <row r="552" spans="1:18" x14ac:dyDescent="0.25">
      <c r="A552">
        <v>55</v>
      </c>
      <c r="B552" t="str" cm="1">
        <f t="array" ref="B552">_xlfn.IFS(HeartDiseasePrediction[[#This Row],[Age]]&lt;40,"Below 40",HeartDiseasePrediction[[#This Row],[Age]]&lt;50,"Btw 40 - 49",HeartDiseasePrediction[[#This Row],[Age]]&lt;60,"Btw 50 -59",HeartDiseasePrediction[[#This Row],[Age]]&lt;70,"Btw 60 - 69",HeartDiseasePrediction[[#This Row],[Age]]&lt;=80,"Btw 70 -79")</f>
        <v>Btw 50 -59</v>
      </c>
      <c r="C552" t="s">
        <v>11</v>
      </c>
      <c r="D552" t="s">
        <v>61</v>
      </c>
      <c r="E552">
        <v>172</v>
      </c>
      <c r="F552" t="str" cm="1">
        <f t="array" ref="F552">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52">
        <v>260</v>
      </c>
      <c r="H552" t="str" cm="1">
        <f t="array" ref="H552">_xlfn.IFS(HeartDiseasePrediction[[#This Row],[Cholesterol]]=0,"No Reading",HeartDiseasePrediction[[#This Row],[Cholesterol]]&lt;200,"Normal",HeartDiseasePrediction[[#This Row],[Cholesterol]]&lt;240,"Medium Risk",HeartDiseasePrediction[[#This Row],[Cholesterol]]&gt;=240,"High Risk")</f>
        <v>High Risk</v>
      </c>
      <c r="I552" t="s">
        <v>52</v>
      </c>
      <c r="J552" t="s">
        <v>12</v>
      </c>
      <c r="K552">
        <v>73</v>
      </c>
      <c r="L552" s="1">
        <f>HeartDiseasePrediction[[#This Row],[MaxHR]]/(220-HeartDiseasePrediction[[#This Row],[Age]])</f>
        <v>0.44242424242424244</v>
      </c>
      <c r="M552" t="str" cm="1">
        <f t="array" ref="M552">_xlfn.IFS(HeartDiseasePrediction[[#This Row],[MaxHR % Value]]&lt;=59%,"Low-(Abnormal)",HeartDiseasePrediction[[#This Row],[MaxHR % Value]]&lt;86%,"Normal",HeartDiseasePrediction[[#This Row],[MaxHR % Value]]&gt;=86%,"High-(Abnormal)")</f>
        <v>Low-(Abnormal)</v>
      </c>
      <c r="N552" t="s">
        <v>22</v>
      </c>
      <c r="O552">
        <v>2</v>
      </c>
      <c r="P552" t="str" cm="1">
        <f t="array" ref="P552">_xlfn.IFS(HeartDiseasePrediction[[#This Row],[Oldpeak]]&lt;1,"Low Risk",HeartDiseasePrediction[[#This Row],[Oldpeak]]&lt;1.5,"Medium Risk",HeartDiseasePrediction[[#This Row],[Oldpeak]]&gt;=1.5,"High Risk")</f>
        <v>High Risk</v>
      </c>
      <c r="Q552" t="s">
        <v>15</v>
      </c>
      <c r="R552" t="s">
        <v>23</v>
      </c>
    </row>
    <row r="553" spans="1:18" x14ac:dyDescent="0.25">
      <c r="A553">
        <v>62</v>
      </c>
      <c r="B553" t="str" cm="1">
        <f t="array" ref="B553">_xlfn.IFS(HeartDiseasePrediction[[#This Row],[Age]]&lt;40,"Below 40",HeartDiseasePrediction[[#This Row],[Age]]&lt;50,"Btw 40 - 49",HeartDiseasePrediction[[#This Row],[Age]]&lt;60,"Btw 50 -59",HeartDiseasePrediction[[#This Row],[Age]]&lt;70,"Btw 60 - 69",HeartDiseasePrediction[[#This Row],[Age]]&lt;=80,"Btw 70 -79")</f>
        <v>Btw 60 - 69</v>
      </c>
      <c r="C553" t="s">
        <v>11</v>
      </c>
      <c r="D553" t="s">
        <v>64</v>
      </c>
      <c r="E553">
        <v>120</v>
      </c>
      <c r="F553" t="str" cm="1">
        <f t="array" ref="F55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53">
        <v>220</v>
      </c>
      <c r="H553" t="str" cm="1">
        <f t="array" ref="H553">_xlfn.IFS(HeartDiseasePrediction[[#This Row],[Cholesterol]]=0,"No Reading",HeartDiseasePrediction[[#This Row],[Cholesterol]]&lt;200,"Normal",HeartDiseasePrediction[[#This Row],[Cholesterol]]&lt;240,"Medium Risk",HeartDiseasePrediction[[#This Row],[Cholesterol]]&gt;=240,"High Risk")</f>
        <v>Medium Risk</v>
      </c>
      <c r="I553" t="s">
        <v>52</v>
      </c>
      <c r="J553" t="s">
        <v>17</v>
      </c>
      <c r="K553">
        <v>86</v>
      </c>
      <c r="L553" s="1">
        <f>HeartDiseasePrediction[[#This Row],[MaxHR]]/(220-HeartDiseasePrediction[[#This Row],[Age]])</f>
        <v>0.54430379746835444</v>
      </c>
      <c r="M553" t="str" cm="1">
        <f t="array" ref="M553">_xlfn.IFS(HeartDiseasePrediction[[#This Row],[MaxHR % Value]]&lt;=59%,"Low-(Abnormal)",HeartDiseasePrediction[[#This Row],[MaxHR % Value]]&lt;86%,"Normal",HeartDiseasePrediction[[#This Row],[MaxHR % Value]]&gt;=86%,"High-(Abnormal)")</f>
        <v>Low-(Abnormal)</v>
      </c>
      <c r="N553" t="s">
        <v>22</v>
      </c>
      <c r="O553">
        <v>0</v>
      </c>
      <c r="P553" t="str" cm="1">
        <f t="array" ref="P553">_xlfn.IFS(HeartDiseasePrediction[[#This Row],[Oldpeak]]&lt;1,"Low Risk",HeartDiseasePrediction[[#This Row],[Oldpeak]]&lt;1.5,"Medium Risk",HeartDiseasePrediction[[#This Row],[Oldpeak]]&gt;=1.5,"High Risk")</f>
        <v>Low Risk</v>
      </c>
      <c r="Q553" t="s">
        <v>13</v>
      </c>
      <c r="R553" t="s">
        <v>22</v>
      </c>
    </row>
    <row r="554" spans="1:18" x14ac:dyDescent="0.25">
      <c r="A554">
        <v>71</v>
      </c>
      <c r="B554" t="str" cm="1">
        <f t="array" ref="B554">_xlfn.IFS(HeartDiseasePrediction[[#This Row],[Age]]&lt;40,"Below 40",HeartDiseasePrediction[[#This Row],[Age]]&lt;50,"Btw 40 - 49",HeartDiseasePrediction[[#This Row],[Age]]&lt;60,"Btw 50 -59",HeartDiseasePrediction[[#This Row],[Age]]&lt;70,"Btw 60 - 69",HeartDiseasePrediction[[#This Row],[Age]]&lt;=80,"Btw 70 -79")</f>
        <v>Btw 70 -79</v>
      </c>
      <c r="C554" t="s">
        <v>11</v>
      </c>
      <c r="D554" t="s">
        <v>64</v>
      </c>
      <c r="E554">
        <v>144</v>
      </c>
      <c r="F554" t="str" cm="1">
        <f t="array" ref="F55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54">
        <v>221</v>
      </c>
      <c r="H554" t="str" cm="1">
        <f t="array" ref="H554">_xlfn.IFS(HeartDiseasePrediction[[#This Row],[Cholesterol]]=0,"No Reading",HeartDiseasePrediction[[#This Row],[Cholesterol]]&lt;200,"Normal",HeartDiseasePrediction[[#This Row],[Cholesterol]]&lt;240,"Medium Risk",HeartDiseasePrediction[[#This Row],[Cholesterol]]&gt;=240,"High Risk")</f>
        <v>Medium Risk</v>
      </c>
      <c r="I554" t="s">
        <v>52</v>
      </c>
      <c r="J554" t="s">
        <v>12</v>
      </c>
      <c r="K554">
        <v>108</v>
      </c>
      <c r="L554" s="1">
        <f>HeartDiseasePrediction[[#This Row],[MaxHR]]/(220-HeartDiseasePrediction[[#This Row],[Age]])</f>
        <v>0.72483221476510062</v>
      </c>
      <c r="M554" t="str" cm="1">
        <f t="array" ref="M554">_xlfn.IFS(HeartDiseasePrediction[[#This Row],[MaxHR % Value]]&lt;=59%,"Low-(Abnormal)",HeartDiseasePrediction[[#This Row],[MaxHR % Value]]&lt;86%,"Normal",HeartDiseasePrediction[[#This Row],[MaxHR % Value]]&gt;=86%,"High-(Abnormal)")</f>
        <v>Normal</v>
      </c>
      <c r="N554" t="s">
        <v>23</v>
      </c>
      <c r="O554">
        <v>1.8</v>
      </c>
      <c r="P554" t="str" cm="1">
        <f t="array" ref="P554">_xlfn.IFS(HeartDiseasePrediction[[#This Row],[Oldpeak]]&lt;1,"Low Risk",HeartDiseasePrediction[[#This Row],[Oldpeak]]&lt;1.5,"Medium Risk",HeartDiseasePrediction[[#This Row],[Oldpeak]]&gt;=1.5,"High Risk")</f>
        <v>High Risk</v>
      </c>
      <c r="Q554" t="s">
        <v>15</v>
      </c>
      <c r="R554" t="s">
        <v>23</v>
      </c>
    </row>
    <row r="555" spans="1:18" x14ac:dyDescent="0.25">
      <c r="A555">
        <v>74</v>
      </c>
      <c r="B555" t="str" cm="1">
        <f t="array" ref="B555">_xlfn.IFS(HeartDiseasePrediction[[#This Row],[Age]]&lt;40,"Below 40",HeartDiseasePrediction[[#This Row],[Age]]&lt;50,"Btw 40 - 49",HeartDiseasePrediction[[#This Row],[Age]]&lt;60,"Btw 50 -59",HeartDiseasePrediction[[#This Row],[Age]]&lt;70,"Btw 60 - 69",HeartDiseasePrediction[[#This Row],[Age]]&lt;=80,"Btw 70 -79")</f>
        <v>Btw 70 -79</v>
      </c>
      <c r="C555" t="s">
        <v>11</v>
      </c>
      <c r="D555" t="s">
        <v>63</v>
      </c>
      <c r="E555">
        <v>145</v>
      </c>
      <c r="F555" t="str" cm="1">
        <f t="array" ref="F555">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55">
        <v>216</v>
      </c>
      <c r="H555" t="str" cm="1">
        <f t="array" ref="H555">_xlfn.IFS(HeartDiseasePrediction[[#This Row],[Cholesterol]]=0,"No Reading",HeartDiseasePrediction[[#This Row],[Cholesterol]]&lt;200,"Normal",HeartDiseasePrediction[[#This Row],[Cholesterol]]&lt;240,"Medium Risk",HeartDiseasePrediction[[#This Row],[Cholesterol]]&gt;=240,"High Risk")</f>
        <v>Medium Risk</v>
      </c>
      <c r="I555" t="s">
        <v>53</v>
      </c>
      <c r="J555" t="s">
        <v>12</v>
      </c>
      <c r="K555">
        <v>116</v>
      </c>
      <c r="L555" s="1">
        <f>HeartDiseasePrediction[[#This Row],[MaxHR]]/(220-HeartDiseasePrediction[[#This Row],[Age]])</f>
        <v>0.79452054794520544</v>
      </c>
      <c r="M555" t="str" cm="1">
        <f t="array" ref="M555">_xlfn.IFS(HeartDiseasePrediction[[#This Row],[MaxHR % Value]]&lt;=59%,"Low-(Abnormal)",HeartDiseasePrediction[[#This Row],[MaxHR % Value]]&lt;86%,"Normal",HeartDiseasePrediction[[#This Row],[MaxHR % Value]]&gt;=86%,"High-(Abnormal)")</f>
        <v>Normal</v>
      </c>
      <c r="N555" t="s">
        <v>23</v>
      </c>
      <c r="O555">
        <v>1.8</v>
      </c>
      <c r="P555" t="str" cm="1">
        <f t="array" ref="P555">_xlfn.IFS(HeartDiseasePrediction[[#This Row],[Oldpeak]]&lt;1,"Low Risk",HeartDiseasePrediction[[#This Row],[Oldpeak]]&lt;1.5,"Medium Risk",HeartDiseasePrediction[[#This Row],[Oldpeak]]&gt;=1.5,"High Risk")</f>
        <v>High Risk</v>
      </c>
      <c r="Q555" t="s">
        <v>15</v>
      </c>
      <c r="R555" t="s">
        <v>23</v>
      </c>
    </row>
    <row r="556" spans="1:18" x14ac:dyDescent="0.25">
      <c r="A556">
        <v>53</v>
      </c>
      <c r="B556" t="str" cm="1">
        <f t="array" ref="B556">_xlfn.IFS(HeartDiseasePrediction[[#This Row],[Age]]&lt;40,"Below 40",HeartDiseasePrediction[[#This Row],[Age]]&lt;50,"Btw 40 - 49",HeartDiseasePrediction[[#This Row],[Age]]&lt;60,"Btw 50 -59",HeartDiseasePrediction[[#This Row],[Age]]&lt;70,"Btw 60 - 69",HeartDiseasePrediction[[#This Row],[Age]]&lt;=80,"Btw 70 -79")</f>
        <v>Btw 50 -59</v>
      </c>
      <c r="C556" t="s">
        <v>11</v>
      </c>
      <c r="D556" t="s">
        <v>64</v>
      </c>
      <c r="E556">
        <v>155</v>
      </c>
      <c r="F556" t="str" cm="1">
        <f t="array" ref="F556">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56">
        <v>175</v>
      </c>
      <c r="H556" t="str" cm="1">
        <f t="array" ref="H556">_xlfn.IFS(HeartDiseasePrediction[[#This Row],[Cholesterol]]=0,"No Reading",HeartDiseasePrediction[[#This Row],[Cholesterol]]&lt;200,"Normal",HeartDiseasePrediction[[#This Row],[Cholesterol]]&lt;240,"Medium Risk",HeartDiseasePrediction[[#This Row],[Cholesterol]]&gt;=240,"High Risk")</f>
        <v>Normal</v>
      </c>
      <c r="I556" t="s">
        <v>53</v>
      </c>
      <c r="J556" t="s">
        <v>16</v>
      </c>
      <c r="K556">
        <v>160</v>
      </c>
      <c r="L556" s="1">
        <f>HeartDiseasePrediction[[#This Row],[MaxHR]]/(220-HeartDiseasePrediction[[#This Row],[Age]])</f>
        <v>0.95808383233532934</v>
      </c>
      <c r="M556" t="str" cm="1">
        <f t="array" ref="M556">_xlfn.IFS(HeartDiseasePrediction[[#This Row],[MaxHR % Value]]&lt;=59%,"Low-(Abnormal)",HeartDiseasePrediction[[#This Row],[MaxHR % Value]]&lt;86%,"Normal",HeartDiseasePrediction[[#This Row],[MaxHR % Value]]&gt;=86%,"High-(Abnormal)")</f>
        <v>High-(Abnormal)</v>
      </c>
      <c r="N556" t="s">
        <v>22</v>
      </c>
      <c r="O556">
        <v>0.3</v>
      </c>
      <c r="P556" t="str" cm="1">
        <f t="array" ref="P556">_xlfn.IFS(HeartDiseasePrediction[[#This Row],[Oldpeak]]&lt;1,"Low Risk",HeartDiseasePrediction[[#This Row],[Oldpeak]]&lt;1.5,"Medium Risk",HeartDiseasePrediction[[#This Row],[Oldpeak]]&gt;=1.5,"High Risk")</f>
        <v>Low Risk</v>
      </c>
      <c r="Q556" t="s">
        <v>13</v>
      </c>
      <c r="R556" t="s">
        <v>22</v>
      </c>
    </row>
    <row r="557" spans="1:18" x14ac:dyDescent="0.25">
      <c r="A557">
        <v>58</v>
      </c>
      <c r="B557" t="str" cm="1">
        <f t="array" ref="B557">_xlfn.IFS(HeartDiseasePrediction[[#This Row],[Age]]&lt;40,"Below 40",HeartDiseasePrediction[[#This Row],[Age]]&lt;50,"Btw 40 - 49",HeartDiseasePrediction[[#This Row],[Age]]&lt;60,"Btw 50 -59",HeartDiseasePrediction[[#This Row],[Age]]&lt;70,"Btw 60 - 69",HeartDiseasePrediction[[#This Row],[Age]]&lt;=80,"Btw 70 -79")</f>
        <v>Btw 50 -59</v>
      </c>
      <c r="C557" t="s">
        <v>11</v>
      </c>
      <c r="D557" t="s">
        <v>64</v>
      </c>
      <c r="E557">
        <v>150</v>
      </c>
      <c r="F557" t="str" cm="1">
        <f t="array" ref="F55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57">
        <v>219</v>
      </c>
      <c r="H557" t="str" cm="1">
        <f t="array" ref="H557">_xlfn.IFS(HeartDiseasePrediction[[#This Row],[Cholesterol]]=0,"No Reading",HeartDiseasePrediction[[#This Row],[Cholesterol]]&lt;200,"Normal",HeartDiseasePrediction[[#This Row],[Cholesterol]]&lt;240,"Medium Risk",HeartDiseasePrediction[[#This Row],[Cholesterol]]&gt;=240,"High Risk")</f>
        <v>Medium Risk</v>
      </c>
      <c r="I557" t="s">
        <v>52</v>
      </c>
      <c r="J557" t="s">
        <v>16</v>
      </c>
      <c r="K557">
        <v>118</v>
      </c>
      <c r="L557" s="1">
        <f>HeartDiseasePrediction[[#This Row],[MaxHR]]/(220-HeartDiseasePrediction[[#This Row],[Age]])</f>
        <v>0.72839506172839508</v>
      </c>
      <c r="M557" t="str" cm="1">
        <f t="array" ref="M557">_xlfn.IFS(HeartDiseasePrediction[[#This Row],[MaxHR % Value]]&lt;=59%,"Low-(Abnormal)",HeartDiseasePrediction[[#This Row],[MaxHR % Value]]&lt;86%,"Normal",HeartDiseasePrediction[[#This Row],[MaxHR % Value]]&gt;=86%,"High-(Abnormal)")</f>
        <v>Normal</v>
      </c>
      <c r="N557" t="s">
        <v>23</v>
      </c>
      <c r="O557">
        <v>0</v>
      </c>
      <c r="P557" t="str" cm="1">
        <f t="array" ref="P557">_xlfn.IFS(HeartDiseasePrediction[[#This Row],[Oldpeak]]&lt;1,"Low Risk",HeartDiseasePrediction[[#This Row],[Oldpeak]]&lt;1.5,"Medium Risk",HeartDiseasePrediction[[#This Row],[Oldpeak]]&gt;=1.5,"High Risk")</f>
        <v>Low Risk</v>
      </c>
      <c r="Q557" t="s">
        <v>15</v>
      </c>
      <c r="R557" t="s">
        <v>23</v>
      </c>
    </row>
    <row r="558" spans="1:18" x14ac:dyDescent="0.25">
      <c r="A558">
        <v>75</v>
      </c>
      <c r="B558" t="str" cm="1">
        <f t="array" ref="B558">_xlfn.IFS(HeartDiseasePrediction[[#This Row],[Age]]&lt;40,"Below 40",HeartDiseasePrediction[[#This Row],[Age]]&lt;50,"Btw 40 - 49",HeartDiseasePrediction[[#This Row],[Age]]&lt;60,"Btw 50 -59",HeartDiseasePrediction[[#This Row],[Age]]&lt;70,"Btw 60 - 69",HeartDiseasePrediction[[#This Row],[Age]]&lt;=80,"Btw 70 -79")</f>
        <v>Btw 70 -79</v>
      </c>
      <c r="C558" t="s">
        <v>11</v>
      </c>
      <c r="D558" t="s">
        <v>61</v>
      </c>
      <c r="E558">
        <v>160</v>
      </c>
      <c r="F558" t="str" cm="1">
        <f t="array" ref="F558">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58">
        <v>310</v>
      </c>
      <c r="H558" t="str" cm="1">
        <f t="array" ref="H558">_xlfn.IFS(HeartDiseasePrediction[[#This Row],[Cholesterol]]=0,"No Reading",HeartDiseasePrediction[[#This Row],[Cholesterol]]&lt;200,"Normal",HeartDiseasePrediction[[#This Row],[Cholesterol]]&lt;240,"Medium Risk",HeartDiseasePrediction[[#This Row],[Cholesterol]]&gt;=240,"High Risk")</f>
        <v>High Risk</v>
      </c>
      <c r="I558" t="s">
        <v>53</v>
      </c>
      <c r="J558" t="s">
        <v>12</v>
      </c>
      <c r="K558">
        <v>112</v>
      </c>
      <c r="L558" s="1">
        <f>HeartDiseasePrediction[[#This Row],[MaxHR]]/(220-HeartDiseasePrediction[[#This Row],[Age]])</f>
        <v>0.77241379310344827</v>
      </c>
      <c r="M558" t="str" cm="1">
        <f t="array" ref="M558">_xlfn.IFS(HeartDiseasePrediction[[#This Row],[MaxHR % Value]]&lt;=59%,"Low-(Abnormal)",HeartDiseasePrediction[[#This Row],[MaxHR % Value]]&lt;86%,"Normal",HeartDiseasePrediction[[#This Row],[MaxHR % Value]]&gt;=86%,"High-(Abnormal)")</f>
        <v>Normal</v>
      </c>
      <c r="N558" t="s">
        <v>23</v>
      </c>
      <c r="O558">
        <v>2</v>
      </c>
      <c r="P558" t="str" cm="1">
        <f t="array" ref="P558">_xlfn.IFS(HeartDiseasePrediction[[#This Row],[Oldpeak]]&lt;1,"Low Risk",HeartDiseasePrediction[[#This Row],[Oldpeak]]&lt;1.5,"Medium Risk",HeartDiseasePrediction[[#This Row],[Oldpeak]]&gt;=1.5,"High Risk")</f>
        <v>High Risk</v>
      </c>
      <c r="Q558" t="s">
        <v>18</v>
      </c>
      <c r="R558" t="s">
        <v>22</v>
      </c>
    </row>
    <row r="559" spans="1:18" x14ac:dyDescent="0.25">
      <c r="A559">
        <v>56</v>
      </c>
      <c r="B559" t="str" cm="1">
        <f t="array" ref="B559">_xlfn.IFS(HeartDiseasePrediction[[#This Row],[Age]]&lt;40,"Below 40",HeartDiseasePrediction[[#This Row],[Age]]&lt;50,"Btw 40 - 49",HeartDiseasePrediction[[#This Row],[Age]]&lt;60,"Btw 50 -59",HeartDiseasePrediction[[#This Row],[Age]]&lt;70,"Btw 60 - 69",HeartDiseasePrediction[[#This Row],[Age]]&lt;=80,"Btw 70 -79")</f>
        <v>Btw 50 -59</v>
      </c>
      <c r="C559" t="s">
        <v>11</v>
      </c>
      <c r="D559" t="s">
        <v>64</v>
      </c>
      <c r="E559">
        <v>137</v>
      </c>
      <c r="F559" t="str" cm="1">
        <f t="array" ref="F55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59">
        <v>208</v>
      </c>
      <c r="H559" t="str" cm="1">
        <f t="array" ref="H559">_xlfn.IFS(HeartDiseasePrediction[[#This Row],[Cholesterol]]=0,"No Reading",HeartDiseasePrediction[[#This Row],[Cholesterol]]&lt;200,"Normal",HeartDiseasePrediction[[#This Row],[Cholesterol]]&lt;240,"Medium Risk",HeartDiseasePrediction[[#This Row],[Cholesterol]]&gt;=240,"High Risk")</f>
        <v>Medium Risk</v>
      </c>
      <c r="I559" t="s">
        <v>53</v>
      </c>
      <c r="J559" t="s">
        <v>16</v>
      </c>
      <c r="K559">
        <v>122</v>
      </c>
      <c r="L559" s="1">
        <f>HeartDiseasePrediction[[#This Row],[MaxHR]]/(220-HeartDiseasePrediction[[#This Row],[Age]])</f>
        <v>0.74390243902439024</v>
      </c>
      <c r="M559" t="str" cm="1">
        <f t="array" ref="M559">_xlfn.IFS(HeartDiseasePrediction[[#This Row],[MaxHR % Value]]&lt;=59%,"Low-(Abnormal)",HeartDiseasePrediction[[#This Row],[MaxHR % Value]]&lt;86%,"Normal",HeartDiseasePrediction[[#This Row],[MaxHR % Value]]&gt;=86%,"High-(Abnormal)")</f>
        <v>Normal</v>
      </c>
      <c r="N559" t="s">
        <v>23</v>
      </c>
      <c r="O559">
        <v>1.8</v>
      </c>
      <c r="P559" t="str" cm="1">
        <f t="array" ref="P559">_xlfn.IFS(HeartDiseasePrediction[[#This Row],[Oldpeak]]&lt;1,"Low Risk",HeartDiseasePrediction[[#This Row],[Oldpeak]]&lt;1.5,"Medium Risk",HeartDiseasePrediction[[#This Row],[Oldpeak]]&gt;=1.5,"High Risk")</f>
        <v>High Risk</v>
      </c>
      <c r="Q559" t="s">
        <v>15</v>
      </c>
      <c r="R559" t="s">
        <v>23</v>
      </c>
    </row>
    <row r="560" spans="1:18" x14ac:dyDescent="0.25">
      <c r="A560">
        <v>58</v>
      </c>
      <c r="B560" t="str" cm="1">
        <f t="array" ref="B560">_xlfn.IFS(HeartDiseasePrediction[[#This Row],[Age]]&lt;40,"Below 40",HeartDiseasePrediction[[#This Row],[Age]]&lt;50,"Btw 40 - 49",HeartDiseasePrediction[[#This Row],[Age]]&lt;60,"Btw 50 -59",HeartDiseasePrediction[[#This Row],[Age]]&lt;70,"Btw 60 - 69",HeartDiseasePrediction[[#This Row],[Age]]&lt;=80,"Btw 70 -79")</f>
        <v>Btw 50 -59</v>
      </c>
      <c r="C560" t="s">
        <v>11</v>
      </c>
      <c r="D560" t="s">
        <v>64</v>
      </c>
      <c r="E560">
        <v>137</v>
      </c>
      <c r="F560" t="str" cm="1">
        <f t="array" ref="F56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60">
        <v>232</v>
      </c>
      <c r="H560" t="str" cm="1">
        <f t="array" ref="H560">_xlfn.IFS(HeartDiseasePrediction[[#This Row],[Cholesterol]]=0,"No Reading",HeartDiseasePrediction[[#This Row],[Cholesterol]]&lt;200,"Normal",HeartDiseasePrediction[[#This Row],[Cholesterol]]&lt;240,"Medium Risk",HeartDiseasePrediction[[#This Row],[Cholesterol]]&gt;=240,"High Risk")</f>
        <v>Medium Risk</v>
      </c>
      <c r="I560" t="s">
        <v>52</v>
      </c>
      <c r="J560" t="s">
        <v>16</v>
      </c>
      <c r="K560">
        <v>124</v>
      </c>
      <c r="L560" s="1">
        <f>HeartDiseasePrediction[[#This Row],[MaxHR]]/(220-HeartDiseasePrediction[[#This Row],[Age]])</f>
        <v>0.76543209876543206</v>
      </c>
      <c r="M560" t="str" cm="1">
        <f t="array" ref="M560">_xlfn.IFS(HeartDiseasePrediction[[#This Row],[MaxHR % Value]]&lt;=59%,"Low-(Abnormal)",HeartDiseasePrediction[[#This Row],[MaxHR % Value]]&lt;86%,"Normal",HeartDiseasePrediction[[#This Row],[MaxHR % Value]]&gt;=86%,"High-(Abnormal)")</f>
        <v>Normal</v>
      </c>
      <c r="N560" t="s">
        <v>23</v>
      </c>
      <c r="O560">
        <v>1.4</v>
      </c>
      <c r="P560" t="str" cm="1">
        <f t="array" ref="P560">_xlfn.IFS(HeartDiseasePrediction[[#This Row],[Oldpeak]]&lt;1,"Low Risk",HeartDiseasePrediction[[#This Row],[Oldpeak]]&lt;1.5,"Medium Risk",HeartDiseasePrediction[[#This Row],[Oldpeak]]&gt;=1.5,"High Risk")</f>
        <v>Medium Risk</v>
      </c>
      <c r="Q560" t="s">
        <v>15</v>
      </c>
      <c r="R560" t="s">
        <v>23</v>
      </c>
    </row>
    <row r="561" spans="1:18" x14ac:dyDescent="0.25">
      <c r="A561">
        <v>64</v>
      </c>
      <c r="B561" t="str" cm="1">
        <f t="array" ref="B561">_xlfn.IFS(HeartDiseasePrediction[[#This Row],[Age]]&lt;40,"Below 40",HeartDiseasePrediction[[#This Row],[Age]]&lt;50,"Btw 40 - 49",HeartDiseasePrediction[[#This Row],[Age]]&lt;60,"Btw 50 -59",HeartDiseasePrediction[[#This Row],[Age]]&lt;70,"Btw 60 - 69",HeartDiseasePrediction[[#This Row],[Age]]&lt;=80,"Btw 70 -79")</f>
        <v>Btw 60 - 69</v>
      </c>
      <c r="C561" t="s">
        <v>11</v>
      </c>
      <c r="D561" t="s">
        <v>61</v>
      </c>
      <c r="E561">
        <v>134</v>
      </c>
      <c r="F561" t="str" cm="1">
        <f t="array" ref="F56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61">
        <v>273</v>
      </c>
      <c r="H561" t="str" cm="1">
        <f t="array" ref="H561">_xlfn.IFS(HeartDiseasePrediction[[#This Row],[Cholesterol]]=0,"No Reading",HeartDiseasePrediction[[#This Row],[Cholesterol]]&lt;200,"Normal",HeartDiseasePrediction[[#This Row],[Cholesterol]]&lt;240,"Medium Risk",HeartDiseasePrediction[[#This Row],[Cholesterol]]&gt;=240,"High Risk")</f>
        <v>High Risk</v>
      </c>
      <c r="I561" t="s">
        <v>52</v>
      </c>
      <c r="J561" t="s">
        <v>12</v>
      </c>
      <c r="K561">
        <v>102</v>
      </c>
      <c r="L561" s="1">
        <f>HeartDiseasePrediction[[#This Row],[MaxHR]]/(220-HeartDiseasePrediction[[#This Row],[Age]])</f>
        <v>0.65384615384615385</v>
      </c>
      <c r="M561" t="str" cm="1">
        <f t="array" ref="M561">_xlfn.IFS(HeartDiseasePrediction[[#This Row],[MaxHR % Value]]&lt;=59%,"Low-(Abnormal)",HeartDiseasePrediction[[#This Row],[MaxHR % Value]]&lt;86%,"Normal",HeartDiseasePrediction[[#This Row],[MaxHR % Value]]&gt;=86%,"High-(Abnormal)")</f>
        <v>Normal</v>
      </c>
      <c r="N561" t="s">
        <v>23</v>
      </c>
      <c r="O561">
        <v>4</v>
      </c>
      <c r="P561" t="str" cm="1">
        <f t="array" ref="P561">_xlfn.IFS(HeartDiseasePrediction[[#This Row],[Oldpeak]]&lt;1,"Low Risk",HeartDiseasePrediction[[#This Row],[Oldpeak]]&lt;1.5,"Medium Risk",HeartDiseasePrediction[[#This Row],[Oldpeak]]&gt;=1.5,"High Risk")</f>
        <v>High Risk</v>
      </c>
      <c r="Q561" t="s">
        <v>18</v>
      </c>
      <c r="R561" t="s">
        <v>23</v>
      </c>
    </row>
    <row r="562" spans="1:18" x14ac:dyDescent="0.25">
      <c r="A562">
        <v>54</v>
      </c>
      <c r="B562" t="str" cm="1">
        <f t="array" ref="B562">_xlfn.IFS(HeartDiseasePrediction[[#This Row],[Age]]&lt;40,"Below 40",HeartDiseasePrediction[[#This Row],[Age]]&lt;50,"Btw 40 - 49",HeartDiseasePrediction[[#This Row],[Age]]&lt;60,"Btw 50 -59",HeartDiseasePrediction[[#This Row],[Age]]&lt;70,"Btw 60 - 69",HeartDiseasePrediction[[#This Row],[Age]]&lt;=80,"Btw 70 -79")</f>
        <v>Btw 50 -59</v>
      </c>
      <c r="C562" t="s">
        <v>11</v>
      </c>
      <c r="D562" t="s">
        <v>64</v>
      </c>
      <c r="E562">
        <v>133</v>
      </c>
      <c r="F562" t="str" cm="1">
        <f t="array" ref="F56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62">
        <v>203</v>
      </c>
      <c r="H562" t="str" cm="1">
        <f t="array" ref="H562">_xlfn.IFS(HeartDiseasePrediction[[#This Row],[Cholesterol]]=0,"No Reading",HeartDiseasePrediction[[#This Row],[Cholesterol]]&lt;200,"Normal",HeartDiseasePrediction[[#This Row],[Cholesterol]]&lt;240,"Medium Risk",HeartDiseasePrediction[[#This Row],[Cholesterol]]&gt;=240,"High Risk")</f>
        <v>Medium Risk</v>
      </c>
      <c r="I562" t="s">
        <v>52</v>
      </c>
      <c r="J562" t="s">
        <v>16</v>
      </c>
      <c r="K562">
        <v>137</v>
      </c>
      <c r="L562" s="1">
        <f>HeartDiseasePrediction[[#This Row],[MaxHR]]/(220-HeartDiseasePrediction[[#This Row],[Age]])</f>
        <v>0.82530120481927716</v>
      </c>
      <c r="M562" t="str" cm="1">
        <f t="array" ref="M562">_xlfn.IFS(HeartDiseasePrediction[[#This Row],[MaxHR % Value]]&lt;=59%,"Low-(Abnormal)",HeartDiseasePrediction[[#This Row],[MaxHR % Value]]&lt;86%,"Normal",HeartDiseasePrediction[[#This Row],[MaxHR % Value]]&gt;=86%,"High-(Abnormal)")</f>
        <v>Normal</v>
      </c>
      <c r="N562" t="s">
        <v>22</v>
      </c>
      <c r="O562">
        <v>0.2</v>
      </c>
      <c r="P562" t="str" cm="1">
        <f t="array" ref="P562">_xlfn.IFS(HeartDiseasePrediction[[#This Row],[Oldpeak]]&lt;1,"Low Risk",HeartDiseasePrediction[[#This Row],[Oldpeak]]&lt;1.5,"Medium Risk",HeartDiseasePrediction[[#This Row],[Oldpeak]]&gt;=1.5,"High Risk")</f>
        <v>Low Risk</v>
      </c>
      <c r="Q562" t="s">
        <v>13</v>
      </c>
      <c r="R562" t="s">
        <v>22</v>
      </c>
    </row>
    <row r="563" spans="1:18" x14ac:dyDescent="0.25">
      <c r="A563">
        <v>54</v>
      </c>
      <c r="B563" t="str" cm="1">
        <f t="array" ref="B563">_xlfn.IFS(HeartDiseasePrediction[[#This Row],[Age]]&lt;40,"Below 40",HeartDiseasePrediction[[#This Row],[Age]]&lt;50,"Btw 40 - 49",HeartDiseasePrediction[[#This Row],[Age]]&lt;60,"Btw 50 -59",HeartDiseasePrediction[[#This Row],[Age]]&lt;70,"Btw 60 - 69",HeartDiseasePrediction[[#This Row],[Age]]&lt;=80,"Btw 70 -79")</f>
        <v>Btw 50 -59</v>
      </c>
      <c r="C563" t="s">
        <v>11</v>
      </c>
      <c r="D563" t="s">
        <v>62</v>
      </c>
      <c r="E563">
        <v>132</v>
      </c>
      <c r="F563" t="str" cm="1">
        <f t="array" ref="F56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63">
        <v>182</v>
      </c>
      <c r="H563" t="str" cm="1">
        <f t="array" ref="H563">_xlfn.IFS(HeartDiseasePrediction[[#This Row],[Cholesterol]]=0,"No Reading",HeartDiseasePrediction[[#This Row],[Cholesterol]]&lt;200,"Normal",HeartDiseasePrediction[[#This Row],[Cholesterol]]&lt;240,"Medium Risk",HeartDiseasePrediction[[#This Row],[Cholesterol]]&gt;=240,"High Risk")</f>
        <v>Normal</v>
      </c>
      <c r="I563" t="s">
        <v>52</v>
      </c>
      <c r="J563" t="s">
        <v>16</v>
      </c>
      <c r="K563">
        <v>141</v>
      </c>
      <c r="L563" s="1">
        <f>HeartDiseasePrediction[[#This Row],[MaxHR]]/(220-HeartDiseasePrediction[[#This Row],[Age]])</f>
        <v>0.8493975903614458</v>
      </c>
      <c r="M563" t="str" cm="1">
        <f t="array" ref="M563">_xlfn.IFS(HeartDiseasePrediction[[#This Row],[MaxHR % Value]]&lt;=59%,"Low-(Abnormal)",HeartDiseasePrediction[[#This Row],[MaxHR % Value]]&lt;86%,"Normal",HeartDiseasePrediction[[#This Row],[MaxHR % Value]]&gt;=86%,"High-(Abnormal)")</f>
        <v>Normal</v>
      </c>
      <c r="N563" t="s">
        <v>22</v>
      </c>
      <c r="O563">
        <v>0.1</v>
      </c>
      <c r="P563" t="str" cm="1">
        <f t="array" ref="P563">_xlfn.IFS(HeartDiseasePrediction[[#This Row],[Oldpeak]]&lt;1,"Low Risk",HeartDiseasePrediction[[#This Row],[Oldpeak]]&lt;1.5,"Medium Risk",HeartDiseasePrediction[[#This Row],[Oldpeak]]&gt;=1.5,"High Risk")</f>
        <v>Low Risk</v>
      </c>
      <c r="Q563" t="s">
        <v>13</v>
      </c>
      <c r="R563" t="s">
        <v>22</v>
      </c>
    </row>
    <row r="564" spans="1:18" x14ac:dyDescent="0.25">
      <c r="A564">
        <v>59</v>
      </c>
      <c r="B564" t="str" cm="1">
        <f t="array" ref="B564">_xlfn.IFS(HeartDiseasePrediction[[#This Row],[Age]]&lt;40,"Below 40",HeartDiseasePrediction[[#This Row],[Age]]&lt;50,"Btw 40 - 49",HeartDiseasePrediction[[#This Row],[Age]]&lt;60,"Btw 50 -59",HeartDiseasePrediction[[#This Row],[Age]]&lt;70,"Btw 60 - 69",HeartDiseasePrediction[[#This Row],[Age]]&lt;=80,"Btw 70 -79")</f>
        <v>Btw 50 -59</v>
      </c>
      <c r="C564" t="s">
        <v>11</v>
      </c>
      <c r="D564" t="s">
        <v>61</v>
      </c>
      <c r="E564">
        <v>140</v>
      </c>
      <c r="F564" t="str" cm="1">
        <f t="array" ref="F56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64">
        <v>274</v>
      </c>
      <c r="H564" t="str" cm="1">
        <f t="array" ref="H564">_xlfn.IFS(HeartDiseasePrediction[[#This Row],[Cholesterol]]=0,"No Reading",HeartDiseasePrediction[[#This Row],[Cholesterol]]&lt;200,"Normal",HeartDiseasePrediction[[#This Row],[Cholesterol]]&lt;240,"Medium Risk",HeartDiseasePrediction[[#This Row],[Cholesterol]]&gt;=240,"High Risk")</f>
        <v>High Risk</v>
      </c>
      <c r="I564" t="s">
        <v>52</v>
      </c>
      <c r="J564" t="s">
        <v>12</v>
      </c>
      <c r="K564">
        <v>154</v>
      </c>
      <c r="L564" s="1">
        <f>HeartDiseasePrediction[[#This Row],[MaxHR]]/(220-HeartDiseasePrediction[[#This Row],[Age]])</f>
        <v>0.95652173913043481</v>
      </c>
      <c r="M564" t="str" cm="1">
        <f t="array" ref="M564">_xlfn.IFS(HeartDiseasePrediction[[#This Row],[MaxHR % Value]]&lt;=59%,"Low-(Abnormal)",HeartDiseasePrediction[[#This Row],[MaxHR % Value]]&lt;86%,"Normal",HeartDiseasePrediction[[#This Row],[MaxHR % Value]]&gt;=86%,"High-(Abnormal)")</f>
        <v>High-(Abnormal)</v>
      </c>
      <c r="N564" t="s">
        <v>23</v>
      </c>
      <c r="O564">
        <v>2</v>
      </c>
      <c r="P564" t="str" cm="1">
        <f t="array" ref="P564">_xlfn.IFS(HeartDiseasePrediction[[#This Row],[Oldpeak]]&lt;1,"Low Risk",HeartDiseasePrediction[[#This Row],[Oldpeak]]&lt;1.5,"Medium Risk",HeartDiseasePrediction[[#This Row],[Oldpeak]]&gt;=1.5,"High Risk")</f>
        <v>High Risk</v>
      </c>
      <c r="Q564" t="s">
        <v>15</v>
      </c>
      <c r="R564" t="s">
        <v>22</v>
      </c>
    </row>
    <row r="565" spans="1:18" x14ac:dyDescent="0.25">
      <c r="A565">
        <v>55</v>
      </c>
      <c r="B565" t="str" cm="1">
        <f t="array" ref="B565">_xlfn.IFS(HeartDiseasePrediction[[#This Row],[Age]]&lt;40,"Below 40",HeartDiseasePrediction[[#This Row],[Age]]&lt;50,"Btw 40 - 49",HeartDiseasePrediction[[#This Row],[Age]]&lt;60,"Btw 50 -59",HeartDiseasePrediction[[#This Row],[Age]]&lt;70,"Btw 60 - 69",HeartDiseasePrediction[[#This Row],[Age]]&lt;=80,"Btw 70 -79")</f>
        <v>Btw 50 -59</v>
      </c>
      <c r="C565" t="s">
        <v>11</v>
      </c>
      <c r="D565" t="s">
        <v>61</v>
      </c>
      <c r="E565">
        <v>135</v>
      </c>
      <c r="F565" t="str" cm="1">
        <f t="array" ref="F56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65">
        <v>204</v>
      </c>
      <c r="H565" t="str" cm="1">
        <f t="array" ref="H565">_xlfn.IFS(HeartDiseasePrediction[[#This Row],[Cholesterol]]=0,"No Reading",HeartDiseasePrediction[[#This Row],[Cholesterol]]&lt;200,"Normal",HeartDiseasePrediction[[#This Row],[Cholesterol]]&lt;240,"Medium Risk",HeartDiseasePrediction[[#This Row],[Cholesterol]]&gt;=240,"High Risk")</f>
        <v>Medium Risk</v>
      </c>
      <c r="I565" t="s">
        <v>53</v>
      </c>
      <c r="J565" t="s">
        <v>16</v>
      </c>
      <c r="K565">
        <v>126</v>
      </c>
      <c r="L565" s="1">
        <f>HeartDiseasePrediction[[#This Row],[MaxHR]]/(220-HeartDiseasePrediction[[#This Row],[Age]])</f>
        <v>0.76363636363636367</v>
      </c>
      <c r="M565" t="str" cm="1">
        <f t="array" ref="M565">_xlfn.IFS(HeartDiseasePrediction[[#This Row],[MaxHR % Value]]&lt;=59%,"Low-(Abnormal)",HeartDiseasePrediction[[#This Row],[MaxHR % Value]]&lt;86%,"Normal",HeartDiseasePrediction[[#This Row],[MaxHR % Value]]&gt;=86%,"High-(Abnormal)")</f>
        <v>Normal</v>
      </c>
      <c r="N565" t="s">
        <v>23</v>
      </c>
      <c r="O565">
        <v>1.1000000000000001</v>
      </c>
      <c r="P565" t="str" cm="1">
        <f t="array" ref="P565">_xlfn.IFS(HeartDiseasePrediction[[#This Row],[Oldpeak]]&lt;1,"Low Risk",HeartDiseasePrediction[[#This Row],[Oldpeak]]&lt;1.5,"Medium Risk",HeartDiseasePrediction[[#This Row],[Oldpeak]]&gt;=1.5,"High Risk")</f>
        <v>Medium Risk</v>
      </c>
      <c r="Q565" t="s">
        <v>15</v>
      </c>
      <c r="R565" t="s">
        <v>23</v>
      </c>
    </row>
    <row r="566" spans="1:18" x14ac:dyDescent="0.25">
      <c r="A566">
        <v>57</v>
      </c>
      <c r="B566" t="str" cm="1">
        <f t="array" ref="B566">_xlfn.IFS(HeartDiseasePrediction[[#This Row],[Age]]&lt;40,"Below 40",HeartDiseasePrediction[[#This Row],[Age]]&lt;50,"Btw 40 - 49",HeartDiseasePrediction[[#This Row],[Age]]&lt;60,"Btw 50 -59",HeartDiseasePrediction[[#This Row],[Age]]&lt;70,"Btw 60 - 69",HeartDiseasePrediction[[#This Row],[Age]]&lt;=80,"Btw 70 -79")</f>
        <v>Btw 50 -59</v>
      </c>
      <c r="C566" t="s">
        <v>11</v>
      </c>
      <c r="D566" t="s">
        <v>61</v>
      </c>
      <c r="E566">
        <v>144</v>
      </c>
      <c r="F566" t="str" cm="1">
        <f t="array" ref="F566">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66">
        <v>270</v>
      </c>
      <c r="H566" t="str" cm="1">
        <f t="array" ref="H566">_xlfn.IFS(HeartDiseasePrediction[[#This Row],[Cholesterol]]=0,"No Reading",HeartDiseasePrediction[[#This Row],[Cholesterol]]&lt;200,"Normal",HeartDiseasePrediction[[#This Row],[Cholesterol]]&lt;240,"Medium Risk",HeartDiseasePrediction[[#This Row],[Cholesterol]]&gt;=240,"High Risk")</f>
        <v>High Risk</v>
      </c>
      <c r="I566" t="s">
        <v>53</v>
      </c>
      <c r="J566" t="s">
        <v>16</v>
      </c>
      <c r="K566">
        <v>160</v>
      </c>
      <c r="L566" s="1">
        <f>HeartDiseasePrediction[[#This Row],[MaxHR]]/(220-HeartDiseasePrediction[[#This Row],[Age]])</f>
        <v>0.98159509202453987</v>
      </c>
      <c r="M566" t="str" cm="1">
        <f t="array" ref="M566">_xlfn.IFS(HeartDiseasePrediction[[#This Row],[MaxHR % Value]]&lt;=59%,"Low-(Abnormal)",HeartDiseasePrediction[[#This Row],[MaxHR % Value]]&lt;86%,"Normal",HeartDiseasePrediction[[#This Row],[MaxHR % Value]]&gt;=86%,"High-(Abnormal)")</f>
        <v>High-(Abnormal)</v>
      </c>
      <c r="N566" t="s">
        <v>23</v>
      </c>
      <c r="O566">
        <v>2</v>
      </c>
      <c r="P566" t="str" cm="1">
        <f t="array" ref="P566">_xlfn.IFS(HeartDiseasePrediction[[#This Row],[Oldpeak]]&lt;1,"Low Risk",HeartDiseasePrediction[[#This Row],[Oldpeak]]&lt;1.5,"Medium Risk",HeartDiseasePrediction[[#This Row],[Oldpeak]]&gt;=1.5,"High Risk")</f>
        <v>High Risk</v>
      </c>
      <c r="Q566" t="s">
        <v>15</v>
      </c>
      <c r="R566" t="s">
        <v>23</v>
      </c>
    </row>
    <row r="567" spans="1:18" x14ac:dyDescent="0.25">
      <c r="A567">
        <v>61</v>
      </c>
      <c r="B567" t="str" cm="1">
        <f t="array" ref="B567">_xlfn.IFS(HeartDiseasePrediction[[#This Row],[Age]]&lt;40,"Below 40",HeartDiseasePrediction[[#This Row],[Age]]&lt;50,"Btw 40 - 49",HeartDiseasePrediction[[#This Row],[Age]]&lt;60,"Btw 50 -59",HeartDiseasePrediction[[#This Row],[Age]]&lt;70,"Btw 60 - 69",HeartDiseasePrediction[[#This Row],[Age]]&lt;=80,"Btw 70 -79")</f>
        <v>Btw 60 - 69</v>
      </c>
      <c r="C567" t="s">
        <v>11</v>
      </c>
      <c r="D567" t="s">
        <v>61</v>
      </c>
      <c r="E567">
        <v>141</v>
      </c>
      <c r="F567" t="str" cm="1">
        <f t="array" ref="F56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67">
        <v>292</v>
      </c>
      <c r="H567" t="str" cm="1">
        <f t="array" ref="H567">_xlfn.IFS(HeartDiseasePrediction[[#This Row],[Cholesterol]]=0,"No Reading",HeartDiseasePrediction[[#This Row],[Cholesterol]]&lt;200,"Normal",HeartDiseasePrediction[[#This Row],[Cholesterol]]&lt;240,"Medium Risk",HeartDiseasePrediction[[#This Row],[Cholesterol]]&gt;=240,"High Risk")</f>
        <v>High Risk</v>
      </c>
      <c r="I567" t="s">
        <v>52</v>
      </c>
      <c r="J567" t="s">
        <v>16</v>
      </c>
      <c r="K567">
        <v>115</v>
      </c>
      <c r="L567" s="1">
        <f>HeartDiseasePrediction[[#This Row],[MaxHR]]/(220-HeartDiseasePrediction[[#This Row],[Age]])</f>
        <v>0.72327044025157228</v>
      </c>
      <c r="M567" t="str" cm="1">
        <f t="array" ref="M567">_xlfn.IFS(HeartDiseasePrediction[[#This Row],[MaxHR % Value]]&lt;=59%,"Low-(Abnormal)",HeartDiseasePrediction[[#This Row],[MaxHR % Value]]&lt;86%,"Normal",HeartDiseasePrediction[[#This Row],[MaxHR % Value]]&gt;=86%,"High-(Abnormal)")</f>
        <v>Normal</v>
      </c>
      <c r="N567" t="s">
        <v>23</v>
      </c>
      <c r="O567">
        <v>1.7</v>
      </c>
      <c r="P567" t="str" cm="1">
        <f t="array" ref="P567">_xlfn.IFS(HeartDiseasePrediction[[#This Row],[Oldpeak]]&lt;1,"Low Risk",HeartDiseasePrediction[[#This Row],[Oldpeak]]&lt;1.5,"Medium Risk",HeartDiseasePrediction[[#This Row],[Oldpeak]]&gt;=1.5,"High Risk")</f>
        <v>High Risk</v>
      </c>
      <c r="Q567" t="s">
        <v>15</v>
      </c>
      <c r="R567" t="s">
        <v>23</v>
      </c>
    </row>
    <row r="568" spans="1:18" x14ac:dyDescent="0.25">
      <c r="A568">
        <v>41</v>
      </c>
      <c r="B568" t="str" cm="1">
        <f t="array" ref="B568">_xlfn.IFS(HeartDiseasePrediction[[#This Row],[Age]]&lt;40,"Below 40",HeartDiseasePrediction[[#This Row],[Age]]&lt;50,"Btw 40 - 49",HeartDiseasePrediction[[#This Row],[Age]]&lt;60,"Btw 50 -59",HeartDiseasePrediction[[#This Row],[Age]]&lt;70,"Btw 60 - 69",HeartDiseasePrediction[[#This Row],[Age]]&lt;=80,"Btw 70 -79")</f>
        <v>Btw 40 - 49</v>
      </c>
      <c r="C568" t="s">
        <v>11</v>
      </c>
      <c r="D568" t="s">
        <v>61</v>
      </c>
      <c r="E568">
        <v>150</v>
      </c>
      <c r="F568" t="str" cm="1">
        <f t="array" ref="F568">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68">
        <v>171</v>
      </c>
      <c r="H568" t="str" cm="1">
        <f t="array" ref="H568">_xlfn.IFS(HeartDiseasePrediction[[#This Row],[Cholesterol]]=0,"No Reading",HeartDiseasePrediction[[#This Row],[Cholesterol]]&lt;200,"Normal",HeartDiseasePrediction[[#This Row],[Cholesterol]]&lt;240,"Medium Risk",HeartDiseasePrediction[[#This Row],[Cholesterol]]&gt;=240,"High Risk")</f>
        <v>Normal</v>
      </c>
      <c r="I568" t="s">
        <v>52</v>
      </c>
      <c r="J568" t="s">
        <v>12</v>
      </c>
      <c r="K568">
        <v>128</v>
      </c>
      <c r="L568" s="1">
        <f>HeartDiseasePrediction[[#This Row],[MaxHR]]/(220-HeartDiseasePrediction[[#This Row],[Age]])</f>
        <v>0.71508379888268159</v>
      </c>
      <c r="M568" t="str" cm="1">
        <f t="array" ref="M568">_xlfn.IFS(HeartDiseasePrediction[[#This Row],[MaxHR % Value]]&lt;=59%,"Low-(Abnormal)",HeartDiseasePrediction[[#This Row],[MaxHR % Value]]&lt;86%,"Normal",HeartDiseasePrediction[[#This Row],[MaxHR % Value]]&gt;=86%,"High-(Abnormal)")</f>
        <v>Normal</v>
      </c>
      <c r="N568" t="s">
        <v>23</v>
      </c>
      <c r="O568">
        <v>1.5</v>
      </c>
      <c r="P568" t="str" cm="1">
        <f t="array" ref="P568">_xlfn.IFS(HeartDiseasePrediction[[#This Row],[Oldpeak]]&lt;1,"Low Risk",HeartDiseasePrediction[[#This Row],[Oldpeak]]&lt;1.5,"Medium Risk",HeartDiseasePrediction[[#This Row],[Oldpeak]]&gt;=1.5,"High Risk")</f>
        <v>High Risk</v>
      </c>
      <c r="Q568" t="s">
        <v>15</v>
      </c>
      <c r="R568" t="s">
        <v>22</v>
      </c>
    </row>
    <row r="569" spans="1:18" x14ac:dyDescent="0.25">
      <c r="A569">
        <v>71</v>
      </c>
      <c r="B569" t="str" cm="1">
        <f t="array" ref="B569">_xlfn.IFS(HeartDiseasePrediction[[#This Row],[Age]]&lt;40,"Below 40",HeartDiseasePrediction[[#This Row],[Age]]&lt;50,"Btw 40 - 49",HeartDiseasePrediction[[#This Row],[Age]]&lt;60,"Btw 50 -59",HeartDiseasePrediction[[#This Row],[Age]]&lt;70,"Btw 60 - 69",HeartDiseasePrediction[[#This Row],[Age]]&lt;=80,"Btw 70 -79")</f>
        <v>Btw 70 -79</v>
      </c>
      <c r="C569" t="s">
        <v>11</v>
      </c>
      <c r="D569" t="s">
        <v>61</v>
      </c>
      <c r="E569">
        <v>130</v>
      </c>
      <c r="F569" t="str" cm="1">
        <f t="array" ref="F56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69">
        <v>221</v>
      </c>
      <c r="H569" t="str" cm="1">
        <f t="array" ref="H569">_xlfn.IFS(HeartDiseasePrediction[[#This Row],[Cholesterol]]=0,"No Reading",HeartDiseasePrediction[[#This Row],[Cholesterol]]&lt;200,"Normal",HeartDiseasePrediction[[#This Row],[Cholesterol]]&lt;240,"Medium Risk",HeartDiseasePrediction[[#This Row],[Cholesterol]]&gt;=240,"High Risk")</f>
        <v>Medium Risk</v>
      </c>
      <c r="I569" t="s">
        <v>52</v>
      </c>
      <c r="J569" t="s">
        <v>16</v>
      </c>
      <c r="K569">
        <v>115</v>
      </c>
      <c r="L569" s="1">
        <f>HeartDiseasePrediction[[#This Row],[MaxHR]]/(220-HeartDiseasePrediction[[#This Row],[Age]])</f>
        <v>0.77181208053691275</v>
      </c>
      <c r="M569" t="str" cm="1">
        <f t="array" ref="M569">_xlfn.IFS(HeartDiseasePrediction[[#This Row],[MaxHR % Value]]&lt;=59%,"Low-(Abnormal)",HeartDiseasePrediction[[#This Row],[MaxHR % Value]]&lt;86%,"Normal",HeartDiseasePrediction[[#This Row],[MaxHR % Value]]&gt;=86%,"High-(Abnormal)")</f>
        <v>Normal</v>
      </c>
      <c r="N569" t="s">
        <v>23</v>
      </c>
      <c r="O569">
        <v>0</v>
      </c>
      <c r="P569" t="str" cm="1">
        <f t="array" ref="P569">_xlfn.IFS(HeartDiseasePrediction[[#This Row],[Oldpeak]]&lt;1,"Low Risk",HeartDiseasePrediction[[#This Row],[Oldpeak]]&lt;1.5,"Medium Risk",HeartDiseasePrediction[[#This Row],[Oldpeak]]&gt;=1.5,"High Risk")</f>
        <v>Low Risk</v>
      </c>
      <c r="Q569" t="s">
        <v>15</v>
      </c>
      <c r="R569" t="s">
        <v>23</v>
      </c>
    </row>
    <row r="570" spans="1:18" x14ac:dyDescent="0.25">
      <c r="A570">
        <v>38</v>
      </c>
      <c r="B570" t="str" cm="1">
        <f t="array" ref="B570">_xlfn.IFS(HeartDiseasePrediction[[#This Row],[Age]]&lt;40,"Below 40",HeartDiseasePrediction[[#This Row],[Age]]&lt;50,"Btw 40 - 49",HeartDiseasePrediction[[#This Row],[Age]]&lt;60,"Btw 50 -59",HeartDiseasePrediction[[#This Row],[Age]]&lt;70,"Btw 60 - 69",HeartDiseasePrediction[[#This Row],[Age]]&lt;=80,"Btw 70 -79")</f>
        <v>Below 40</v>
      </c>
      <c r="C570" t="s">
        <v>11</v>
      </c>
      <c r="D570" t="s">
        <v>61</v>
      </c>
      <c r="E570">
        <v>110</v>
      </c>
      <c r="F570" t="str" cm="1">
        <f t="array" ref="F570">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570">
        <v>289</v>
      </c>
      <c r="H570" t="str" cm="1">
        <f t="array" ref="H570">_xlfn.IFS(HeartDiseasePrediction[[#This Row],[Cholesterol]]=0,"No Reading",HeartDiseasePrediction[[#This Row],[Cholesterol]]&lt;200,"Normal",HeartDiseasePrediction[[#This Row],[Cholesterol]]&lt;240,"Medium Risk",HeartDiseasePrediction[[#This Row],[Cholesterol]]&gt;=240,"High Risk")</f>
        <v>High Risk</v>
      </c>
      <c r="I570" t="s">
        <v>52</v>
      </c>
      <c r="J570" t="s">
        <v>12</v>
      </c>
      <c r="K570">
        <v>105</v>
      </c>
      <c r="L570" s="1">
        <f>HeartDiseasePrediction[[#This Row],[MaxHR]]/(220-HeartDiseasePrediction[[#This Row],[Age]])</f>
        <v>0.57692307692307687</v>
      </c>
      <c r="M570" t="str" cm="1">
        <f t="array" ref="M570">_xlfn.IFS(HeartDiseasePrediction[[#This Row],[MaxHR % Value]]&lt;=59%,"Low-(Abnormal)",HeartDiseasePrediction[[#This Row],[MaxHR % Value]]&lt;86%,"Normal",HeartDiseasePrediction[[#This Row],[MaxHR % Value]]&gt;=86%,"High-(Abnormal)")</f>
        <v>Low-(Abnormal)</v>
      </c>
      <c r="N570" t="s">
        <v>23</v>
      </c>
      <c r="O570">
        <v>1.5</v>
      </c>
      <c r="P570" t="str" cm="1">
        <f t="array" ref="P570">_xlfn.IFS(HeartDiseasePrediction[[#This Row],[Oldpeak]]&lt;1,"Low Risk",HeartDiseasePrediction[[#This Row],[Oldpeak]]&lt;1.5,"Medium Risk",HeartDiseasePrediction[[#This Row],[Oldpeak]]&gt;=1.5,"High Risk")</f>
        <v>High Risk</v>
      </c>
      <c r="Q570" t="s">
        <v>18</v>
      </c>
      <c r="R570" t="s">
        <v>23</v>
      </c>
    </row>
    <row r="571" spans="1:18" x14ac:dyDescent="0.25">
      <c r="A571">
        <v>55</v>
      </c>
      <c r="B571" t="str" cm="1">
        <f t="array" ref="B571">_xlfn.IFS(HeartDiseasePrediction[[#This Row],[Age]]&lt;40,"Below 40",HeartDiseasePrediction[[#This Row],[Age]]&lt;50,"Btw 40 - 49",HeartDiseasePrediction[[#This Row],[Age]]&lt;60,"Btw 50 -59",HeartDiseasePrediction[[#This Row],[Age]]&lt;70,"Btw 60 - 69",HeartDiseasePrediction[[#This Row],[Age]]&lt;=80,"Btw 70 -79")</f>
        <v>Btw 50 -59</v>
      </c>
      <c r="C571" t="s">
        <v>11</v>
      </c>
      <c r="D571" t="s">
        <v>61</v>
      </c>
      <c r="E571">
        <v>158</v>
      </c>
      <c r="F571" t="str" cm="1">
        <f t="array" ref="F571">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71">
        <v>217</v>
      </c>
      <c r="H571" t="str" cm="1">
        <f t="array" ref="H571">_xlfn.IFS(HeartDiseasePrediction[[#This Row],[Cholesterol]]=0,"No Reading",HeartDiseasePrediction[[#This Row],[Cholesterol]]&lt;200,"Normal",HeartDiseasePrediction[[#This Row],[Cholesterol]]&lt;240,"Medium Risk",HeartDiseasePrediction[[#This Row],[Cholesterol]]&gt;=240,"High Risk")</f>
        <v>Medium Risk</v>
      </c>
      <c r="I571" t="s">
        <v>52</v>
      </c>
      <c r="J571" t="s">
        <v>12</v>
      </c>
      <c r="K571">
        <v>110</v>
      </c>
      <c r="L571" s="1">
        <f>HeartDiseasePrediction[[#This Row],[MaxHR]]/(220-HeartDiseasePrediction[[#This Row],[Age]])</f>
        <v>0.66666666666666663</v>
      </c>
      <c r="M571" t="str" cm="1">
        <f t="array" ref="M571">_xlfn.IFS(HeartDiseasePrediction[[#This Row],[MaxHR % Value]]&lt;=59%,"Low-(Abnormal)",HeartDiseasePrediction[[#This Row],[MaxHR % Value]]&lt;86%,"Normal",HeartDiseasePrediction[[#This Row],[MaxHR % Value]]&gt;=86%,"High-(Abnormal)")</f>
        <v>Normal</v>
      </c>
      <c r="N571" t="s">
        <v>23</v>
      </c>
      <c r="O571">
        <v>2.5</v>
      </c>
      <c r="P571" t="str" cm="1">
        <f t="array" ref="P571">_xlfn.IFS(HeartDiseasePrediction[[#This Row],[Oldpeak]]&lt;1,"Low Risk",HeartDiseasePrediction[[#This Row],[Oldpeak]]&lt;1.5,"Medium Risk",HeartDiseasePrediction[[#This Row],[Oldpeak]]&gt;=1.5,"High Risk")</f>
        <v>High Risk</v>
      </c>
      <c r="Q571" t="s">
        <v>15</v>
      </c>
      <c r="R571" t="s">
        <v>23</v>
      </c>
    </row>
    <row r="572" spans="1:18" x14ac:dyDescent="0.25">
      <c r="A572">
        <v>56</v>
      </c>
      <c r="B572" t="str" cm="1">
        <f t="array" ref="B572">_xlfn.IFS(HeartDiseasePrediction[[#This Row],[Age]]&lt;40,"Below 40",HeartDiseasePrediction[[#This Row],[Age]]&lt;50,"Btw 40 - 49",HeartDiseasePrediction[[#This Row],[Age]]&lt;60,"Btw 50 -59",HeartDiseasePrediction[[#This Row],[Age]]&lt;70,"Btw 60 - 69",HeartDiseasePrediction[[#This Row],[Age]]&lt;=80,"Btw 70 -79")</f>
        <v>Btw 50 -59</v>
      </c>
      <c r="C572" t="s">
        <v>11</v>
      </c>
      <c r="D572" t="s">
        <v>61</v>
      </c>
      <c r="E572">
        <v>128</v>
      </c>
      <c r="F572" t="str" cm="1">
        <f t="array" ref="F57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72">
        <v>223</v>
      </c>
      <c r="H572" t="str" cm="1">
        <f t="array" ref="H572">_xlfn.IFS(HeartDiseasePrediction[[#This Row],[Cholesterol]]=0,"No Reading",HeartDiseasePrediction[[#This Row],[Cholesterol]]&lt;200,"Normal",HeartDiseasePrediction[[#This Row],[Cholesterol]]&lt;240,"Medium Risk",HeartDiseasePrediction[[#This Row],[Cholesterol]]&gt;=240,"High Risk")</f>
        <v>Medium Risk</v>
      </c>
      <c r="I572" t="s">
        <v>52</v>
      </c>
      <c r="J572" t="s">
        <v>16</v>
      </c>
      <c r="K572">
        <v>119</v>
      </c>
      <c r="L572" s="1">
        <f>HeartDiseasePrediction[[#This Row],[MaxHR]]/(220-HeartDiseasePrediction[[#This Row],[Age]])</f>
        <v>0.72560975609756095</v>
      </c>
      <c r="M572" t="str" cm="1">
        <f t="array" ref="M572">_xlfn.IFS(HeartDiseasePrediction[[#This Row],[MaxHR % Value]]&lt;=59%,"Low-(Abnormal)",HeartDiseasePrediction[[#This Row],[MaxHR % Value]]&lt;86%,"Normal",HeartDiseasePrediction[[#This Row],[MaxHR % Value]]&gt;=86%,"High-(Abnormal)")</f>
        <v>Normal</v>
      </c>
      <c r="N572" t="s">
        <v>23</v>
      </c>
      <c r="O572">
        <v>2</v>
      </c>
      <c r="P572" t="str" cm="1">
        <f t="array" ref="P572">_xlfn.IFS(HeartDiseasePrediction[[#This Row],[Oldpeak]]&lt;1,"Low Risk",HeartDiseasePrediction[[#This Row],[Oldpeak]]&lt;1.5,"Medium Risk",HeartDiseasePrediction[[#This Row],[Oldpeak]]&gt;=1.5,"High Risk")</f>
        <v>High Risk</v>
      </c>
      <c r="Q572" t="s">
        <v>18</v>
      </c>
      <c r="R572" t="s">
        <v>23</v>
      </c>
    </row>
    <row r="573" spans="1:18" x14ac:dyDescent="0.25">
      <c r="A573">
        <v>69</v>
      </c>
      <c r="B573" t="str" cm="1">
        <f t="array" ref="B573">_xlfn.IFS(HeartDiseasePrediction[[#This Row],[Age]]&lt;40,"Below 40",HeartDiseasePrediction[[#This Row],[Age]]&lt;50,"Btw 40 - 49",HeartDiseasePrediction[[#This Row],[Age]]&lt;60,"Btw 50 -59",HeartDiseasePrediction[[#This Row],[Age]]&lt;70,"Btw 60 - 69",HeartDiseasePrediction[[#This Row],[Age]]&lt;=80,"Btw 70 -79")</f>
        <v>Btw 60 - 69</v>
      </c>
      <c r="C573" t="s">
        <v>11</v>
      </c>
      <c r="D573" t="s">
        <v>61</v>
      </c>
      <c r="E573">
        <v>140</v>
      </c>
      <c r="F573" t="str" cm="1">
        <f t="array" ref="F573">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73">
        <v>110</v>
      </c>
      <c r="H573" t="str" cm="1">
        <f t="array" ref="H573">_xlfn.IFS(HeartDiseasePrediction[[#This Row],[Cholesterol]]=0,"No Reading",HeartDiseasePrediction[[#This Row],[Cholesterol]]&lt;200,"Normal",HeartDiseasePrediction[[#This Row],[Cholesterol]]&lt;240,"Medium Risk",HeartDiseasePrediction[[#This Row],[Cholesterol]]&gt;=240,"High Risk")</f>
        <v>Normal</v>
      </c>
      <c r="I573" t="s">
        <v>53</v>
      </c>
      <c r="J573" t="s">
        <v>12</v>
      </c>
      <c r="K573">
        <v>109</v>
      </c>
      <c r="L573" s="1">
        <f>HeartDiseasePrediction[[#This Row],[MaxHR]]/(220-HeartDiseasePrediction[[#This Row],[Age]])</f>
        <v>0.72185430463576161</v>
      </c>
      <c r="M573" t="str" cm="1">
        <f t="array" ref="M573">_xlfn.IFS(HeartDiseasePrediction[[#This Row],[MaxHR % Value]]&lt;=59%,"Low-(Abnormal)",HeartDiseasePrediction[[#This Row],[MaxHR % Value]]&lt;86%,"Normal",HeartDiseasePrediction[[#This Row],[MaxHR % Value]]&gt;=86%,"High-(Abnormal)")</f>
        <v>Normal</v>
      </c>
      <c r="N573" t="s">
        <v>23</v>
      </c>
      <c r="O573">
        <v>1.5</v>
      </c>
      <c r="P573" t="str" cm="1">
        <f t="array" ref="P573">_xlfn.IFS(HeartDiseasePrediction[[#This Row],[Oldpeak]]&lt;1,"Low Risk",HeartDiseasePrediction[[#This Row],[Oldpeak]]&lt;1.5,"Medium Risk",HeartDiseasePrediction[[#This Row],[Oldpeak]]&gt;=1.5,"High Risk")</f>
        <v>High Risk</v>
      </c>
      <c r="Q573" t="s">
        <v>15</v>
      </c>
      <c r="R573" t="s">
        <v>23</v>
      </c>
    </row>
    <row r="574" spans="1:18" x14ac:dyDescent="0.25">
      <c r="A574">
        <v>64</v>
      </c>
      <c r="B574" t="str" cm="1">
        <f t="array" ref="B574">_xlfn.IFS(HeartDiseasePrediction[[#This Row],[Age]]&lt;40,"Below 40",HeartDiseasePrediction[[#This Row],[Age]]&lt;50,"Btw 40 - 49",HeartDiseasePrediction[[#This Row],[Age]]&lt;60,"Btw 50 -59",HeartDiseasePrediction[[#This Row],[Age]]&lt;70,"Btw 60 - 69",HeartDiseasePrediction[[#This Row],[Age]]&lt;=80,"Btw 70 -79")</f>
        <v>Btw 60 - 69</v>
      </c>
      <c r="C574" t="s">
        <v>11</v>
      </c>
      <c r="D574" t="s">
        <v>61</v>
      </c>
      <c r="E574">
        <v>150</v>
      </c>
      <c r="F574" t="str" cm="1">
        <f t="array" ref="F57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74">
        <v>193</v>
      </c>
      <c r="H574" t="str" cm="1">
        <f t="array" ref="H574">_xlfn.IFS(HeartDiseasePrediction[[#This Row],[Cholesterol]]=0,"No Reading",HeartDiseasePrediction[[#This Row],[Cholesterol]]&lt;200,"Normal",HeartDiseasePrediction[[#This Row],[Cholesterol]]&lt;240,"Medium Risk",HeartDiseasePrediction[[#This Row],[Cholesterol]]&gt;=240,"High Risk")</f>
        <v>Normal</v>
      </c>
      <c r="I574" t="s">
        <v>52</v>
      </c>
      <c r="J574" t="s">
        <v>16</v>
      </c>
      <c r="K574">
        <v>135</v>
      </c>
      <c r="L574" s="1">
        <f>HeartDiseasePrediction[[#This Row],[MaxHR]]/(220-HeartDiseasePrediction[[#This Row],[Age]])</f>
        <v>0.86538461538461542</v>
      </c>
      <c r="M574" t="str" cm="1">
        <f t="array" ref="M574">_xlfn.IFS(HeartDiseasePrediction[[#This Row],[MaxHR % Value]]&lt;=59%,"Low-(Abnormal)",HeartDiseasePrediction[[#This Row],[MaxHR % Value]]&lt;86%,"Normal",HeartDiseasePrediction[[#This Row],[MaxHR % Value]]&gt;=86%,"High-(Abnormal)")</f>
        <v>High-(Abnormal)</v>
      </c>
      <c r="N574" t="s">
        <v>23</v>
      </c>
      <c r="O574">
        <v>0.5</v>
      </c>
      <c r="P574" t="str" cm="1">
        <f t="array" ref="P574">_xlfn.IFS(HeartDiseasePrediction[[#This Row],[Oldpeak]]&lt;1,"Low Risk",HeartDiseasePrediction[[#This Row],[Oldpeak]]&lt;1.5,"Medium Risk",HeartDiseasePrediction[[#This Row],[Oldpeak]]&gt;=1.5,"High Risk")</f>
        <v>Low Risk</v>
      </c>
      <c r="Q574" t="s">
        <v>15</v>
      </c>
      <c r="R574" t="s">
        <v>23</v>
      </c>
    </row>
    <row r="575" spans="1:18" x14ac:dyDescent="0.25">
      <c r="A575">
        <v>72</v>
      </c>
      <c r="B575" t="str" cm="1">
        <f t="array" ref="B575">_xlfn.IFS(HeartDiseasePrediction[[#This Row],[Age]]&lt;40,"Below 40",HeartDiseasePrediction[[#This Row],[Age]]&lt;50,"Btw 40 - 49",HeartDiseasePrediction[[#This Row],[Age]]&lt;60,"Btw 50 -59",HeartDiseasePrediction[[#This Row],[Age]]&lt;70,"Btw 60 - 69",HeartDiseasePrediction[[#This Row],[Age]]&lt;=80,"Btw 70 -79")</f>
        <v>Btw 70 -79</v>
      </c>
      <c r="C575" t="s">
        <v>11</v>
      </c>
      <c r="D575" t="s">
        <v>61</v>
      </c>
      <c r="E575">
        <v>160</v>
      </c>
      <c r="F575" t="str" cm="1">
        <f t="array" ref="F575">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75">
        <v>123</v>
      </c>
      <c r="H575" t="str" cm="1">
        <f t="array" ref="H575">_xlfn.IFS(HeartDiseasePrediction[[#This Row],[Cholesterol]]=0,"No Reading",HeartDiseasePrediction[[#This Row],[Cholesterol]]&lt;200,"Normal",HeartDiseasePrediction[[#This Row],[Cholesterol]]&lt;240,"Medium Risk",HeartDiseasePrediction[[#This Row],[Cholesterol]]&gt;=240,"High Risk")</f>
        <v>Normal</v>
      </c>
      <c r="I575" t="s">
        <v>53</v>
      </c>
      <c r="J575" t="s">
        <v>17</v>
      </c>
      <c r="K575">
        <v>130</v>
      </c>
      <c r="L575" s="1">
        <f>HeartDiseasePrediction[[#This Row],[MaxHR]]/(220-HeartDiseasePrediction[[#This Row],[Age]])</f>
        <v>0.8783783783783784</v>
      </c>
      <c r="M575" t="str" cm="1">
        <f t="array" ref="M575">_xlfn.IFS(HeartDiseasePrediction[[#This Row],[MaxHR % Value]]&lt;=59%,"Low-(Abnormal)",HeartDiseasePrediction[[#This Row],[MaxHR % Value]]&lt;86%,"Normal",HeartDiseasePrediction[[#This Row],[MaxHR % Value]]&gt;=86%,"High-(Abnormal)")</f>
        <v>High-(Abnormal)</v>
      </c>
      <c r="N575" t="s">
        <v>22</v>
      </c>
      <c r="O575">
        <v>1.5</v>
      </c>
      <c r="P575" t="str" cm="1">
        <f t="array" ref="P575">_xlfn.IFS(HeartDiseasePrediction[[#This Row],[Oldpeak]]&lt;1,"Low Risk",HeartDiseasePrediction[[#This Row],[Oldpeak]]&lt;1.5,"Medium Risk",HeartDiseasePrediction[[#This Row],[Oldpeak]]&gt;=1.5,"High Risk")</f>
        <v>High Risk</v>
      </c>
      <c r="Q575" t="s">
        <v>15</v>
      </c>
      <c r="R575" t="s">
        <v>23</v>
      </c>
    </row>
    <row r="576" spans="1:18" x14ac:dyDescent="0.25">
      <c r="A576">
        <v>69</v>
      </c>
      <c r="B576" t="str" cm="1">
        <f t="array" ref="B576">_xlfn.IFS(HeartDiseasePrediction[[#This Row],[Age]]&lt;40,"Below 40",HeartDiseasePrediction[[#This Row],[Age]]&lt;50,"Btw 40 - 49",HeartDiseasePrediction[[#This Row],[Age]]&lt;60,"Btw 50 -59",HeartDiseasePrediction[[#This Row],[Age]]&lt;70,"Btw 60 - 69",HeartDiseasePrediction[[#This Row],[Age]]&lt;=80,"Btw 70 -79")</f>
        <v>Btw 60 - 69</v>
      </c>
      <c r="C576" t="s">
        <v>11</v>
      </c>
      <c r="D576" t="s">
        <v>61</v>
      </c>
      <c r="E576">
        <v>142</v>
      </c>
      <c r="F576" t="str" cm="1">
        <f t="array" ref="F576">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76">
        <v>210</v>
      </c>
      <c r="H576" t="str" cm="1">
        <f t="array" ref="H576">_xlfn.IFS(HeartDiseasePrediction[[#This Row],[Cholesterol]]=0,"No Reading",HeartDiseasePrediction[[#This Row],[Cholesterol]]&lt;200,"Normal",HeartDiseasePrediction[[#This Row],[Cholesterol]]&lt;240,"Medium Risk",HeartDiseasePrediction[[#This Row],[Cholesterol]]&gt;=240,"High Risk")</f>
        <v>Medium Risk</v>
      </c>
      <c r="I576" t="s">
        <v>53</v>
      </c>
      <c r="J576" t="s">
        <v>16</v>
      </c>
      <c r="K576">
        <v>112</v>
      </c>
      <c r="L576" s="1">
        <f>HeartDiseasePrediction[[#This Row],[MaxHR]]/(220-HeartDiseasePrediction[[#This Row],[Age]])</f>
        <v>0.74172185430463577</v>
      </c>
      <c r="M576" t="str" cm="1">
        <f t="array" ref="M576">_xlfn.IFS(HeartDiseasePrediction[[#This Row],[MaxHR % Value]]&lt;=59%,"Low-(Abnormal)",HeartDiseasePrediction[[#This Row],[MaxHR % Value]]&lt;86%,"Normal",HeartDiseasePrediction[[#This Row],[MaxHR % Value]]&gt;=86%,"High-(Abnormal)")</f>
        <v>Normal</v>
      </c>
      <c r="N576" t="s">
        <v>23</v>
      </c>
      <c r="O576">
        <v>1.5</v>
      </c>
      <c r="P576" t="str" cm="1">
        <f t="array" ref="P576">_xlfn.IFS(HeartDiseasePrediction[[#This Row],[Oldpeak]]&lt;1,"Low Risk",HeartDiseasePrediction[[#This Row],[Oldpeak]]&lt;1.5,"Medium Risk",HeartDiseasePrediction[[#This Row],[Oldpeak]]&gt;=1.5,"High Risk")</f>
        <v>High Risk</v>
      </c>
      <c r="Q576" t="s">
        <v>15</v>
      </c>
      <c r="R576" t="s">
        <v>23</v>
      </c>
    </row>
    <row r="577" spans="1:18" x14ac:dyDescent="0.25">
      <c r="A577">
        <v>56</v>
      </c>
      <c r="B577" t="str" cm="1">
        <f t="array" ref="B577">_xlfn.IFS(HeartDiseasePrediction[[#This Row],[Age]]&lt;40,"Below 40",HeartDiseasePrediction[[#This Row],[Age]]&lt;50,"Btw 40 - 49",HeartDiseasePrediction[[#This Row],[Age]]&lt;60,"Btw 50 -59",HeartDiseasePrediction[[#This Row],[Age]]&lt;70,"Btw 60 - 69",HeartDiseasePrediction[[#This Row],[Age]]&lt;=80,"Btw 70 -79")</f>
        <v>Btw 50 -59</v>
      </c>
      <c r="C577" t="s">
        <v>11</v>
      </c>
      <c r="D577" t="s">
        <v>61</v>
      </c>
      <c r="E577">
        <v>137</v>
      </c>
      <c r="F577" t="str" cm="1">
        <f t="array" ref="F57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77">
        <v>282</v>
      </c>
      <c r="H577" t="str" cm="1">
        <f t="array" ref="H577">_xlfn.IFS(HeartDiseasePrediction[[#This Row],[Cholesterol]]=0,"No Reading",HeartDiseasePrediction[[#This Row],[Cholesterol]]&lt;200,"Normal",HeartDiseasePrediction[[#This Row],[Cholesterol]]&lt;240,"Medium Risk",HeartDiseasePrediction[[#This Row],[Cholesterol]]&gt;=240,"High Risk")</f>
        <v>High Risk</v>
      </c>
      <c r="I577" t="s">
        <v>53</v>
      </c>
      <c r="J577" t="s">
        <v>12</v>
      </c>
      <c r="K577">
        <v>126</v>
      </c>
      <c r="L577" s="1">
        <f>HeartDiseasePrediction[[#This Row],[MaxHR]]/(220-HeartDiseasePrediction[[#This Row],[Age]])</f>
        <v>0.76829268292682928</v>
      </c>
      <c r="M577" t="str" cm="1">
        <f t="array" ref="M577">_xlfn.IFS(HeartDiseasePrediction[[#This Row],[MaxHR % Value]]&lt;=59%,"Low-(Abnormal)",HeartDiseasePrediction[[#This Row],[MaxHR % Value]]&lt;86%,"Normal",HeartDiseasePrediction[[#This Row],[MaxHR % Value]]&gt;=86%,"High-(Abnormal)")</f>
        <v>Normal</v>
      </c>
      <c r="N577" t="s">
        <v>23</v>
      </c>
      <c r="O577">
        <v>1.2</v>
      </c>
      <c r="P577" t="str" cm="1">
        <f t="array" ref="P577">_xlfn.IFS(HeartDiseasePrediction[[#This Row],[Oldpeak]]&lt;1,"Low Risk",HeartDiseasePrediction[[#This Row],[Oldpeak]]&lt;1.5,"Medium Risk",HeartDiseasePrediction[[#This Row],[Oldpeak]]&gt;=1.5,"High Risk")</f>
        <v>Medium Risk</v>
      </c>
      <c r="Q577" t="s">
        <v>15</v>
      </c>
      <c r="R577" t="s">
        <v>23</v>
      </c>
    </row>
    <row r="578" spans="1:18" x14ac:dyDescent="0.25">
      <c r="A578">
        <v>62</v>
      </c>
      <c r="B578" t="str" cm="1">
        <f t="array" ref="B578">_xlfn.IFS(HeartDiseasePrediction[[#This Row],[Age]]&lt;40,"Below 40",HeartDiseasePrediction[[#This Row],[Age]]&lt;50,"Btw 40 - 49",HeartDiseasePrediction[[#This Row],[Age]]&lt;60,"Btw 50 -59",HeartDiseasePrediction[[#This Row],[Age]]&lt;70,"Btw 60 - 69",HeartDiseasePrediction[[#This Row],[Age]]&lt;=80,"Btw 70 -79")</f>
        <v>Btw 60 - 69</v>
      </c>
      <c r="C578" t="s">
        <v>11</v>
      </c>
      <c r="D578" t="s">
        <v>61</v>
      </c>
      <c r="E578">
        <v>139</v>
      </c>
      <c r="F578" t="str" cm="1">
        <f t="array" ref="F57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78">
        <v>170</v>
      </c>
      <c r="H578" t="str" cm="1">
        <f t="array" ref="H578">_xlfn.IFS(HeartDiseasePrediction[[#This Row],[Cholesterol]]=0,"No Reading",HeartDiseasePrediction[[#This Row],[Cholesterol]]&lt;200,"Normal",HeartDiseasePrediction[[#This Row],[Cholesterol]]&lt;240,"Medium Risk",HeartDiseasePrediction[[#This Row],[Cholesterol]]&gt;=240,"High Risk")</f>
        <v>Normal</v>
      </c>
      <c r="I578" t="s">
        <v>52</v>
      </c>
      <c r="J578" t="s">
        <v>16</v>
      </c>
      <c r="K578">
        <v>120</v>
      </c>
      <c r="L578" s="1">
        <f>HeartDiseasePrediction[[#This Row],[MaxHR]]/(220-HeartDiseasePrediction[[#This Row],[Age]])</f>
        <v>0.759493670886076</v>
      </c>
      <c r="M578" t="str" cm="1">
        <f t="array" ref="M578">_xlfn.IFS(HeartDiseasePrediction[[#This Row],[MaxHR % Value]]&lt;=59%,"Low-(Abnormal)",HeartDiseasePrediction[[#This Row],[MaxHR % Value]]&lt;86%,"Normal",HeartDiseasePrediction[[#This Row],[MaxHR % Value]]&gt;=86%,"High-(Abnormal)")</f>
        <v>Normal</v>
      </c>
      <c r="N578" t="s">
        <v>23</v>
      </c>
      <c r="O578">
        <v>3</v>
      </c>
      <c r="P578" t="str" cm="1">
        <f t="array" ref="P578">_xlfn.IFS(HeartDiseasePrediction[[#This Row],[Oldpeak]]&lt;1,"Low Risk",HeartDiseasePrediction[[#This Row],[Oldpeak]]&lt;1.5,"Medium Risk",HeartDiseasePrediction[[#This Row],[Oldpeak]]&gt;=1.5,"High Risk")</f>
        <v>High Risk</v>
      </c>
      <c r="Q578" t="s">
        <v>15</v>
      </c>
      <c r="R578" t="s">
        <v>23</v>
      </c>
    </row>
    <row r="579" spans="1:18" x14ac:dyDescent="0.25">
      <c r="A579">
        <v>67</v>
      </c>
      <c r="B579" t="str" cm="1">
        <f t="array" ref="B579">_xlfn.IFS(HeartDiseasePrediction[[#This Row],[Age]]&lt;40,"Below 40",HeartDiseasePrediction[[#This Row],[Age]]&lt;50,"Btw 40 - 49",HeartDiseasePrediction[[#This Row],[Age]]&lt;60,"Btw 50 -59",HeartDiseasePrediction[[#This Row],[Age]]&lt;70,"Btw 60 - 69",HeartDiseasePrediction[[#This Row],[Age]]&lt;=80,"Btw 70 -79")</f>
        <v>Btw 60 - 69</v>
      </c>
      <c r="C579" t="s">
        <v>11</v>
      </c>
      <c r="D579" t="s">
        <v>61</v>
      </c>
      <c r="E579">
        <v>146</v>
      </c>
      <c r="F579" t="str" cm="1">
        <f t="array" ref="F579">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79">
        <v>369</v>
      </c>
      <c r="H579" t="str" cm="1">
        <f t="array" ref="H579">_xlfn.IFS(HeartDiseasePrediction[[#This Row],[Cholesterol]]=0,"No Reading",HeartDiseasePrediction[[#This Row],[Cholesterol]]&lt;200,"Normal",HeartDiseasePrediction[[#This Row],[Cholesterol]]&lt;240,"Medium Risk",HeartDiseasePrediction[[#This Row],[Cholesterol]]&gt;=240,"High Risk")</f>
        <v>High Risk</v>
      </c>
      <c r="I579" t="s">
        <v>52</v>
      </c>
      <c r="J579" t="s">
        <v>12</v>
      </c>
      <c r="K579">
        <v>110</v>
      </c>
      <c r="L579" s="1">
        <f>HeartDiseasePrediction[[#This Row],[MaxHR]]/(220-HeartDiseasePrediction[[#This Row],[Age]])</f>
        <v>0.71895424836601307</v>
      </c>
      <c r="M579" t="str" cm="1">
        <f t="array" ref="M579">_xlfn.IFS(HeartDiseasePrediction[[#This Row],[MaxHR % Value]]&lt;=59%,"Low-(Abnormal)",HeartDiseasePrediction[[#This Row],[MaxHR % Value]]&lt;86%,"Normal",HeartDiseasePrediction[[#This Row],[MaxHR % Value]]&gt;=86%,"High-(Abnormal)")</f>
        <v>Normal</v>
      </c>
      <c r="N579" t="s">
        <v>23</v>
      </c>
      <c r="O579">
        <v>1.9</v>
      </c>
      <c r="P579" t="str" cm="1">
        <f t="array" ref="P579">_xlfn.IFS(HeartDiseasePrediction[[#This Row],[Oldpeak]]&lt;1,"Low Risk",HeartDiseasePrediction[[#This Row],[Oldpeak]]&lt;1.5,"Medium Risk",HeartDiseasePrediction[[#This Row],[Oldpeak]]&gt;=1.5,"High Risk")</f>
        <v>High Risk</v>
      </c>
      <c r="Q579" t="s">
        <v>15</v>
      </c>
      <c r="R579" t="s">
        <v>23</v>
      </c>
    </row>
    <row r="580" spans="1:18" x14ac:dyDescent="0.25">
      <c r="A580">
        <v>57</v>
      </c>
      <c r="B580" t="str" cm="1">
        <f t="array" ref="B580">_xlfn.IFS(HeartDiseasePrediction[[#This Row],[Age]]&lt;40,"Below 40",HeartDiseasePrediction[[#This Row],[Age]]&lt;50,"Btw 40 - 49",HeartDiseasePrediction[[#This Row],[Age]]&lt;60,"Btw 50 -59",HeartDiseasePrediction[[#This Row],[Age]]&lt;70,"Btw 60 - 69",HeartDiseasePrediction[[#This Row],[Age]]&lt;=80,"Btw 70 -79")</f>
        <v>Btw 50 -59</v>
      </c>
      <c r="C580" t="s">
        <v>11</v>
      </c>
      <c r="D580" t="s">
        <v>61</v>
      </c>
      <c r="E580">
        <v>156</v>
      </c>
      <c r="F580" t="str" cm="1">
        <f t="array" ref="F580">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80">
        <v>173</v>
      </c>
      <c r="H580" t="str" cm="1">
        <f t="array" ref="H580">_xlfn.IFS(HeartDiseasePrediction[[#This Row],[Cholesterol]]=0,"No Reading",HeartDiseasePrediction[[#This Row],[Cholesterol]]&lt;200,"Normal",HeartDiseasePrediction[[#This Row],[Cholesterol]]&lt;240,"Medium Risk",HeartDiseasePrediction[[#This Row],[Cholesterol]]&gt;=240,"High Risk")</f>
        <v>Normal</v>
      </c>
      <c r="I580" t="s">
        <v>52</v>
      </c>
      <c r="J580" t="s">
        <v>17</v>
      </c>
      <c r="K580">
        <v>119</v>
      </c>
      <c r="L580" s="1">
        <f>HeartDiseasePrediction[[#This Row],[MaxHR]]/(220-HeartDiseasePrediction[[#This Row],[Age]])</f>
        <v>0.73006134969325154</v>
      </c>
      <c r="M580" t="str" cm="1">
        <f t="array" ref="M580">_xlfn.IFS(HeartDiseasePrediction[[#This Row],[MaxHR % Value]]&lt;=59%,"Low-(Abnormal)",HeartDiseasePrediction[[#This Row],[MaxHR % Value]]&lt;86%,"Normal",HeartDiseasePrediction[[#This Row],[MaxHR % Value]]&gt;=86%,"High-(Abnormal)")</f>
        <v>Normal</v>
      </c>
      <c r="N580" t="s">
        <v>23</v>
      </c>
      <c r="O580">
        <v>3</v>
      </c>
      <c r="P580" t="str" cm="1">
        <f t="array" ref="P580">_xlfn.IFS(HeartDiseasePrediction[[#This Row],[Oldpeak]]&lt;1,"Low Risk",HeartDiseasePrediction[[#This Row],[Oldpeak]]&lt;1.5,"Medium Risk",HeartDiseasePrediction[[#This Row],[Oldpeak]]&gt;=1.5,"High Risk")</f>
        <v>High Risk</v>
      </c>
      <c r="Q580" t="s">
        <v>18</v>
      </c>
      <c r="R580" t="s">
        <v>23</v>
      </c>
    </row>
    <row r="581" spans="1:18" x14ac:dyDescent="0.25">
      <c r="A581">
        <v>69</v>
      </c>
      <c r="B581" t="str" cm="1">
        <f t="array" ref="B581">_xlfn.IFS(HeartDiseasePrediction[[#This Row],[Age]]&lt;40,"Below 40",HeartDiseasePrediction[[#This Row],[Age]]&lt;50,"Btw 40 - 49",HeartDiseasePrediction[[#This Row],[Age]]&lt;60,"Btw 50 -59",HeartDiseasePrediction[[#This Row],[Age]]&lt;70,"Btw 60 - 69",HeartDiseasePrediction[[#This Row],[Age]]&lt;=80,"Btw 70 -79")</f>
        <v>Btw 60 - 69</v>
      </c>
      <c r="C581" t="s">
        <v>11</v>
      </c>
      <c r="D581" t="s">
        <v>61</v>
      </c>
      <c r="E581">
        <v>145</v>
      </c>
      <c r="F581" t="str" cm="1">
        <f t="array" ref="F581">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81">
        <v>289</v>
      </c>
      <c r="H581" t="str" cm="1">
        <f t="array" ref="H581">_xlfn.IFS(HeartDiseasePrediction[[#This Row],[Cholesterol]]=0,"No Reading",HeartDiseasePrediction[[#This Row],[Cholesterol]]&lt;200,"Normal",HeartDiseasePrediction[[#This Row],[Cholesterol]]&lt;240,"Medium Risk",HeartDiseasePrediction[[#This Row],[Cholesterol]]&gt;=240,"High Risk")</f>
        <v>High Risk</v>
      </c>
      <c r="I581" t="s">
        <v>53</v>
      </c>
      <c r="J581" t="s">
        <v>16</v>
      </c>
      <c r="K581">
        <v>110</v>
      </c>
      <c r="L581" s="1">
        <f>HeartDiseasePrediction[[#This Row],[MaxHR]]/(220-HeartDiseasePrediction[[#This Row],[Age]])</f>
        <v>0.72847682119205293</v>
      </c>
      <c r="M581" t="str" cm="1">
        <f t="array" ref="M581">_xlfn.IFS(HeartDiseasePrediction[[#This Row],[MaxHR % Value]]&lt;=59%,"Low-(Abnormal)",HeartDiseasePrediction[[#This Row],[MaxHR % Value]]&lt;86%,"Normal",HeartDiseasePrediction[[#This Row],[MaxHR % Value]]&gt;=86%,"High-(Abnormal)")</f>
        <v>Normal</v>
      </c>
      <c r="N581" t="s">
        <v>23</v>
      </c>
      <c r="O581">
        <v>1.8</v>
      </c>
      <c r="P581" t="str" cm="1">
        <f t="array" ref="P581">_xlfn.IFS(HeartDiseasePrediction[[#This Row],[Oldpeak]]&lt;1,"Low Risk",HeartDiseasePrediction[[#This Row],[Oldpeak]]&lt;1.5,"Medium Risk",HeartDiseasePrediction[[#This Row],[Oldpeak]]&gt;=1.5,"High Risk")</f>
        <v>High Risk</v>
      </c>
      <c r="Q581" t="s">
        <v>15</v>
      </c>
      <c r="R581" t="s">
        <v>23</v>
      </c>
    </row>
    <row r="582" spans="1:18" x14ac:dyDescent="0.25">
      <c r="A582">
        <v>51</v>
      </c>
      <c r="B582" t="str" cm="1">
        <f t="array" ref="B582">_xlfn.IFS(HeartDiseasePrediction[[#This Row],[Age]]&lt;40,"Below 40",HeartDiseasePrediction[[#This Row],[Age]]&lt;50,"Btw 40 - 49",HeartDiseasePrediction[[#This Row],[Age]]&lt;60,"Btw 50 -59",HeartDiseasePrediction[[#This Row],[Age]]&lt;70,"Btw 60 - 69",HeartDiseasePrediction[[#This Row],[Age]]&lt;=80,"Btw 70 -79")</f>
        <v>Btw 50 -59</v>
      </c>
      <c r="C582" t="s">
        <v>11</v>
      </c>
      <c r="D582" t="s">
        <v>61</v>
      </c>
      <c r="E582">
        <v>131</v>
      </c>
      <c r="F582" t="str" cm="1">
        <f t="array" ref="F58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82">
        <v>152</v>
      </c>
      <c r="H582" t="str" cm="1">
        <f t="array" ref="H582">_xlfn.IFS(HeartDiseasePrediction[[#This Row],[Cholesterol]]=0,"No Reading",HeartDiseasePrediction[[#This Row],[Cholesterol]]&lt;200,"Normal",HeartDiseasePrediction[[#This Row],[Cholesterol]]&lt;240,"Medium Risk",HeartDiseasePrediction[[#This Row],[Cholesterol]]&gt;=240,"High Risk")</f>
        <v>Normal</v>
      </c>
      <c r="I582" t="s">
        <v>53</v>
      </c>
      <c r="J582" t="s">
        <v>17</v>
      </c>
      <c r="K582">
        <v>130</v>
      </c>
      <c r="L582" s="1">
        <f>HeartDiseasePrediction[[#This Row],[MaxHR]]/(220-HeartDiseasePrediction[[#This Row],[Age]])</f>
        <v>0.76923076923076927</v>
      </c>
      <c r="M582" t="str" cm="1">
        <f t="array" ref="M582">_xlfn.IFS(HeartDiseasePrediction[[#This Row],[MaxHR % Value]]&lt;=59%,"Low-(Abnormal)",HeartDiseasePrediction[[#This Row],[MaxHR % Value]]&lt;86%,"Normal",HeartDiseasePrediction[[#This Row],[MaxHR % Value]]&gt;=86%,"High-(Abnormal)")</f>
        <v>Normal</v>
      </c>
      <c r="N582" t="s">
        <v>23</v>
      </c>
      <c r="O582">
        <v>1</v>
      </c>
      <c r="P582" t="str" cm="1">
        <f t="array" ref="P582">_xlfn.IFS(HeartDiseasePrediction[[#This Row],[Oldpeak]]&lt;1,"Low Risk",HeartDiseasePrediction[[#This Row],[Oldpeak]]&lt;1.5,"Medium Risk",HeartDiseasePrediction[[#This Row],[Oldpeak]]&gt;=1.5,"High Risk")</f>
        <v>Medium Risk</v>
      </c>
      <c r="Q582" t="s">
        <v>15</v>
      </c>
      <c r="R582" t="s">
        <v>23</v>
      </c>
    </row>
    <row r="583" spans="1:18" x14ac:dyDescent="0.25">
      <c r="A583">
        <v>48</v>
      </c>
      <c r="B583" t="str" cm="1">
        <f t="array" ref="B583">_xlfn.IFS(HeartDiseasePrediction[[#This Row],[Age]]&lt;40,"Below 40",HeartDiseasePrediction[[#This Row],[Age]]&lt;50,"Btw 40 - 49",HeartDiseasePrediction[[#This Row],[Age]]&lt;60,"Btw 50 -59",HeartDiseasePrediction[[#This Row],[Age]]&lt;70,"Btw 60 - 69",HeartDiseasePrediction[[#This Row],[Age]]&lt;=80,"Btw 70 -79")</f>
        <v>Btw 40 - 49</v>
      </c>
      <c r="C583" t="s">
        <v>11</v>
      </c>
      <c r="D583" t="s">
        <v>61</v>
      </c>
      <c r="E583">
        <v>140</v>
      </c>
      <c r="F583" t="str" cm="1">
        <f t="array" ref="F583">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83">
        <v>208</v>
      </c>
      <c r="H583" t="str" cm="1">
        <f t="array" ref="H583">_xlfn.IFS(HeartDiseasePrediction[[#This Row],[Cholesterol]]=0,"No Reading",HeartDiseasePrediction[[#This Row],[Cholesterol]]&lt;200,"Normal",HeartDiseasePrediction[[#This Row],[Cholesterol]]&lt;240,"Medium Risk",HeartDiseasePrediction[[#This Row],[Cholesterol]]&gt;=240,"High Risk")</f>
        <v>Medium Risk</v>
      </c>
      <c r="I583" t="s">
        <v>52</v>
      </c>
      <c r="J583" t="s">
        <v>12</v>
      </c>
      <c r="K583">
        <v>159</v>
      </c>
      <c r="L583" s="1">
        <f>HeartDiseasePrediction[[#This Row],[MaxHR]]/(220-HeartDiseasePrediction[[#This Row],[Age]])</f>
        <v>0.92441860465116277</v>
      </c>
      <c r="M583" t="str" cm="1">
        <f t="array" ref="M583">_xlfn.IFS(HeartDiseasePrediction[[#This Row],[MaxHR % Value]]&lt;=59%,"Low-(Abnormal)",HeartDiseasePrediction[[#This Row],[MaxHR % Value]]&lt;86%,"Normal",HeartDiseasePrediction[[#This Row],[MaxHR % Value]]&gt;=86%,"High-(Abnormal)")</f>
        <v>High-(Abnormal)</v>
      </c>
      <c r="N583" t="s">
        <v>23</v>
      </c>
      <c r="O583">
        <v>1.5</v>
      </c>
      <c r="P583" t="str" cm="1">
        <f t="array" ref="P583">_xlfn.IFS(HeartDiseasePrediction[[#This Row],[Oldpeak]]&lt;1,"Low Risk",HeartDiseasePrediction[[#This Row],[Oldpeak]]&lt;1.5,"Medium Risk",HeartDiseasePrediction[[#This Row],[Oldpeak]]&gt;=1.5,"High Risk")</f>
        <v>High Risk</v>
      </c>
      <c r="Q583" t="s">
        <v>13</v>
      </c>
      <c r="R583" t="s">
        <v>23</v>
      </c>
    </row>
    <row r="584" spans="1:18" x14ac:dyDescent="0.25">
      <c r="A584">
        <v>69</v>
      </c>
      <c r="B584" t="str" cm="1">
        <f t="array" ref="B584">_xlfn.IFS(HeartDiseasePrediction[[#This Row],[Age]]&lt;40,"Below 40",HeartDiseasePrediction[[#This Row],[Age]]&lt;50,"Btw 40 - 49",HeartDiseasePrediction[[#This Row],[Age]]&lt;60,"Btw 50 -59",HeartDiseasePrediction[[#This Row],[Age]]&lt;70,"Btw 60 - 69",HeartDiseasePrediction[[#This Row],[Age]]&lt;=80,"Btw 70 -79")</f>
        <v>Btw 60 - 69</v>
      </c>
      <c r="C584" t="s">
        <v>11</v>
      </c>
      <c r="D584" t="s">
        <v>61</v>
      </c>
      <c r="E584">
        <v>122</v>
      </c>
      <c r="F584" t="str" cm="1">
        <f t="array" ref="F58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84">
        <v>216</v>
      </c>
      <c r="H584" t="str" cm="1">
        <f t="array" ref="H584">_xlfn.IFS(HeartDiseasePrediction[[#This Row],[Cholesterol]]=0,"No Reading",HeartDiseasePrediction[[#This Row],[Cholesterol]]&lt;200,"Normal",HeartDiseasePrediction[[#This Row],[Cholesterol]]&lt;240,"Medium Risk",HeartDiseasePrediction[[#This Row],[Cholesterol]]&gt;=240,"High Risk")</f>
        <v>Medium Risk</v>
      </c>
      <c r="I584" t="s">
        <v>53</v>
      </c>
      <c r="J584" t="s">
        <v>17</v>
      </c>
      <c r="K584">
        <v>84</v>
      </c>
      <c r="L584" s="1">
        <f>HeartDiseasePrediction[[#This Row],[MaxHR]]/(220-HeartDiseasePrediction[[#This Row],[Age]])</f>
        <v>0.55629139072847678</v>
      </c>
      <c r="M584" t="str" cm="1">
        <f t="array" ref="M584">_xlfn.IFS(HeartDiseasePrediction[[#This Row],[MaxHR % Value]]&lt;=59%,"Low-(Abnormal)",HeartDiseasePrediction[[#This Row],[MaxHR % Value]]&lt;86%,"Normal",HeartDiseasePrediction[[#This Row],[MaxHR % Value]]&gt;=86%,"High-(Abnormal)")</f>
        <v>Low-(Abnormal)</v>
      </c>
      <c r="N584" t="s">
        <v>23</v>
      </c>
      <c r="O584">
        <v>0</v>
      </c>
      <c r="P584" t="str" cm="1">
        <f t="array" ref="P584">_xlfn.IFS(HeartDiseasePrediction[[#This Row],[Oldpeak]]&lt;1,"Low Risk",HeartDiseasePrediction[[#This Row],[Oldpeak]]&lt;1.5,"Medium Risk",HeartDiseasePrediction[[#This Row],[Oldpeak]]&gt;=1.5,"High Risk")</f>
        <v>Low Risk</v>
      </c>
      <c r="Q584" t="s">
        <v>15</v>
      </c>
      <c r="R584" t="s">
        <v>23</v>
      </c>
    </row>
    <row r="585" spans="1:18" x14ac:dyDescent="0.25">
      <c r="A585">
        <v>69</v>
      </c>
      <c r="B585" t="str" cm="1">
        <f t="array" ref="B585">_xlfn.IFS(HeartDiseasePrediction[[#This Row],[Age]]&lt;40,"Below 40",HeartDiseasePrediction[[#This Row],[Age]]&lt;50,"Btw 40 - 49",HeartDiseasePrediction[[#This Row],[Age]]&lt;60,"Btw 50 -59",HeartDiseasePrediction[[#This Row],[Age]]&lt;70,"Btw 60 - 69",HeartDiseasePrediction[[#This Row],[Age]]&lt;=80,"Btw 70 -79")</f>
        <v>Btw 60 - 69</v>
      </c>
      <c r="C585" t="s">
        <v>11</v>
      </c>
      <c r="D585" t="s">
        <v>64</v>
      </c>
      <c r="E585">
        <v>142</v>
      </c>
      <c r="F585" t="str" cm="1">
        <f t="array" ref="F585">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85">
        <v>271</v>
      </c>
      <c r="H585" t="str" cm="1">
        <f t="array" ref="H585">_xlfn.IFS(HeartDiseasePrediction[[#This Row],[Cholesterol]]=0,"No Reading",HeartDiseasePrediction[[#This Row],[Cholesterol]]&lt;200,"Normal",HeartDiseasePrediction[[#This Row],[Cholesterol]]&lt;240,"Medium Risk",HeartDiseasePrediction[[#This Row],[Cholesterol]]&gt;=240,"High Risk")</f>
        <v>High Risk</v>
      </c>
      <c r="I585" t="s">
        <v>52</v>
      </c>
      <c r="J585" t="s">
        <v>17</v>
      </c>
      <c r="K585">
        <v>126</v>
      </c>
      <c r="L585" s="1">
        <f>HeartDiseasePrediction[[#This Row],[MaxHR]]/(220-HeartDiseasePrediction[[#This Row],[Age]])</f>
        <v>0.83443708609271527</v>
      </c>
      <c r="M585" t="str" cm="1">
        <f t="array" ref="M585">_xlfn.IFS(HeartDiseasePrediction[[#This Row],[MaxHR % Value]]&lt;=59%,"Low-(Abnormal)",HeartDiseasePrediction[[#This Row],[MaxHR % Value]]&lt;86%,"Normal",HeartDiseasePrediction[[#This Row],[MaxHR % Value]]&gt;=86%,"High-(Abnormal)")</f>
        <v>Normal</v>
      </c>
      <c r="N585" t="s">
        <v>22</v>
      </c>
      <c r="O585">
        <v>0.3</v>
      </c>
      <c r="P585" t="str" cm="1">
        <f t="array" ref="P585">_xlfn.IFS(HeartDiseasePrediction[[#This Row],[Oldpeak]]&lt;1,"Low Risk",HeartDiseasePrediction[[#This Row],[Oldpeak]]&lt;1.5,"Medium Risk",HeartDiseasePrediction[[#This Row],[Oldpeak]]&gt;=1.5,"High Risk")</f>
        <v>Low Risk</v>
      </c>
      <c r="Q585" t="s">
        <v>13</v>
      </c>
      <c r="R585" t="s">
        <v>22</v>
      </c>
    </row>
    <row r="586" spans="1:18" x14ac:dyDescent="0.25">
      <c r="A586">
        <v>64</v>
      </c>
      <c r="B586" t="str" cm="1">
        <f t="array" ref="B586">_xlfn.IFS(HeartDiseasePrediction[[#This Row],[Age]]&lt;40,"Below 40",HeartDiseasePrediction[[#This Row],[Age]]&lt;50,"Btw 40 - 49",HeartDiseasePrediction[[#This Row],[Age]]&lt;60,"Btw 50 -59",HeartDiseasePrediction[[#This Row],[Age]]&lt;70,"Btw 60 - 69",HeartDiseasePrediction[[#This Row],[Age]]&lt;=80,"Btw 70 -79")</f>
        <v>Btw 60 - 69</v>
      </c>
      <c r="C586" t="s">
        <v>11</v>
      </c>
      <c r="D586" t="s">
        <v>61</v>
      </c>
      <c r="E586">
        <v>141</v>
      </c>
      <c r="F586" t="str" cm="1">
        <f t="array" ref="F586">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86">
        <v>244</v>
      </c>
      <c r="H586" t="str" cm="1">
        <f t="array" ref="H586">_xlfn.IFS(HeartDiseasePrediction[[#This Row],[Cholesterol]]=0,"No Reading",HeartDiseasePrediction[[#This Row],[Cholesterol]]&lt;200,"Normal",HeartDiseasePrediction[[#This Row],[Cholesterol]]&lt;240,"Medium Risk",HeartDiseasePrediction[[#This Row],[Cholesterol]]&gt;=240,"High Risk")</f>
        <v>High Risk</v>
      </c>
      <c r="I586" t="s">
        <v>53</v>
      </c>
      <c r="J586" t="s">
        <v>16</v>
      </c>
      <c r="K586">
        <v>116</v>
      </c>
      <c r="L586" s="1">
        <f>HeartDiseasePrediction[[#This Row],[MaxHR]]/(220-HeartDiseasePrediction[[#This Row],[Age]])</f>
        <v>0.74358974358974361</v>
      </c>
      <c r="M586" t="str" cm="1">
        <f t="array" ref="M586">_xlfn.IFS(HeartDiseasePrediction[[#This Row],[MaxHR % Value]]&lt;=59%,"Low-(Abnormal)",HeartDiseasePrediction[[#This Row],[MaxHR % Value]]&lt;86%,"Normal",HeartDiseasePrediction[[#This Row],[MaxHR % Value]]&gt;=86%,"High-(Abnormal)")</f>
        <v>Normal</v>
      </c>
      <c r="N586" t="s">
        <v>23</v>
      </c>
      <c r="O586">
        <v>1.5</v>
      </c>
      <c r="P586" t="str" cm="1">
        <f t="array" ref="P586">_xlfn.IFS(HeartDiseasePrediction[[#This Row],[Oldpeak]]&lt;1,"Low Risk",HeartDiseasePrediction[[#This Row],[Oldpeak]]&lt;1.5,"Medium Risk",HeartDiseasePrediction[[#This Row],[Oldpeak]]&gt;=1.5,"High Risk")</f>
        <v>High Risk</v>
      </c>
      <c r="Q586" t="s">
        <v>15</v>
      </c>
      <c r="R586" t="s">
        <v>23</v>
      </c>
    </row>
    <row r="587" spans="1:18" x14ac:dyDescent="0.25">
      <c r="A587">
        <v>57</v>
      </c>
      <c r="B587" t="str" cm="1">
        <f t="array" ref="B587">_xlfn.IFS(HeartDiseasePrediction[[#This Row],[Age]]&lt;40,"Below 40",HeartDiseasePrediction[[#This Row],[Age]]&lt;50,"Btw 40 - 49",HeartDiseasePrediction[[#This Row],[Age]]&lt;60,"Btw 50 -59",HeartDiseasePrediction[[#This Row],[Age]]&lt;70,"Btw 60 - 69",HeartDiseasePrediction[[#This Row],[Age]]&lt;=80,"Btw 70 -79")</f>
        <v>Btw 50 -59</v>
      </c>
      <c r="C587" t="s">
        <v>11</v>
      </c>
      <c r="D587" t="s">
        <v>62</v>
      </c>
      <c r="E587">
        <v>180</v>
      </c>
      <c r="F587" t="str" cm="1">
        <f t="array" ref="F58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87">
        <v>285</v>
      </c>
      <c r="H587" t="str" cm="1">
        <f t="array" ref="H587">_xlfn.IFS(HeartDiseasePrediction[[#This Row],[Cholesterol]]=0,"No Reading",HeartDiseasePrediction[[#This Row],[Cholesterol]]&lt;200,"Normal",HeartDiseasePrediction[[#This Row],[Cholesterol]]&lt;240,"Medium Risk",HeartDiseasePrediction[[#This Row],[Cholesterol]]&gt;=240,"High Risk")</f>
        <v>High Risk</v>
      </c>
      <c r="I587" t="s">
        <v>53</v>
      </c>
      <c r="J587" t="s">
        <v>16</v>
      </c>
      <c r="K587">
        <v>120</v>
      </c>
      <c r="L587" s="1">
        <f>HeartDiseasePrediction[[#This Row],[MaxHR]]/(220-HeartDiseasePrediction[[#This Row],[Age]])</f>
        <v>0.73619631901840488</v>
      </c>
      <c r="M587" t="str" cm="1">
        <f t="array" ref="M587">_xlfn.IFS(HeartDiseasePrediction[[#This Row],[MaxHR % Value]]&lt;=59%,"Low-(Abnormal)",HeartDiseasePrediction[[#This Row],[MaxHR % Value]]&lt;86%,"Normal",HeartDiseasePrediction[[#This Row],[MaxHR % Value]]&gt;=86%,"High-(Abnormal)")</f>
        <v>Normal</v>
      </c>
      <c r="N587" t="s">
        <v>22</v>
      </c>
      <c r="O587">
        <v>0.8</v>
      </c>
      <c r="P587" t="str" cm="1">
        <f t="array" ref="P587">_xlfn.IFS(HeartDiseasePrediction[[#This Row],[Oldpeak]]&lt;1,"Low Risk",HeartDiseasePrediction[[#This Row],[Oldpeak]]&lt;1.5,"Medium Risk",HeartDiseasePrediction[[#This Row],[Oldpeak]]&gt;=1.5,"High Risk")</f>
        <v>Low Risk</v>
      </c>
      <c r="Q587" t="s">
        <v>15</v>
      </c>
      <c r="R587" t="s">
        <v>23</v>
      </c>
    </row>
    <row r="588" spans="1:18" x14ac:dyDescent="0.25">
      <c r="A588">
        <v>53</v>
      </c>
      <c r="B588" t="str" cm="1">
        <f t="array" ref="B588">_xlfn.IFS(HeartDiseasePrediction[[#This Row],[Age]]&lt;40,"Below 40",HeartDiseasePrediction[[#This Row],[Age]]&lt;50,"Btw 40 - 49",HeartDiseasePrediction[[#This Row],[Age]]&lt;60,"Btw 50 -59",HeartDiseasePrediction[[#This Row],[Age]]&lt;70,"Btw 60 - 69",HeartDiseasePrediction[[#This Row],[Age]]&lt;=80,"Btw 70 -79")</f>
        <v>Btw 50 -59</v>
      </c>
      <c r="C588" t="s">
        <v>11</v>
      </c>
      <c r="D588" t="s">
        <v>61</v>
      </c>
      <c r="E588">
        <v>124</v>
      </c>
      <c r="F588" t="str" cm="1">
        <f t="array" ref="F58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88">
        <v>243</v>
      </c>
      <c r="H588" t="str" cm="1">
        <f t="array" ref="H588">_xlfn.IFS(HeartDiseasePrediction[[#This Row],[Cholesterol]]=0,"No Reading",HeartDiseasePrediction[[#This Row],[Cholesterol]]&lt;200,"Normal",HeartDiseasePrediction[[#This Row],[Cholesterol]]&lt;240,"Medium Risk",HeartDiseasePrediction[[#This Row],[Cholesterol]]&gt;=240,"High Risk")</f>
        <v>High Risk</v>
      </c>
      <c r="I588" t="s">
        <v>52</v>
      </c>
      <c r="J588" t="s">
        <v>12</v>
      </c>
      <c r="K588">
        <v>122</v>
      </c>
      <c r="L588" s="1">
        <f>HeartDiseasePrediction[[#This Row],[MaxHR]]/(220-HeartDiseasePrediction[[#This Row],[Age]])</f>
        <v>0.73053892215568861</v>
      </c>
      <c r="M588" t="str" cm="1">
        <f t="array" ref="M588">_xlfn.IFS(HeartDiseasePrediction[[#This Row],[MaxHR % Value]]&lt;=59%,"Low-(Abnormal)",HeartDiseasePrediction[[#This Row],[MaxHR % Value]]&lt;86%,"Normal",HeartDiseasePrediction[[#This Row],[MaxHR % Value]]&gt;=86%,"High-(Abnormal)")</f>
        <v>Normal</v>
      </c>
      <c r="N588" t="s">
        <v>23</v>
      </c>
      <c r="O588">
        <v>2</v>
      </c>
      <c r="P588" t="str" cm="1">
        <f t="array" ref="P588">_xlfn.IFS(HeartDiseasePrediction[[#This Row],[Oldpeak]]&lt;1,"Low Risk",HeartDiseasePrediction[[#This Row],[Oldpeak]]&lt;1.5,"Medium Risk",HeartDiseasePrediction[[#This Row],[Oldpeak]]&gt;=1.5,"High Risk")</f>
        <v>High Risk</v>
      </c>
      <c r="Q588" t="s">
        <v>15</v>
      </c>
      <c r="R588" t="s">
        <v>23</v>
      </c>
    </row>
    <row r="589" spans="1:18" x14ac:dyDescent="0.25">
      <c r="A589">
        <v>37</v>
      </c>
      <c r="B589" t="str" cm="1">
        <f t="array" ref="B589">_xlfn.IFS(HeartDiseasePrediction[[#This Row],[Age]]&lt;40,"Below 40",HeartDiseasePrediction[[#This Row],[Age]]&lt;50,"Btw 40 - 49",HeartDiseasePrediction[[#This Row],[Age]]&lt;60,"Btw 50 -59",HeartDiseasePrediction[[#This Row],[Age]]&lt;70,"Btw 60 - 69",HeartDiseasePrediction[[#This Row],[Age]]&lt;=80,"Btw 70 -79")</f>
        <v>Below 40</v>
      </c>
      <c r="C589" t="s">
        <v>11</v>
      </c>
      <c r="D589" t="s">
        <v>64</v>
      </c>
      <c r="E589">
        <v>118</v>
      </c>
      <c r="F589" t="str" cm="1">
        <f t="array" ref="F589">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589">
        <v>240</v>
      </c>
      <c r="H589" t="str" cm="1">
        <f t="array" ref="H589">_xlfn.IFS(HeartDiseasePrediction[[#This Row],[Cholesterol]]=0,"No Reading",HeartDiseasePrediction[[#This Row],[Cholesterol]]&lt;200,"Normal",HeartDiseasePrediction[[#This Row],[Cholesterol]]&lt;240,"Medium Risk",HeartDiseasePrediction[[#This Row],[Cholesterol]]&gt;=240,"High Risk")</f>
        <v>High Risk</v>
      </c>
      <c r="I589" t="s">
        <v>52</v>
      </c>
      <c r="J589" t="s">
        <v>17</v>
      </c>
      <c r="K589">
        <v>165</v>
      </c>
      <c r="L589" s="1">
        <f>HeartDiseasePrediction[[#This Row],[MaxHR]]/(220-HeartDiseasePrediction[[#This Row],[Age]])</f>
        <v>0.90163934426229508</v>
      </c>
      <c r="M589" t="str" cm="1">
        <f t="array" ref="M589">_xlfn.IFS(HeartDiseasePrediction[[#This Row],[MaxHR % Value]]&lt;=59%,"Low-(Abnormal)",HeartDiseasePrediction[[#This Row],[MaxHR % Value]]&lt;86%,"Normal",HeartDiseasePrediction[[#This Row],[MaxHR % Value]]&gt;=86%,"High-(Abnormal)")</f>
        <v>High-(Abnormal)</v>
      </c>
      <c r="N589" t="s">
        <v>22</v>
      </c>
      <c r="O589">
        <v>1</v>
      </c>
      <c r="P589" t="str" cm="1">
        <f t="array" ref="P589">_xlfn.IFS(HeartDiseasePrediction[[#This Row],[Oldpeak]]&lt;1,"Low Risk",HeartDiseasePrediction[[#This Row],[Oldpeak]]&lt;1.5,"Medium Risk",HeartDiseasePrediction[[#This Row],[Oldpeak]]&gt;=1.5,"High Risk")</f>
        <v>Medium Risk</v>
      </c>
      <c r="Q589" t="s">
        <v>15</v>
      </c>
      <c r="R589" t="s">
        <v>22</v>
      </c>
    </row>
    <row r="590" spans="1:18" x14ac:dyDescent="0.25">
      <c r="A590">
        <v>67</v>
      </c>
      <c r="B590" t="str" cm="1">
        <f t="array" ref="B590">_xlfn.IFS(HeartDiseasePrediction[[#This Row],[Age]]&lt;40,"Below 40",HeartDiseasePrediction[[#This Row],[Age]]&lt;50,"Btw 40 - 49",HeartDiseasePrediction[[#This Row],[Age]]&lt;60,"Btw 50 -59",HeartDiseasePrediction[[#This Row],[Age]]&lt;70,"Btw 60 - 69",HeartDiseasePrediction[[#This Row],[Age]]&lt;=80,"Btw 70 -79")</f>
        <v>Btw 60 - 69</v>
      </c>
      <c r="C590" t="s">
        <v>11</v>
      </c>
      <c r="D590" t="s">
        <v>61</v>
      </c>
      <c r="E590">
        <v>140</v>
      </c>
      <c r="F590" t="str" cm="1">
        <f t="array" ref="F590">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90">
        <v>219</v>
      </c>
      <c r="H590" t="str" cm="1">
        <f t="array" ref="H590">_xlfn.IFS(HeartDiseasePrediction[[#This Row],[Cholesterol]]=0,"No Reading",HeartDiseasePrediction[[#This Row],[Cholesterol]]&lt;200,"Normal",HeartDiseasePrediction[[#This Row],[Cholesterol]]&lt;240,"Medium Risk",HeartDiseasePrediction[[#This Row],[Cholesterol]]&gt;=240,"High Risk")</f>
        <v>Medium Risk</v>
      </c>
      <c r="I590" t="s">
        <v>52</v>
      </c>
      <c r="J590" t="s">
        <v>16</v>
      </c>
      <c r="K590">
        <v>122</v>
      </c>
      <c r="L590" s="1">
        <f>HeartDiseasePrediction[[#This Row],[MaxHR]]/(220-HeartDiseasePrediction[[#This Row],[Age]])</f>
        <v>0.79738562091503273</v>
      </c>
      <c r="M590" t="str" cm="1">
        <f t="array" ref="M590">_xlfn.IFS(HeartDiseasePrediction[[#This Row],[MaxHR % Value]]&lt;=59%,"Low-(Abnormal)",HeartDiseasePrediction[[#This Row],[MaxHR % Value]]&lt;86%,"Normal",HeartDiseasePrediction[[#This Row],[MaxHR % Value]]&gt;=86%,"High-(Abnormal)")</f>
        <v>Normal</v>
      </c>
      <c r="N590" t="s">
        <v>23</v>
      </c>
      <c r="O590">
        <v>2</v>
      </c>
      <c r="P590" t="str" cm="1">
        <f t="array" ref="P590">_xlfn.IFS(HeartDiseasePrediction[[#This Row],[Oldpeak]]&lt;1,"Low Risk",HeartDiseasePrediction[[#This Row],[Oldpeak]]&lt;1.5,"Medium Risk",HeartDiseasePrediction[[#This Row],[Oldpeak]]&gt;=1.5,"High Risk")</f>
        <v>High Risk</v>
      </c>
      <c r="Q590" t="s">
        <v>15</v>
      </c>
      <c r="R590" t="s">
        <v>23</v>
      </c>
    </row>
    <row r="591" spans="1:18" x14ac:dyDescent="0.25">
      <c r="A591">
        <v>74</v>
      </c>
      <c r="B591" t="str" cm="1">
        <f t="array" ref="B591">_xlfn.IFS(HeartDiseasePrediction[[#This Row],[Age]]&lt;40,"Below 40",HeartDiseasePrediction[[#This Row],[Age]]&lt;50,"Btw 40 - 49",HeartDiseasePrediction[[#This Row],[Age]]&lt;60,"Btw 50 -59",HeartDiseasePrediction[[#This Row],[Age]]&lt;70,"Btw 60 - 69",HeartDiseasePrediction[[#This Row],[Age]]&lt;=80,"Btw 70 -79")</f>
        <v>Btw 70 -79</v>
      </c>
      <c r="C591" t="s">
        <v>11</v>
      </c>
      <c r="D591" t="s">
        <v>64</v>
      </c>
      <c r="E591">
        <v>140</v>
      </c>
      <c r="F591" t="str" cm="1">
        <f t="array" ref="F591">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91">
        <v>237</v>
      </c>
      <c r="H591" t="str" cm="1">
        <f t="array" ref="H591">_xlfn.IFS(HeartDiseasePrediction[[#This Row],[Cholesterol]]=0,"No Reading",HeartDiseasePrediction[[#This Row],[Cholesterol]]&lt;200,"Normal",HeartDiseasePrediction[[#This Row],[Cholesterol]]&lt;240,"Medium Risk",HeartDiseasePrediction[[#This Row],[Cholesterol]]&gt;=240,"High Risk")</f>
        <v>Medium Risk</v>
      </c>
      <c r="I591" t="s">
        <v>53</v>
      </c>
      <c r="J591" t="s">
        <v>12</v>
      </c>
      <c r="K591">
        <v>94</v>
      </c>
      <c r="L591" s="1">
        <f>HeartDiseasePrediction[[#This Row],[MaxHR]]/(220-HeartDiseasePrediction[[#This Row],[Age]])</f>
        <v>0.64383561643835618</v>
      </c>
      <c r="M591" t="str" cm="1">
        <f t="array" ref="M591">_xlfn.IFS(HeartDiseasePrediction[[#This Row],[MaxHR % Value]]&lt;=59%,"Low-(Abnormal)",HeartDiseasePrediction[[#This Row],[MaxHR % Value]]&lt;86%,"Normal",HeartDiseasePrediction[[#This Row],[MaxHR % Value]]&gt;=86%,"High-(Abnormal)")</f>
        <v>Normal</v>
      </c>
      <c r="N591" t="s">
        <v>22</v>
      </c>
      <c r="O591">
        <v>0</v>
      </c>
      <c r="P591" t="str" cm="1">
        <f t="array" ref="P591">_xlfn.IFS(HeartDiseasePrediction[[#This Row],[Oldpeak]]&lt;1,"Low Risk",HeartDiseasePrediction[[#This Row],[Oldpeak]]&lt;1.5,"Medium Risk",HeartDiseasePrediction[[#This Row],[Oldpeak]]&gt;=1.5,"High Risk")</f>
        <v>Low Risk</v>
      </c>
      <c r="Q591" t="s">
        <v>15</v>
      </c>
      <c r="R591" t="s">
        <v>23</v>
      </c>
    </row>
    <row r="592" spans="1:18" x14ac:dyDescent="0.25">
      <c r="A592">
        <v>63</v>
      </c>
      <c r="B592" t="str" cm="1">
        <f t="array" ref="B592">_xlfn.IFS(HeartDiseasePrediction[[#This Row],[Age]]&lt;40,"Below 40",HeartDiseasePrediction[[#This Row],[Age]]&lt;50,"Btw 40 - 49",HeartDiseasePrediction[[#This Row],[Age]]&lt;60,"Btw 50 -59",HeartDiseasePrediction[[#This Row],[Age]]&lt;70,"Btw 60 - 69",HeartDiseasePrediction[[#This Row],[Age]]&lt;=80,"Btw 70 -79")</f>
        <v>Btw 60 - 69</v>
      </c>
      <c r="C592" t="s">
        <v>11</v>
      </c>
      <c r="D592" t="s">
        <v>62</v>
      </c>
      <c r="E592">
        <v>136</v>
      </c>
      <c r="F592" t="str" cm="1">
        <f t="array" ref="F59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92">
        <v>165</v>
      </c>
      <c r="H592" t="str" cm="1">
        <f t="array" ref="H592">_xlfn.IFS(HeartDiseasePrediction[[#This Row],[Cholesterol]]=0,"No Reading",HeartDiseasePrediction[[#This Row],[Cholesterol]]&lt;200,"Normal",HeartDiseasePrediction[[#This Row],[Cholesterol]]&lt;240,"Medium Risk",HeartDiseasePrediction[[#This Row],[Cholesterol]]&gt;=240,"High Risk")</f>
        <v>Normal</v>
      </c>
      <c r="I592" t="s">
        <v>52</v>
      </c>
      <c r="J592" t="s">
        <v>16</v>
      </c>
      <c r="K592">
        <v>133</v>
      </c>
      <c r="L592" s="1">
        <f>HeartDiseasePrediction[[#This Row],[MaxHR]]/(220-HeartDiseasePrediction[[#This Row],[Age]])</f>
        <v>0.84713375796178347</v>
      </c>
      <c r="M592" t="str" cm="1">
        <f t="array" ref="M592">_xlfn.IFS(HeartDiseasePrediction[[#This Row],[MaxHR % Value]]&lt;=59%,"Low-(Abnormal)",HeartDiseasePrediction[[#This Row],[MaxHR % Value]]&lt;86%,"Normal",HeartDiseasePrediction[[#This Row],[MaxHR % Value]]&gt;=86%,"High-(Abnormal)")</f>
        <v>Normal</v>
      </c>
      <c r="N592" t="s">
        <v>22</v>
      </c>
      <c r="O592">
        <v>0.2</v>
      </c>
      <c r="P592" t="str" cm="1">
        <f t="array" ref="P592">_xlfn.IFS(HeartDiseasePrediction[[#This Row],[Oldpeak]]&lt;1,"Low Risk",HeartDiseasePrediction[[#This Row],[Oldpeak]]&lt;1.5,"Medium Risk",HeartDiseasePrediction[[#This Row],[Oldpeak]]&gt;=1.5,"High Risk")</f>
        <v>Low Risk</v>
      </c>
      <c r="Q592" t="s">
        <v>13</v>
      </c>
      <c r="R592" t="s">
        <v>22</v>
      </c>
    </row>
    <row r="593" spans="1:18" x14ac:dyDescent="0.25">
      <c r="A593">
        <v>58</v>
      </c>
      <c r="B593" t="str" cm="1">
        <f t="array" ref="B593">_xlfn.IFS(HeartDiseasePrediction[[#This Row],[Age]]&lt;40,"Below 40",HeartDiseasePrediction[[#This Row],[Age]]&lt;50,"Btw 40 - 49",HeartDiseasePrediction[[#This Row],[Age]]&lt;60,"Btw 50 -59",HeartDiseasePrediction[[#This Row],[Age]]&lt;70,"Btw 60 - 69",HeartDiseasePrediction[[#This Row],[Age]]&lt;=80,"Btw 70 -79")</f>
        <v>Btw 50 -59</v>
      </c>
      <c r="C593" t="s">
        <v>11</v>
      </c>
      <c r="D593" t="s">
        <v>61</v>
      </c>
      <c r="E593">
        <v>100</v>
      </c>
      <c r="F593" t="str" cm="1">
        <f t="array" ref="F593">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593">
        <v>213</v>
      </c>
      <c r="H593" t="str" cm="1">
        <f t="array" ref="H593">_xlfn.IFS(HeartDiseasePrediction[[#This Row],[Cholesterol]]=0,"No Reading",HeartDiseasePrediction[[#This Row],[Cholesterol]]&lt;200,"Normal",HeartDiseasePrediction[[#This Row],[Cholesterol]]&lt;240,"Medium Risk",HeartDiseasePrediction[[#This Row],[Cholesterol]]&gt;=240,"High Risk")</f>
        <v>Medium Risk</v>
      </c>
      <c r="I593" t="s">
        <v>52</v>
      </c>
      <c r="J593" t="s">
        <v>16</v>
      </c>
      <c r="K593">
        <v>110</v>
      </c>
      <c r="L593" s="1">
        <f>HeartDiseasePrediction[[#This Row],[MaxHR]]/(220-HeartDiseasePrediction[[#This Row],[Age]])</f>
        <v>0.67901234567901236</v>
      </c>
      <c r="M593" t="str" cm="1">
        <f t="array" ref="M593">_xlfn.IFS(HeartDiseasePrediction[[#This Row],[MaxHR % Value]]&lt;=59%,"Low-(Abnormal)",HeartDiseasePrediction[[#This Row],[MaxHR % Value]]&lt;86%,"Normal",HeartDiseasePrediction[[#This Row],[MaxHR % Value]]&gt;=86%,"High-(Abnormal)")</f>
        <v>Normal</v>
      </c>
      <c r="N593" t="s">
        <v>22</v>
      </c>
      <c r="O593">
        <v>0</v>
      </c>
      <c r="P593" t="str" cm="1">
        <f t="array" ref="P593">_xlfn.IFS(HeartDiseasePrediction[[#This Row],[Oldpeak]]&lt;1,"Low Risk",HeartDiseasePrediction[[#This Row],[Oldpeak]]&lt;1.5,"Medium Risk",HeartDiseasePrediction[[#This Row],[Oldpeak]]&gt;=1.5,"High Risk")</f>
        <v>Low Risk</v>
      </c>
      <c r="Q593" t="s">
        <v>13</v>
      </c>
      <c r="R593" t="s">
        <v>22</v>
      </c>
    </row>
    <row r="594" spans="1:18" x14ac:dyDescent="0.25">
      <c r="A594">
        <v>61</v>
      </c>
      <c r="B594" t="str" cm="1">
        <f t="array" ref="B594">_xlfn.IFS(HeartDiseasePrediction[[#This Row],[Age]]&lt;40,"Below 40",HeartDiseasePrediction[[#This Row],[Age]]&lt;50,"Btw 40 - 49",HeartDiseasePrediction[[#This Row],[Age]]&lt;60,"Btw 50 -59",HeartDiseasePrediction[[#This Row],[Age]]&lt;70,"Btw 60 - 69",HeartDiseasePrediction[[#This Row],[Age]]&lt;=80,"Btw 70 -79")</f>
        <v>Btw 60 - 69</v>
      </c>
      <c r="C594" t="s">
        <v>11</v>
      </c>
      <c r="D594" t="s">
        <v>61</v>
      </c>
      <c r="E594">
        <v>190</v>
      </c>
      <c r="F594" t="str" cm="1">
        <f t="array" ref="F59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94">
        <v>287</v>
      </c>
      <c r="H594" t="str" cm="1">
        <f t="array" ref="H594">_xlfn.IFS(HeartDiseasePrediction[[#This Row],[Cholesterol]]=0,"No Reading",HeartDiseasePrediction[[#This Row],[Cholesterol]]&lt;200,"Normal",HeartDiseasePrediction[[#This Row],[Cholesterol]]&lt;240,"Medium Risk",HeartDiseasePrediction[[#This Row],[Cholesterol]]&gt;=240,"High Risk")</f>
        <v>High Risk</v>
      </c>
      <c r="I594" t="s">
        <v>53</v>
      </c>
      <c r="J594" t="s">
        <v>17</v>
      </c>
      <c r="K594">
        <v>150</v>
      </c>
      <c r="L594" s="1">
        <f>HeartDiseasePrediction[[#This Row],[MaxHR]]/(220-HeartDiseasePrediction[[#This Row],[Age]])</f>
        <v>0.94339622641509435</v>
      </c>
      <c r="M594" t="str" cm="1">
        <f t="array" ref="M594">_xlfn.IFS(HeartDiseasePrediction[[#This Row],[MaxHR % Value]]&lt;=59%,"Low-(Abnormal)",HeartDiseasePrediction[[#This Row],[MaxHR % Value]]&lt;86%,"Normal",HeartDiseasePrediction[[#This Row],[MaxHR % Value]]&gt;=86%,"High-(Abnormal)")</f>
        <v>High-(Abnormal)</v>
      </c>
      <c r="N594" t="s">
        <v>23</v>
      </c>
      <c r="O594">
        <v>2</v>
      </c>
      <c r="P594" t="str" cm="1">
        <f t="array" ref="P594">_xlfn.IFS(HeartDiseasePrediction[[#This Row],[Oldpeak]]&lt;1,"Low Risk",HeartDiseasePrediction[[#This Row],[Oldpeak]]&lt;1.5,"Medium Risk",HeartDiseasePrediction[[#This Row],[Oldpeak]]&gt;=1.5,"High Risk")</f>
        <v>High Risk</v>
      </c>
      <c r="Q594" t="s">
        <v>18</v>
      </c>
      <c r="R594" t="s">
        <v>23</v>
      </c>
    </row>
    <row r="595" spans="1:18" x14ac:dyDescent="0.25">
      <c r="A595">
        <v>64</v>
      </c>
      <c r="B595" t="str" cm="1">
        <f t="array" ref="B595">_xlfn.IFS(HeartDiseasePrediction[[#This Row],[Age]]&lt;40,"Below 40",HeartDiseasePrediction[[#This Row],[Age]]&lt;50,"Btw 40 - 49",HeartDiseasePrediction[[#This Row],[Age]]&lt;60,"Btw 50 -59",HeartDiseasePrediction[[#This Row],[Age]]&lt;70,"Btw 60 - 69",HeartDiseasePrediction[[#This Row],[Age]]&lt;=80,"Btw 70 -79")</f>
        <v>Btw 60 - 69</v>
      </c>
      <c r="C595" t="s">
        <v>11</v>
      </c>
      <c r="D595" t="s">
        <v>61</v>
      </c>
      <c r="E595">
        <v>130</v>
      </c>
      <c r="F595" t="str" cm="1">
        <f t="array" ref="F59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95">
        <v>258</v>
      </c>
      <c r="H595" t="str" cm="1">
        <f t="array" ref="H595">_xlfn.IFS(HeartDiseasePrediction[[#This Row],[Cholesterol]]=0,"No Reading",HeartDiseasePrediction[[#This Row],[Cholesterol]]&lt;200,"Normal",HeartDiseasePrediction[[#This Row],[Cholesterol]]&lt;240,"Medium Risk",HeartDiseasePrediction[[#This Row],[Cholesterol]]&gt;=240,"High Risk")</f>
        <v>High Risk</v>
      </c>
      <c r="I595" t="s">
        <v>53</v>
      </c>
      <c r="J595" t="s">
        <v>17</v>
      </c>
      <c r="K595">
        <v>130</v>
      </c>
      <c r="L595" s="1">
        <f>HeartDiseasePrediction[[#This Row],[MaxHR]]/(220-HeartDiseasePrediction[[#This Row],[Age]])</f>
        <v>0.83333333333333337</v>
      </c>
      <c r="M595" t="str" cm="1">
        <f t="array" ref="M595">_xlfn.IFS(HeartDiseasePrediction[[#This Row],[MaxHR % Value]]&lt;=59%,"Low-(Abnormal)",HeartDiseasePrediction[[#This Row],[MaxHR % Value]]&lt;86%,"Normal",HeartDiseasePrediction[[#This Row],[MaxHR % Value]]&gt;=86%,"High-(Abnormal)")</f>
        <v>Normal</v>
      </c>
      <c r="N595" t="s">
        <v>22</v>
      </c>
      <c r="O595">
        <v>0</v>
      </c>
      <c r="P595" t="str" cm="1">
        <f t="array" ref="P595">_xlfn.IFS(HeartDiseasePrediction[[#This Row],[Oldpeak]]&lt;1,"Low Risk",HeartDiseasePrediction[[#This Row],[Oldpeak]]&lt;1.5,"Medium Risk",HeartDiseasePrediction[[#This Row],[Oldpeak]]&gt;=1.5,"High Risk")</f>
        <v>Low Risk</v>
      </c>
      <c r="Q595" t="s">
        <v>15</v>
      </c>
      <c r="R595" t="s">
        <v>23</v>
      </c>
    </row>
    <row r="596" spans="1:18" x14ac:dyDescent="0.25">
      <c r="A596">
        <v>58</v>
      </c>
      <c r="B596" t="str" cm="1">
        <f t="array" ref="B596">_xlfn.IFS(HeartDiseasePrediction[[#This Row],[Age]]&lt;40,"Below 40",HeartDiseasePrediction[[#This Row],[Age]]&lt;50,"Btw 40 - 49",HeartDiseasePrediction[[#This Row],[Age]]&lt;60,"Btw 50 -59",HeartDiseasePrediction[[#This Row],[Age]]&lt;70,"Btw 60 - 69",HeartDiseasePrediction[[#This Row],[Age]]&lt;=80,"Btw 70 -79")</f>
        <v>Btw 50 -59</v>
      </c>
      <c r="C596" t="s">
        <v>11</v>
      </c>
      <c r="D596" t="s">
        <v>61</v>
      </c>
      <c r="E596">
        <v>160</v>
      </c>
      <c r="F596" t="str" cm="1">
        <f t="array" ref="F596">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596">
        <v>256</v>
      </c>
      <c r="H596" t="str" cm="1">
        <f t="array" ref="H596">_xlfn.IFS(HeartDiseasePrediction[[#This Row],[Cholesterol]]=0,"No Reading",HeartDiseasePrediction[[#This Row],[Cholesterol]]&lt;200,"Normal",HeartDiseasePrediction[[#This Row],[Cholesterol]]&lt;240,"Medium Risk",HeartDiseasePrediction[[#This Row],[Cholesterol]]&gt;=240,"High Risk")</f>
        <v>High Risk</v>
      </c>
      <c r="I596" t="s">
        <v>53</v>
      </c>
      <c r="J596" t="s">
        <v>17</v>
      </c>
      <c r="K596">
        <v>113</v>
      </c>
      <c r="L596" s="1">
        <f>HeartDiseasePrediction[[#This Row],[MaxHR]]/(220-HeartDiseasePrediction[[#This Row],[Age]])</f>
        <v>0.69753086419753085</v>
      </c>
      <c r="M596" t="str" cm="1">
        <f t="array" ref="M596">_xlfn.IFS(HeartDiseasePrediction[[#This Row],[MaxHR % Value]]&lt;=59%,"Low-(Abnormal)",HeartDiseasePrediction[[#This Row],[MaxHR % Value]]&lt;86%,"Normal",HeartDiseasePrediction[[#This Row],[MaxHR % Value]]&gt;=86%,"High-(Abnormal)")</f>
        <v>Normal</v>
      </c>
      <c r="N596" t="s">
        <v>23</v>
      </c>
      <c r="O596">
        <v>1</v>
      </c>
      <c r="P596" t="str" cm="1">
        <f t="array" ref="P596">_xlfn.IFS(HeartDiseasePrediction[[#This Row],[Oldpeak]]&lt;1,"Low Risk",HeartDiseasePrediction[[#This Row],[Oldpeak]]&lt;1.5,"Medium Risk",HeartDiseasePrediction[[#This Row],[Oldpeak]]&gt;=1.5,"High Risk")</f>
        <v>Medium Risk</v>
      </c>
      <c r="Q596" t="s">
        <v>13</v>
      </c>
      <c r="R596" t="s">
        <v>23</v>
      </c>
    </row>
    <row r="597" spans="1:18" x14ac:dyDescent="0.25">
      <c r="A597">
        <v>60</v>
      </c>
      <c r="B597" t="str" cm="1">
        <f t="array" ref="B597">_xlfn.IFS(HeartDiseasePrediction[[#This Row],[Age]]&lt;40,"Below 40",HeartDiseasePrediction[[#This Row],[Age]]&lt;50,"Btw 40 - 49",HeartDiseasePrediction[[#This Row],[Age]]&lt;60,"Btw 50 -59",HeartDiseasePrediction[[#This Row],[Age]]&lt;70,"Btw 60 - 69",HeartDiseasePrediction[[#This Row],[Age]]&lt;=80,"Btw 70 -79")</f>
        <v>Btw 60 - 69</v>
      </c>
      <c r="C597" t="s">
        <v>11</v>
      </c>
      <c r="D597" t="s">
        <v>61</v>
      </c>
      <c r="E597">
        <v>130</v>
      </c>
      <c r="F597" t="str" cm="1">
        <f t="array" ref="F59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97">
        <v>186</v>
      </c>
      <c r="H597" t="str" cm="1">
        <f t="array" ref="H597">_xlfn.IFS(HeartDiseasePrediction[[#This Row],[Cholesterol]]=0,"No Reading",HeartDiseasePrediction[[#This Row],[Cholesterol]]&lt;200,"Normal",HeartDiseasePrediction[[#This Row],[Cholesterol]]&lt;240,"Medium Risk",HeartDiseasePrediction[[#This Row],[Cholesterol]]&gt;=240,"High Risk")</f>
        <v>Normal</v>
      </c>
      <c r="I597" t="s">
        <v>53</v>
      </c>
      <c r="J597" t="s">
        <v>17</v>
      </c>
      <c r="K597">
        <v>140</v>
      </c>
      <c r="L597" s="1">
        <f>HeartDiseasePrediction[[#This Row],[MaxHR]]/(220-HeartDiseasePrediction[[#This Row],[Age]])</f>
        <v>0.875</v>
      </c>
      <c r="M597" t="str" cm="1">
        <f t="array" ref="M597">_xlfn.IFS(HeartDiseasePrediction[[#This Row],[MaxHR % Value]]&lt;=59%,"Low-(Abnormal)",HeartDiseasePrediction[[#This Row],[MaxHR % Value]]&lt;86%,"Normal",HeartDiseasePrediction[[#This Row],[MaxHR % Value]]&gt;=86%,"High-(Abnormal)")</f>
        <v>High-(Abnormal)</v>
      </c>
      <c r="N597" t="s">
        <v>23</v>
      </c>
      <c r="O597">
        <v>0.5</v>
      </c>
      <c r="P597" t="str" cm="1">
        <f t="array" ref="P597">_xlfn.IFS(HeartDiseasePrediction[[#This Row],[Oldpeak]]&lt;1,"Low Risk",HeartDiseasePrediction[[#This Row],[Oldpeak]]&lt;1.5,"Medium Risk",HeartDiseasePrediction[[#This Row],[Oldpeak]]&gt;=1.5,"High Risk")</f>
        <v>Low Risk</v>
      </c>
      <c r="Q597" t="s">
        <v>15</v>
      </c>
      <c r="R597" t="s">
        <v>23</v>
      </c>
    </row>
    <row r="598" spans="1:18" x14ac:dyDescent="0.25">
      <c r="A598">
        <v>57</v>
      </c>
      <c r="B598" t="str" cm="1">
        <f t="array" ref="B598">_xlfn.IFS(HeartDiseasePrediction[[#This Row],[Age]]&lt;40,"Below 40",HeartDiseasePrediction[[#This Row],[Age]]&lt;50,"Btw 40 - 49",HeartDiseasePrediction[[#This Row],[Age]]&lt;60,"Btw 50 -59",HeartDiseasePrediction[[#This Row],[Age]]&lt;70,"Btw 60 - 69",HeartDiseasePrediction[[#This Row],[Age]]&lt;=80,"Btw 70 -79")</f>
        <v>Btw 50 -59</v>
      </c>
      <c r="C598" t="s">
        <v>11</v>
      </c>
      <c r="D598" t="s">
        <v>61</v>
      </c>
      <c r="E598">
        <v>122</v>
      </c>
      <c r="F598" t="str" cm="1">
        <f t="array" ref="F59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98">
        <v>264</v>
      </c>
      <c r="H598" t="str" cm="1">
        <f t="array" ref="H598">_xlfn.IFS(HeartDiseasePrediction[[#This Row],[Cholesterol]]=0,"No Reading",HeartDiseasePrediction[[#This Row],[Cholesterol]]&lt;200,"Normal",HeartDiseasePrediction[[#This Row],[Cholesterol]]&lt;240,"Medium Risk",HeartDiseasePrediction[[#This Row],[Cholesterol]]&gt;=240,"High Risk")</f>
        <v>High Risk</v>
      </c>
      <c r="I598" t="s">
        <v>52</v>
      </c>
      <c r="J598" t="s">
        <v>17</v>
      </c>
      <c r="K598">
        <v>100</v>
      </c>
      <c r="L598" s="1">
        <f>HeartDiseasePrediction[[#This Row],[MaxHR]]/(220-HeartDiseasePrediction[[#This Row],[Age]])</f>
        <v>0.61349693251533743</v>
      </c>
      <c r="M598" t="str" cm="1">
        <f t="array" ref="M598">_xlfn.IFS(HeartDiseasePrediction[[#This Row],[MaxHR % Value]]&lt;=59%,"Low-(Abnormal)",HeartDiseasePrediction[[#This Row],[MaxHR % Value]]&lt;86%,"Normal",HeartDiseasePrediction[[#This Row],[MaxHR % Value]]&gt;=86%,"High-(Abnormal)")</f>
        <v>Normal</v>
      </c>
      <c r="N598" t="s">
        <v>22</v>
      </c>
      <c r="O598">
        <v>0</v>
      </c>
      <c r="P598" t="str" cm="1">
        <f t="array" ref="P598">_xlfn.IFS(HeartDiseasePrediction[[#This Row],[Oldpeak]]&lt;1,"Low Risk",HeartDiseasePrediction[[#This Row],[Oldpeak]]&lt;1.5,"Medium Risk",HeartDiseasePrediction[[#This Row],[Oldpeak]]&gt;=1.5,"High Risk")</f>
        <v>Low Risk</v>
      </c>
      <c r="Q598" t="s">
        <v>15</v>
      </c>
      <c r="R598" t="s">
        <v>23</v>
      </c>
    </row>
    <row r="599" spans="1:18" x14ac:dyDescent="0.25">
      <c r="A599">
        <v>55</v>
      </c>
      <c r="B599" t="str" cm="1">
        <f t="array" ref="B599">_xlfn.IFS(HeartDiseasePrediction[[#This Row],[Age]]&lt;40,"Below 40",HeartDiseasePrediction[[#This Row],[Age]]&lt;50,"Btw 40 - 49",HeartDiseasePrediction[[#This Row],[Age]]&lt;60,"Btw 50 -59",HeartDiseasePrediction[[#This Row],[Age]]&lt;70,"Btw 60 - 69",HeartDiseasePrediction[[#This Row],[Age]]&lt;=80,"Btw 70 -79")</f>
        <v>Btw 50 -59</v>
      </c>
      <c r="C599" t="s">
        <v>11</v>
      </c>
      <c r="D599" t="s">
        <v>64</v>
      </c>
      <c r="E599">
        <v>133</v>
      </c>
      <c r="F599" t="str" cm="1">
        <f t="array" ref="F59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599">
        <v>185</v>
      </c>
      <c r="H599" t="str" cm="1">
        <f t="array" ref="H599">_xlfn.IFS(HeartDiseasePrediction[[#This Row],[Cholesterol]]=0,"No Reading",HeartDiseasePrediction[[#This Row],[Cholesterol]]&lt;200,"Normal",HeartDiseasePrediction[[#This Row],[Cholesterol]]&lt;240,"Medium Risk",HeartDiseasePrediction[[#This Row],[Cholesterol]]&gt;=240,"High Risk")</f>
        <v>Normal</v>
      </c>
      <c r="I599" t="s">
        <v>52</v>
      </c>
      <c r="J599" t="s">
        <v>16</v>
      </c>
      <c r="K599">
        <v>136</v>
      </c>
      <c r="L599" s="1">
        <f>HeartDiseasePrediction[[#This Row],[MaxHR]]/(220-HeartDiseasePrediction[[#This Row],[Age]])</f>
        <v>0.82424242424242422</v>
      </c>
      <c r="M599" t="str" cm="1">
        <f t="array" ref="M599">_xlfn.IFS(HeartDiseasePrediction[[#This Row],[MaxHR % Value]]&lt;=59%,"Low-(Abnormal)",HeartDiseasePrediction[[#This Row],[MaxHR % Value]]&lt;86%,"Normal",HeartDiseasePrediction[[#This Row],[MaxHR % Value]]&gt;=86%,"High-(Abnormal)")</f>
        <v>Normal</v>
      </c>
      <c r="N599" t="s">
        <v>22</v>
      </c>
      <c r="O599">
        <v>0.2</v>
      </c>
      <c r="P599" t="str" cm="1">
        <f t="array" ref="P599">_xlfn.IFS(HeartDiseasePrediction[[#This Row],[Oldpeak]]&lt;1,"Low Risk",HeartDiseasePrediction[[#This Row],[Oldpeak]]&lt;1.5,"Medium Risk",HeartDiseasePrediction[[#This Row],[Oldpeak]]&gt;=1.5,"High Risk")</f>
        <v>Low Risk</v>
      </c>
      <c r="Q599" t="s">
        <v>13</v>
      </c>
      <c r="R599" t="s">
        <v>22</v>
      </c>
    </row>
    <row r="600" spans="1:18" x14ac:dyDescent="0.25">
      <c r="A600">
        <v>55</v>
      </c>
      <c r="B600" t="str" cm="1">
        <f t="array" ref="B600">_xlfn.IFS(HeartDiseasePrediction[[#This Row],[Age]]&lt;40,"Below 40",HeartDiseasePrediction[[#This Row],[Age]]&lt;50,"Btw 40 - 49",HeartDiseasePrediction[[#This Row],[Age]]&lt;60,"Btw 50 -59",HeartDiseasePrediction[[#This Row],[Age]]&lt;70,"Btw 60 - 69",HeartDiseasePrediction[[#This Row],[Age]]&lt;=80,"Btw 70 -79")</f>
        <v>Btw 50 -59</v>
      </c>
      <c r="C600" t="s">
        <v>11</v>
      </c>
      <c r="D600" t="s">
        <v>61</v>
      </c>
      <c r="E600">
        <v>120</v>
      </c>
      <c r="F600" t="str" cm="1">
        <f t="array" ref="F60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00">
        <v>226</v>
      </c>
      <c r="H600" t="str" cm="1">
        <f t="array" ref="H600">_xlfn.IFS(HeartDiseasePrediction[[#This Row],[Cholesterol]]=0,"No Reading",HeartDiseasePrediction[[#This Row],[Cholesterol]]&lt;200,"Normal",HeartDiseasePrediction[[#This Row],[Cholesterol]]&lt;240,"Medium Risk",HeartDiseasePrediction[[#This Row],[Cholesterol]]&gt;=240,"High Risk")</f>
        <v>Medium Risk</v>
      </c>
      <c r="I600" t="s">
        <v>52</v>
      </c>
      <c r="J600" t="s">
        <v>17</v>
      </c>
      <c r="K600">
        <v>127</v>
      </c>
      <c r="L600" s="1">
        <f>HeartDiseasePrediction[[#This Row],[MaxHR]]/(220-HeartDiseasePrediction[[#This Row],[Age]])</f>
        <v>0.76969696969696966</v>
      </c>
      <c r="M600" t="str" cm="1">
        <f t="array" ref="M600">_xlfn.IFS(HeartDiseasePrediction[[#This Row],[MaxHR % Value]]&lt;=59%,"Low-(Abnormal)",HeartDiseasePrediction[[#This Row],[MaxHR % Value]]&lt;86%,"Normal",HeartDiseasePrediction[[#This Row],[MaxHR % Value]]&gt;=86%,"High-(Abnormal)")</f>
        <v>Normal</v>
      </c>
      <c r="N600" t="s">
        <v>23</v>
      </c>
      <c r="O600">
        <v>1.7</v>
      </c>
      <c r="P600" t="str" cm="1">
        <f t="array" ref="P600">_xlfn.IFS(HeartDiseasePrediction[[#This Row],[Oldpeak]]&lt;1,"Low Risk",HeartDiseasePrediction[[#This Row],[Oldpeak]]&lt;1.5,"Medium Risk",HeartDiseasePrediction[[#This Row],[Oldpeak]]&gt;=1.5,"High Risk")</f>
        <v>High Risk</v>
      </c>
      <c r="Q600" t="s">
        <v>18</v>
      </c>
      <c r="R600" t="s">
        <v>23</v>
      </c>
    </row>
    <row r="601" spans="1:18" x14ac:dyDescent="0.25">
      <c r="A601">
        <v>56</v>
      </c>
      <c r="B601" t="str" cm="1">
        <f t="array" ref="B601">_xlfn.IFS(HeartDiseasePrediction[[#This Row],[Age]]&lt;40,"Below 40",HeartDiseasePrediction[[#This Row],[Age]]&lt;50,"Btw 40 - 49",HeartDiseasePrediction[[#This Row],[Age]]&lt;60,"Btw 50 -59",HeartDiseasePrediction[[#This Row],[Age]]&lt;70,"Btw 60 - 69",HeartDiseasePrediction[[#This Row],[Age]]&lt;=80,"Btw 70 -79")</f>
        <v>Btw 50 -59</v>
      </c>
      <c r="C601" t="s">
        <v>11</v>
      </c>
      <c r="D601" t="s">
        <v>61</v>
      </c>
      <c r="E601">
        <v>130</v>
      </c>
      <c r="F601" t="str" cm="1">
        <f t="array" ref="F60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01">
        <v>203</v>
      </c>
      <c r="H601" t="str" cm="1">
        <f t="array" ref="H601">_xlfn.IFS(HeartDiseasePrediction[[#This Row],[Cholesterol]]=0,"No Reading",HeartDiseasePrediction[[#This Row],[Cholesterol]]&lt;200,"Normal",HeartDiseasePrediction[[#This Row],[Cholesterol]]&lt;240,"Medium Risk",HeartDiseasePrediction[[#This Row],[Cholesterol]]&gt;=240,"High Risk")</f>
        <v>Medium Risk</v>
      </c>
      <c r="I601" t="s">
        <v>53</v>
      </c>
      <c r="J601" t="s">
        <v>12</v>
      </c>
      <c r="K601">
        <v>98</v>
      </c>
      <c r="L601" s="1">
        <f>HeartDiseasePrediction[[#This Row],[MaxHR]]/(220-HeartDiseasePrediction[[#This Row],[Age]])</f>
        <v>0.59756097560975607</v>
      </c>
      <c r="M601" t="str" cm="1">
        <f t="array" ref="M601">_xlfn.IFS(HeartDiseasePrediction[[#This Row],[MaxHR % Value]]&lt;=59%,"Low-(Abnormal)",HeartDiseasePrediction[[#This Row],[MaxHR % Value]]&lt;86%,"Normal",HeartDiseasePrediction[[#This Row],[MaxHR % Value]]&gt;=86%,"High-(Abnormal)")</f>
        <v>Normal</v>
      </c>
      <c r="N601" t="s">
        <v>22</v>
      </c>
      <c r="O601">
        <v>1.5</v>
      </c>
      <c r="P601" t="str" cm="1">
        <f t="array" ref="P601">_xlfn.IFS(HeartDiseasePrediction[[#This Row],[Oldpeak]]&lt;1,"Low Risk",HeartDiseasePrediction[[#This Row],[Oldpeak]]&lt;1.5,"Medium Risk",HeartDiseasePrediction[[#This Row],[Oldpeak]]&gt;=1.5,"High Risk")</f>
        <v>High Risk</v>
      </c>
      <c r="Q601" t="s">
        <v>15</v>
      </c>
      <c r="R601" t="s">
        <v>23</v>
      </c>
    </row>
    <row r="602" spans="1:18" x14ac:dyDescent="0.25">
      <c r="A602">
        <v>57</v>
      </c>
      <c r="B602" t="str" cm="1">
        <f t="array" ref="B602">_xlfn.IFS(HeartDiseasePrediction[[#This Row],[Age]]&lt;40,"Below 40",HeartDiseasePrediction[[#This Row],[Age]]&lt;50,"Btw 40 - 49",HeartDiseasePrediction[[#This Row],[Age]]&lt;60,"Btw 50 -59",HeartDiseasePrediction[[#This Row],[Age]]&lt;70,"Btw 60 - 69",HeartDiseasePrediction[[#This Row],[Age]]&lt;=80,"Btw 70 -79")</f>
        <v>Btw 50 -59</v>
      </c>
      <c r="C602" t="s">
        <v>11</v>
      </c>
      <c r="D602" t="s">
        <v>61</v>
      </c>
      <c r="E602">
        <v>130</v>
      </c>
      <c r="F602" t="str" cm="1">
        <f t="array" ref="F60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02">
        <v>207</v>
      </c>
      <c r="H602" t="str" cm="1">
        <f t="array" ref="H602">_xlfn.IFS(HeartDiseasePrediction[[#This Row],[Cholesterol]]=0,"No Reading",HeartDiseasePrediction[[#This Row],[Cholesterol]]&lt;200,"Normal",HeartDiseasePrediction[[#This Row],[Cholesterol]]&lt;240,"Medium Risk",HeartDiseasePrediction[[#This Row],[Cholesterol]]&gt;=240,"High Risk")</f>
        <v>Medium Risk</v>
      </c>
      <c r="I602" t="s">
        <v>52</v>
      </c>
      <c r="J602" t="s">
        <v>16</v>
      </c>
      <c r="K602">
        <v>96</v>
      </c>
      <c r="L602" s="1">
        <f>HeartDiseasePrediction[[#This Row],[MaxHR]]/(220-HeartDiseasePrediction[[#This Row],[Age]])</f>
        <v>0.58895705521472397</v>
      </c>
      <c r="M602" t="str" cm="1">
        <f t="array" ref="M602">_xlfn.IFS(HeartDiseasePrediction[[#This Row],[MaxHR % Value]]&lt;=59%,"Low-(Abnormal)",HeartDiseasePrediction[[#This Row],[MaxHR % Value]]&lt;86%,"Normal",HeartDiseasePrediction[[#This Row],[MaxHR % Value]]&gt;=86%,"High-(Abnormal)")</f>
        <v>Low-(Abnormal)</v>
      </c>
      <c r="N602" t="s">
        <v>23</v>
      </c>
      <c r="O602">
        <v>1</v>
      </c>
      <c r="P602" t="str" cm="1">
        <f t="array" ref="P602">_xlfn.IFS(HeartDiseasePrediction[[#This Row],[Oldpeak]]&lt;1,"Low Risk",HeartDiseasePrediction[[#This Row],[Oldpeak]]&lt;1.5,"Medium Risk",HeartDiseasePrediction[[#This Row],[Oldpeak]]&gt;=1.5,"High Risk")</f>
        <v>Medium Risk</v>
      </c>
      <c r="Q602" t="s">
        <v>15</v>
      </c>
      <c r="R602" t="s">
        <v>22</v>
      </c>
    </row>
    <row r="603" spans="1:18" x14ac:dyDescent="0.25">
      <c r="A603">
        <v>61</v>
      </c>
      <c r="B603" t="str" cm="1">
        <f t="array" ref="B603">_xlfn.IFS(HeartDiseasePrediction[[#This Row],[Age]]&lt;40,"Below 40",HeartDiseasePrediction[[#This Row],[Age]]&lt;50,"Btw 40 - 49",HeartDiseasePrediction[[#This Row],[Age]]&lt;60,"Btw 50 -59",HeartDiseasePrediction[[#This Row],[Age]]&lt;70,"Btw 60 - 69",HeartDiseasePrediction[[#This Row],[Age]]&lt;=80,"Btw 70 -79")</f>
        <v>Btw 60 - 69</v>
      </c>
      <c r="C603" t="s">
        <v>11</v>
      </c>
      <c r="D603" t="s">
        <v>64</v>
      </c>
      <c r="E603">
        <v>140</v>
      </c>
      <c r="F603" t="str" cm="1">
        <f t="array" ref="F603">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03">
        <v>284</v>
      </c>
      <c r="H603" t="str" cm="1">
        <f t="array" ref="H603">_xlfn.IFS(HeartDiseasePrediction[[#This Row],[Cholesterol]]=0,"No Reading",HeartDiseasePrediction[[#This Row],[Cholesterol]]&lt;200,"Normal",HeartDiseasePrediction[[#This Row],[Cholesterol]]&lt;240,"Medium Risk",HeartDiseasePrediction[[#This Row],[Cholesterol]]&gt;=240,"High Risk")</f>
        <v>High Risk</v>
      </c>
      <c r="I603" t="s">
        <v>52</v>
      </c>
      <c r="J603" t="s">
        <v>12</v>
      </c>
      <c r="K603">
        <v>123</v>
      </c>
      <c r="L603" s="1">
        <f>HeartDiseasePrediction[[#This Row],[MaxHR]]/(220-HeartDiseasePrediction[[#This Row],[Age]])</f>
        <v>0.77358490566037741</v>
      </c>
      <c r="M603" t="str" cm="1">
        <f t="array" ref="M603">_xlfn.IFS(HeartDiseasePrediction[[#This Row],[MaxHR % Value]]&lt;=59%,"Low-(Abnormal)",HeartDiseasePrediction[[#This Row],[MaxHR % Value]]&lt;86%,"Normal",HeartDiseasePrediction[[#This Row],[MaxHR % Value]]&gt;=86%,"High-(Abnormal)")</f>
        <v>Normal</v>
      </c>
      <c r="N603" t="s">
        <v>23</v>
      </c>
      <c r="O603">
        <v>1.3</v>
      </c>
      <c r="P603" t="str" cm="1">
        <f t="array" ref="P603">_xlfn.IFS(HeartDiseasePrediction[[#This Row],[Oldpeak]]&lt;1,"Low Risk",HeartDiseasePrediction[[#This Row],[Oldpeak]]&lt;1.5,"Medium Risk",HeartDiseasePrediction[[#This Row],[Oldpeak]]&gt;=1.5,"High Risk")</f>
        <v>Medium Risk</v>
      </c>
      <c r="Q603" t="s">
        <v>15</v>
      </c>
      <c r="R603" t="s">
        <v>23</v>
      </c>
    </row>
    <row r="604" spans="1:18" x14ac:dyDescent="0.25">
      <c r="A604">
        <v>61</v>
      </c>
      <c r="B604" t="str" cm="1">
        <f t="array" ref="B604">_xlfn.IFS(HeartDiseasePrediction[[#This Row],[Age]]&lt;40,"Below 40",HeartDiseasePrediction[[#This Row],[Age]]&lt;50,"Btw 40 - 49",HeartDiseasePrediction[[#This Row],[Age]]&lt;60,"Btw 50 -59",HeartDiseasePrediction[[#This Row],[Age]]&lt;70,"Btw 60 - 69",HeartDiseasePrediction[[#This Row],[Age]]&lt;=80,"Btw 70 -79")</f>
        <v>Btw 60 - 69</v>
      </c>
      <c r="C604" t="s">
        <v>11</v>
      </c>
      <c r="D604" t="s">
        <v>64</v>
      </c>
      <c r="E604">
        <v>120</v>
      </c>
      <c r="F604" t="str" cm="1">
        <f t="array" ref="F60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04">
        <v>337</v>
      </c>
      <c r="H604" t="str" cm="1">
        <f t="array" ref="H604">_xlfn.IFS(HeartDiseasePrediction[[#This Row],[Cholesterol]]=0,"No Reading",HeartDiseasePrediction[[#This Row],[Cholesterol]]&lt;200,"Normal",HeartDiseasePrediction[[#This Row],[Cholesterol]]&lt;240,"Medium Risk",HeartDiseasePrediction[[#This Row],[Cholesterol]]&gt;=240,"High Risk")</f>
        <v>High Risk</v>
      </c>
      <c r="I604" t="s">
        <v>52</v>
      </c>
      <c r="J604" t="s">
        <v>12</v>
      </c>
      <c r="K604">
        <v>98</v>
      </c>
      <c r="L604" s="1">
        <f>HeartDiseasePrediction[[#This Row],[MaxHR]]/(220-HeartDiseasePrediction[[#This Row],[Age]])</f>
        <v>0.61635220125786161</v>
      </c>
      <c r="M604" t="str" cm="1">
        <f t="array" ref="M604">_xlfn.IFS(HeartDiseasePrediction[[#This Row],[MaxHR % Value]]&lt;=59%,"Low-(Abnormal)",HeartDiseasePrediction[[#This Row],[MaxHR % Value]]&lt;86%,"Normal",HeartDiseasePrediction[[#This Row],[MaxHR % Value]]&gt;=86%,"High-(Abnormal)")</f>
        <v>Normal</v>
      </c>
      <c r="N604" t="s">
        <v>23</v>
      </c>
      <c r="O604">
        <v>0</v>
      </c>
      <c r="P604" t="str" cm="1">
        <f t="array" ref="P604">_xlfn.IFS(HeartDiseasePrediction[[#This Row],[Oldpeak]]&lt;1,"Low Risk",HeartDiseasePrediction[[#This Row],[Oldpeak]]&lt;1.5,"Medium Risk",HeartDiseasePrediction[[#This Row],[Oldpeak]]&gt;=1.5,"High Risk")</f>
        <v>Low Risk</v>
      </c>
      <c r="Q604" t="s">
        <v>15</v>
      </c>
      <c r="R604" t="s">
        <v>23</v>
      </c>
    </row>
    <row r="605" spans="1:18" x14ac:dyDescent="0.25">
      <c r="A605">
        <v>74</v>
      </c>
      <c r="B605" t="str" cm="1">
        <f t="array" ref="B605">_xlfn.IFS(HeartDiseasePrediction[[#This Row],[Age]]&lt;40,"Below 40",HeartDiseasePrediction[[#This Row],[Age]]&lt;50,"Btw 40 - 49",HeartDiseasePrediction[[#This Row],[Age]]&lt;60,"Btw 50 -59",HeartDiseasePrediction[[#This Row],[Age]]&lt;70,"Btw 60 - 69",HeartDiseasePrediction[[#This Row],[Age]]&lt;=80,"Btw 70 -79")</f>
        <v>Btw 70 -79</v>
      </c>
      <c r="C605" t="s">
        <v>11</v>
      </c>
      <c r="D605" t="s">
        <v>61</v>
      </c>
      <c r="E605">
        <v>155</v>
      </c>
      <c r="F605" t="str" cm="1">
        <f t="array" ref="F605">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05">
        <v>310</v>
      </c>
      <c r="H605" t="str" cm="1">
        <f t="array" ref="H605">_xlfn.IFS(HeartDiseasePrediction[[#This Row],[Cholesterol]]=0,"No Reading",HeartDiseasePrediction[[#This Row],[Cholesterol]]&lt;200,"Normal",HeartDiseasePrediction[[#This Row],[Cholesterol]]&lt;240,"Medium Risk",HeartDiseasePrediction[[#This Row],[Cholesterol]]&gt;=240,"High Risk")</f>
        <v>High Risk</v>
      </c>
      <c r="I605" t="s">
        <v>52</v>
      </c>
      <c r="J605" t="s">
        <v>12</v>
      </c>
      <c r="K605">
        <v>112</v>
      </c>
      <c r="L605" s="1">
        <f>HeartDiseasePrediction[[#This Row],[MaxHR]]/(220-HeartDiseasePrediction[[#This Row],[Age]])</f>
        <v>0.76712328767123283</v>
      </c>
      <c r="M605" t="str" cm="1">
        <f t="array" ref="M605">_xlfn.IFS(HeartDiseasePrediction[[#This Row],[MaxHR % Value]]&lt;=59%,"Low-(Abnormal)",HeartDiseasePrediction[[#This Row],[MaxHR % Value]]&lt;86%,"Normal",HeartDiseasePrediction[[#This Row],[MaxHR % Value]]&gt;=86%,"High-(Abnormal)")</f>
        <v>Normal</v>
      </c>
      <c r="N605" t="s">
        <v>23</v>
      </c>
      <c r="O605">
        <v>1.5</v>
      </c>
      <c r="P605" t="str" cm="1">
        <f t="array" ref="P605">_xlfn.IFS(HeartDiseasePrediction[[#This Row],[Oldpeak]]&lt;1,"Low Risk",HeartDiseasePrediction[[#This Row],[Oldpeak]]&lt;1.5,"Medium Risk",HeartDiseasePrediction[[#This Row],[Oldpeak]]&gt;=1.5,"High Risk")</f>
        <v>High Risk</v>
      </c>
      <c r="Q605" t="s">
        <v>18</v>
      </c>
      <c r="R605" t="s">
        <v>23</v>
      </c>
    </row>
    <row r="606" spans="1:18" x14ac:dyDescent="0.25">
      <c r="A606">
        <v>68</v>
      </c>
      <c r="B606" t="str" cm="1">
        <f t="array" ref="B606">_xlfn.IFS(HeartDiseasePrediction[[#This Row],[Age]]&lt;40,"Below 40",HeartDiseasePrediction[[#This Row],[Age]]&lt;50,"Btw 40 - 49",HeartDiseasePrediction[[#This Row],[Age]]&lt;60,"Btw 50 -59",HeartDiseasePrediction[[#This Row],[Age]]&lt;70,"Btw 60 - 69",HeartDiseasePrediction[[#This Row],[Age]]&lt;=80,"Btw 70 -79")</f>
        <v>Btw 60 - 69</v>
      </c>
      <c r="C606" t="s">
        <v>11</v>
      </c>
      <c r="D606" t="s">
        <v>64</v>
      </c>
      <c r="E606">
        <v>134</v>
      </c>
      <c r="F606" t="str" cm="1">
        <f t="array" ref="F60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06">
        <v>254</v>
      </c>
      <c r="H606" t="str" cm="1">
        <f t="array" ref="H606">_xlfn.IFS(HeartDiseasePrediction[[#This Row],[Cholesterol]]=0,"No Reading",HeartDiseasePrediction[[#This Row],[Cholesterol]]&lt;200,"Normal",HeartDiseasePrediction[[#This Row],[Cholesterol]]&lt;240,"Medium Risk",HeartDiseasePrediction[[#This Row],[Cholesterol]]&gt;=240,"High Risk")</f>
        <v>High Risk</v>
      </c>
      <c r="I606" t="s">
        <v>53</v>
      </c>
      <c r="J606" t="s">
        <v>12</v>
      </c>
      <c r="K606">
        <v>151</v>
      </c>
      <c r="L606" s="1">
        <f>HeartDiseasePrediction[[#This Row],[MaxHR]]/(220-HeartDiseasePrediction[[#This Row],[Age]])</f>
        <v>0.99342105263157898</v>
      </c>
      <c r="M606" t="str" cm="1">
        <f t="array" ref="M606">_xlfn.IFS(HeartDiseasePrediction[[#This Row],[MaxHR % Value]]&lt;=59%,"Low-(Abnormal)",HeartDiseasePrediction[[#This Row],[MaxHR % Value]]&lt;86%,"Normal",HeartDiseasePrediction[[#This Row],[MaxHR % Value]]&gt;=86%,"High-(Abnormal)")</f>
        <v>High-(Abnormal)</v>
      </c>
      <c r="N606" t="s">
        <v>23</v>
      </c>
      <c r="O606">
        <v>0</v>
      </c>
      <c r="P606" t="str" cm="1">
        <f t="array" ref="P606">_xlfn.IFS(HeartDiseasePrediction[[#This Row],[Oldpeak]]&lt;1,"Low Risk",HeartDiseasePrediction[[#This Row],[Oldpeak]]&lt;1.5,"Medium Risk",HeartDiseasePrediction[[#This Row],[Oldpeak]]&gt;=1.5,"High Risk")</f>
        <v>Low Risk</v>
      </c>
      <c r="Q606" t="s">
        <v>13</v>
      </c>
      <c r="R606" t="s">
        <v>22</v>
      </c>
    </row>
    <row r="607" spans="1:18" x14ac:dyDescent="0.25">
      <c r="A607">
        <v>51</v>
      </c>
      <c r="B607" t="str" cm="1">
        <f t="array" ref="B607">_xlfn.IFS(HeartDiseasePrediction[[#This Row],[Age]]&lt;40,"Below 40",HeartDiseasePrediction[[#This Row],[Age]]&lt;50,"Btw 40 - 49",HeartDiseasePrediction[[#This Row],[Age]]&lt;60,"Btw 50 -59",HeartDiseasePrediction[[#This Row],[Age]]&lt;70,"Btw 60 - 69",HeartDiseasePrediction[[#This Row],[Age]]&lt;=80,"Btw 70 -79")</f>
        <v>Btw 50 -59</v>
      </c>
      <c r="C607" t="s">
        <v>14</v>
      </c>
      <c r="D607" t="s">
        <v>61</v>
      </c>
      <c r="E607">
        <v>114</v>
      </c>
      <c r="F607" t="str" cm="1">
        <f t="array" ref="F607">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607">
        <v>258</v>
      </c>
      <c r="H607" t="str" cm="1">
        <f t="array" ref="H607">_xlfn.IFS(HeartDiseasePrediction[[#This Row],[Cholesterol]]=0,"No Reading",HeartDiseasePrediction[[#This Row],[Cholesterol]]&lt;200,"Normal",HeartDiseasePrediction[[#This Row],[Cholesterol]]&lt;240,"Medium Risk",HeartDiseasePrediction[[#This Row],[Cholesterol]]&gt;=240,"High Risk")</f>
        <v>High Risk</v>
      </c>
      <c r="I607" t="s">
        <v>53</v>
      </c>
      <c r="J607" t="s">
        <v>17</v>
      </c>
      <c r="K607">
        <v>96</v>
      </c>
      <c r="L607" s="1">
        <f>HeartDiseasePrediction[[#This Row],[MaxHR]]/(220-HeartDiseasePrediction[[#This Row],[Age]])</f>
        <v>0.56804733727810652</v>
      </c>
      <c r="M607" t="str" cm="1">
        <f t="array" ref="M607">_xlfn.IFS(HeartDiseasePrediction[[#This Row],[MaxHR % Value]]&lt;=59%,"Low-(Abnormal)",HeartDiseasePrediction[[#This Row],[MaxHR % Value]]&lt;86%,"Normal",HeartDiseasePrediction[[#This Row],[MaxHR % Value]]&gt;=86%,"High-(Abnormal)")</f>
        <v>Low-(Abnormal)</v>
      </c>
      <c r="N607" t="s">
        <v>22</v>
      </c>
      <c r="O607">
        <v>1</v>
      </c>
      <c r="P607" t="str" cm="1">
        <f t="array" ref="P607">_xlfn.IFS(HeartDiseasePrediction[[#This Row],[Oldpeak]]&lt;1,"Low Risk",HeartDiseasePrediction[[#This Row],[Oldpeak]]&lt;1.5,"Medium Risk",HeartDiseasePrediction[[#This Row],[Oldpeak]]&gt;=1.5,"High Risk")</f>
        <v>Medium Risk</v>
      </c>
      <c r="Q607" t="s">
        <v>13</v>
      </c>
      <c r="R607" t="s">
        <v>22</v>
      </c>
    </row>
    <row r="608" spans="1:18" x14ac:dyDescent="0.25">
      <c r="A608">
        <v>62</v>
      </c>
      <c r="B608" t="str" cm="1">
        <f t="array" ref="B608">_xlfn.IFS(HeartDiseasePrediction[[#This Row],[Age]]&lt;40,"Below 40",HeartDiseasePrediction[[#This Row],[Age]]&lt;50,"Btw 40 - 49",HeartDiseasePrediction[[#This Row],[Age]]&lt;60,"Btw 50 -59",HeartDiseasePrediction[[#This Row],[Age]]&lt;70,"Btw 60 - 69",HeartDiseasePrediction[[#This Row],[Age]]&lt;=80,"Btw 70 -79")</f>
        <v>Btw 60 - 69</v>
      </c>
      <c r="C608" t="s">
        <v>11</v>
      </c>
      <c r="D608" t="s">
        <v>61</v>
      </c>
      <c r="E608">
        <v>160</v>
      </c>
      <c r="F608" t="str" cm="1">
        <f t="array" ref="F608">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08">
        <v>254</v>
      </c>
      <c r="H608" t="str" cm="1">
        <f t="array" ref="H608">_xlfn.IFS(HeartDiseasePrediction[[#This Row],[Cholesterol]]=0,"No Reading",HeartDiseasePrediction[[#This Row],[Cholesterol]]&lt;200,"Normal",HeartDiseasePrediction[[#This Row],[Cholesterol]]&lt;240,"Medium Risk",HeartDiseasePrediction[[#This Row],[Cholesterol]]&gt;=240,"High Risk")</f>
        <v>High Risk</v>
      </c>
      <c r="I608" t="s">
        <v>53</v>
      </c>
      <c r="J608" t="s">
        <v>16</v>
      </c>
      <c r="K608">
        <v>108</v>
      </c>
      <c r="L608" s="1">
        <f>HeartDiseasePrediction[[#This Row],[MaxHR]]/(220-HeartDiseasePrediction[[#This Row],[Age]])</f>
        <v>0.68354430379746833</v>
      </c>
      <c r="M608" t="str" cm="1">
        <f t="array" ref="M608">_xlfn.IFS(HeartDiseasePrediction[[#This Row],[MaxHR % Value]]&lt;=59%,"Low-(Abnormal)",HeartDiseasePrediction[[#This Row],[MaxHR % Value]]&lt;86%,"Normal",HeartDiseasePrediction[[#This Row],[MaxHR % Value]]&gt;=86%,"High-(Abnormal)")</f>
        <v>Normal</v>
      </c>
      <c r="N608" t="s">
        <v>23</v>
      </c>
      <c r="O608">
        <v>3</v>
      </c>
      <c r="P608" t="str" cm="1">
        <f t="array" ref="P608">_xlfn.IFS(HeartDiseasePrediction[[#This Row],[Oldpeak]]&lt;1,"Low Risk",HeartDiseasePrediction[[#This Row],[Oldpeak]]&lt;1.5,"Medium Risk",HeartDiseasePrediction[[#This Row],[Oldpeak]]&gt;=1.5,"High Risk")</f>
        <v>High Risk</v>
      </c>
      <c r="Q608" t="s">
        <v>15</v>
      </c>
      <c r="R608" t="s">
        <v>23</v>
      </c>
    </row>
    <row r="609" spans="1:18" x14ac:dyDescent="0.25">
      <c r="A609">
        <v>53</v>
      </c>
      <c r="B609" t="str" cm="1">
        <f t="array" ref="B609">_xlfn.IFS(HeartDiseasePrediction[[#This Row],[Age]]&lt;40,"Below 40",HeartDiseasePrediction[[#This Row],[Age]]&lt;50,"Btw 40 - 49",HeartDiseasePrediction[[#This Row],[Age]]&lt;60,"Btw 50 -59",HeartDiseasePrediction[[#This Row],[Age]]&lt;70,"Btw 60 - 69",HeartDiseasePrediction[[#This Row],[Age]]&lt;=80,"Btw 70 -79")</f>
        <v>Btw 50 -59</v>
      </c>
      <c r="C609" t="s">
        <v>11</v>
      </c>
      <c r="D609" t="s">
        <v>61</v>
      </c>
      <c r="E609">
        <v>144</v>
      </c>
      <c r="F609" t="str" cm="1">
        <f t="array" ref="F609">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09">
        <v>300</v>
      </c>
      <c r="H609" t="str" cm="1">
        <f t="array" ref="H609">_xlfn.IFS(HeartDiseasePrediction[[#This Row],[Cholesterol]]=0,"No Reading",HeartDiseasePrediction[[#This Row],[Cholesterol]]&lt;200,"Normal",HeartDiseasePrediction[[#This Row],[Cholesterol]]&lt;240,"Medium Risk",HeartDiseasePrediction[[#This Row],[Cholesterol]]&gt;=240,"High Risk")</f>
        <v>High Risk</v>
      </c>
      <c r="I609" t="s">
        <v>53</v>
      </c>
      <c r="J609" t="s">
        <v>16</v>
      </c>
      <c r="K609">
        <v>128</v>
      </c>
      <c r="L609" s="1">
        <f>HeartDiseasePrediction[[#This Row],[MaxHR]]/(220-HeartDiseasePrediction[[#This Row],[Age]])</f>
        <v>0.76646706586826352</v>
      </c>
      <c r="M609" t="str" cm="1">
        <f t="array" ref="M609">_xlfn.IFS(HeartDiseasePrediction[[#This Row],[MaxHR % Value]]&lt;=59%,"Low-(Abnormal)",HeartDiseasePrediction[[#This Row],[MaxHR % Value]]&lt;86%,"Normal",HeartDiseasePrediction[[#This Row],[MaxHR % Value]]&gt;=86%,"High-(Abnormal)")</f>
        <v>Normal</v>
      </c>
      <c r="N609" t="s">
        <v>23</v>
      </c>
      <c r="O609">
        <v>1.5</v>
      </c>
      <c r="P609" t="str" cm="1">
        <f t="array" ref="P609">_xlfn.IFS(HeartDiseasePrediction[[#This Row],[Oldpeak]]&lt;1,"Low Risk",HeartDiseasePrediction[[#This Row],[Oldpeak]]&lt;1.5,"Medium Risk",HeartDiseasePrediction[[#This Row],[Oldpeak]]&gt;=1.5,"High Risk")</f>
        <v>High Risk</v>
      </c>
      <c r="Q609" t="s">
        <v>15</v>
      </c>
      <c r="R609" t="s">
        <v>23</v>
      </c>
    </row>
    <row r="610" spans="1:18" x14ac:dyDescent="0.25">
      <c r="A610">
        <v>62</v>
      </c>
      <c r="B610" t="str" cm="1">
        <f t="array" ref="B610">_xlfn.IFS(HeartDiseasePrediction[[#This Row],[Age]]&lt;40,"Below 40",HeartDiseasePrediction[[#This Row],[Age]]&lt;50,"Btw 40 - 49",HeartDiseasePrediction[[#This Row],[Age]]&lt;60,"Btw 50 -59",HeartDiseasePrediction[[#This Row],[Age]]&lt;70,"Btw 60 - 69",HeartDiseasePrediction[[#This Row],[Age]]&lt;=80,"Btw 70 -79")</f>
        <v>Btw 60 - 69</v>
      </c>
      <c r="C610" t="s">
        <v>11</v>
      </c>
      <c r="D610" t="s">
        <v>61</v>
      </c>
      <c r="E610">
        <v>158</v>
      </c>
      <c r="F610" t="str" cm="1">
        <f t="array" ref="F610">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10">
        <v>170</v>
      </c>
      <c r="H610" t="str" cm="1">
        <f t="array" ref="H610">_xlfn.IFS(HeartDiseasePrediction[[#This Row],[Cholesterol]]=0,"No Reading",HeartDiseasePrediction[[#This Row],[Cholesterol]]&lt;200,"Normal",HeartDiseasePrediction[[#This Row],[Cholesterol]]&lt;240,"Medium Risk",HeartDiseasePrediction[[#This Row],[Cholesterol]]&gt;=240,"High Risk")</f>
        <v>Normal</v>
      </c>
      <c r="I610" t="s">
        <v>52</v>
      </c>
      <c r="J610" t="s">
        <v>16</v>
      </c>
      <c r="K610">
        <v>138</v>
      </c>
      <c r="L610" s="1">
        <f>HeartDiseasePrediction[[#This Row],[MaxHR]]/(220-HeartDiseasePrediction[[#This Row],[Age]])</f>
        <v>0.87341772151898733</v>
      </c>
      <c r="M610" t="str" cm="1">
        <f t="array" ref="M610">_xlfn.IFS(HeartDiseasePrediction[[#This Row],[MaxHR % Value]]&lt;=59%,"Low-(Abnormal)",HeartDiseasePrediction[[#This Row],[MaxHR % Value]]&lt;86%,"Normal",HeartDiseasePrediction[[#This Row],[MaxHR % Value]]&gt;=86%,"High-(Abnormal)")</f>
        <v>High-(Abnormal)</v>
      </c>
      <c r="N610" t="s">
        <v>23</v>
      </c>
      <c r="O610">
        <v>0</v>
      </c>
      <c r="P610" t="str" cm="1">
        <f t="array" ref="P610">_xlfn.IFS(HeartDiseasePrediction[[#This Row],[Oldpeak]]&lt;1,"Low Risk",HeartDiseasePrediction[[#This Row],[Oldpeak]]&lt;1.5,"Medium Risk",HeartDiseasePrediction[[#This Row],[Oldpeak]]&gt;=1.5,"High Risk")</f>
        <v>Low Risk</v>
      </c>
      <c r="Q610" t="s">
        <v>15</v>
      </c>
      <c r="R610" t="s">
        <v>23</v>
      </c>
    </row>
    <row r="611" spans="1:18" x14ac:dyDescent="0.25">
      <c r="A611">
        <v>46</v>
      </c>
      <c r="B611" t="str" cm="1">
        <f t="array" ref="B611">_xlfn.IFS(HeartDiseasePrediction[[#This Row],[Age]]&lt;40,"Below 40",HeartDiseasePrediction[[#This Row],[Age]]&lt;50,"Btw 40 - 49",HeartDiseasePrediction[[#This Row],[Age]]&lt;60,"Btw 50 -59",HeartDiseasePrediction[[#This Row],[Age]]&lt;70,"Btw 60 - 69",HeartDiseasePrediction[[#This Row],[Age]]&lt;=80,"Btw 70 -79")</f>
        <v>Btw 40 - 49</v>
      </c>
      <c r="C611" t="s">
        <v>11</v>
      </c>
      <c r="D611" t="s">
        <v>61</v>
      </c>
      <c r="E611">
        <v>134</v>
      </c>
      <c r="F611" t="str" cm="1">
        <f t="array" ref="F61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11">
        <v>310</v>
      </c>
      <c r="H611" t="str" cm="1">
        <f t="array" ref="H611">_xlfn.IFS(HeartDiseasePrediction[[#This Row],[Cholesterol]]=0,"No Reading",HeartDiseasePrediction[[#This Row],[Cholesterol]]&lt;200,"Normal",HeartDiseasePrediction[[#This Row],[Cholesterol]]&lt;240,"Medium Risk",HeartDiseasePrediction[[#This Row],[Cholesterol]]&gt;=240,"High Risk")</f>
        <v>High Risk</v>
      </c>
      <c r="I611" t="s">
        <v>52</v>
      </c>
      <c r="J611" t="s">
        <v>12</v>
      </c>
      <c r="K611">
        <v>126</v>
      </c>
      <c r="L611" s="1">
        <f>HeartDiseasePrediction[[#This Row],[MaxHR]]/(220-HeartDiseasePrediction[[#This Row],[Age]])</f>
        <v>0.72413793103448276</v>
      </c>
      <c r="M611" t="str" cm="1">
        <f t="array" ref="M611">_xlfn.IFS(HeartDiseasePrediction[[#This Row],[MaxHR % Value]]&lt;=59%,"Low-(Abnormal)",HeartDiseasePrediction[[#This Row],[MaxHR % Value]]&lt;86%,"Normal",HeartDiseasePrediction[[#This Row],[MaxHR % Value]]&gt;=86%,"High-(Abnormal)")</f>
        <v>Normal</v>
      </c>
      <c r="N611" t="s">
        <v>22</v>
      </c>
      <c r="O611">
        <v>0</v>
      </c>
      <c r="P611" t="str" cm="1">
        <f t="array" ref="P611">_xlfn.IFS(HeartDiseasePrediction[[#This Row],[Oldpeak]]&lt;1,"Low Risk",HeartDiseasePrediction[[#This Row],[Oldpeak]]&lt;1.5,"Medium Risk",HeartDiseasePrediction[[#This Row],[Oldpeak]]&gt;=1.5,"High Risk")</f>
        <v>Low Risk</v>
      </c>
      <c r="Q611" t="s">
        <v>15</v>
      </c>
      <c r="R611" t="s">
        <v>23</v>
      </c>
    </row>
    <row r="612" spans="1:18" x14ac:dyDescent="0.25">
      <c r="A612">
        <v>54</v>
      </c>
      <c r="B612" t="str" cm="1">
        <f t="array" ref="B612">_xlfn.IFS(HeartDiseasePrediction[[#This Row],[Age]]&lt;40,"Below 40",HeartDiseasePrediction[[#This Row],[Age]]&lt;50,"Btw 40 - 49",HeartDiseasePrediction[[#This Row],[Age]]&lt;60,"Btw 50 -59",HeartDiseasePrediction[[#This Row],[Age]]&lt;70,"Btw 60 - 69",HeartDiseasePrediction[[#This Row],[Age]]&lt;=80,"Btw 70 -79")</f>
        <v>Btw 50 -59</v>
      </c>
      <c r="C612" t="s">
        <v>14</v>
      </c>
      <c r="D612" t="s">
        <v>61</v>
      </c>
      <c r="E612">
        <v>127</v>
      </c>
      <c r="F612" t="str" cm="1">
        <f t="array" ref="F61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12">
        <v>333</v>
      </c>
      <c r="H612" t="str" cm="1">
        <f t="array" ref="H612">_xlfn.IFS(HeartDiseasePrediction[[#This Row],[Cholesterol]]=0,"No Reading",HeartDiseasePrediction[[#This Row],[Cholesterol]]&lt;200,"Normal",HeartDiseasePrediction[[#This Row],[Cholesterol]]&lt;240,"Medium Risk",HeartDiseasePrediction[[#This Row],[Cholesterol]]&gt;=240,"High Risk")</f>
        <v>High Risk</v>
      </c>
      <c r="I612" t="s">
        <v>53</v>
      </c>
      <c r="J612" t="s">
        <v>16</v>
      </c>
      <c r="K612">
        <v>154</v>
      </c>
      <c r="L612" s="1">
        <f>HeartDiseasePrediction[[#This Row],[MaxHR]]/(220-HeartDiseasePrediction[[#This Row],[Age]])</f>
        <v>0.92771084337349397</v>
      </c>
      <c r="M612" t="str" cm="1">
        <f t="array" ref="M612">_xlfn.IFS(HeartDiseasePrediction[[#This Row],[MaxHR % Value]]&lt;=59%,"Low-(Abnormal)",HeartDiseasePrediction[[#This Row],[MaxHR % Value]]&lt;86%,"Normal",HeartDiseasePrediction[[#This Row],[MaxHR % Value]]&gt;=86%,"High-(Abnormal)")</f>
        <v>High-(Abnormal)</v>
      </c>
      <c r="N612" t="s">
        <v>22</v>
      </c>
      <c r="O612">
        <v>0</v>
      </c>
      <c r="P612" t="str" cm="1">
        <f t="array" ref="P612">_xlfn.IFS(HeartDiseasePrediction[[#This Row],[Oldpeak]]&lt;1,"Low Risk",HeartDiseasePrediction[[#This Row],[Oldpeak]]&lt;1.5,"Medium Risk",HeartDiseasePrediction[[#This Row],[Oldpeak]]&gt;=1.5,"High Risk")</f>
        <v>Low Risk</v>
      </c>
      <c r="Q612" t="s">
        <v>15</v>
      </c>
      <c r="R612" t="s">
        <v>23</v>
      </c>
    </row>
    <row r="613" spans="1:18" x14ac:dyDescent="0.25">
      <c r="A613">
        <v>62</v>
      </c>
      <c r="B613" t="str" cm="1">
        <f t="array" ref="B613">_xlfn.IFS(HeartDiseasePrediction[[#This Row],[Age]]&lt;40,"Below 40",HeartDiseasePrediction[[#This Row],[Age]]&lt;50,"Btw 40 - 49",HeartDiseasePrediction[[#This Row],[Age]]&lt;60,"Btw 50 -59",HeartDiseasePrediction[[#This Row],[Age]]&lt;70,"Btw 60 - 69",HeartDiseasePrediction[[#This Row],[Age]]&lt;=80,"Btw 70 -79")</f>
        <v>Btw 60 - 69</v>
      </c>
      <c r="C613" t="s">
        <v>11</v>
      </c>
      <c r="D613" t="s">
        <v>63</v>
      </c>
      <c r="E613">
        <v>135</v>
      </c>
      <c r="F613" t="str" cm="1">
        <f t="array" ref="F61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13">
        <v>139</v>
      </c>
      <c r="H613" t="str" cm="1">
        <f t="array" ref="H613">_xlfn.IFS(HeartDiseasePrediction[[#This Row],[Cholesterol]]=0,"No Reading",HeartDiseasePrediction[[#This Row],[Cholesterol]]&lt;200,"Normal",HeartDiseasePrediction[[#This Row],[Cholesterol]]&lt;240,"Medium Risk",HeartDiseasePrediction[[#This Row],[Cholesterol]]&gt;=240,"High Risk")</f>
        <v>Normal</v>
      </c>
      <c r="I613" t="s">
        <v>52</v>
      </c>
      <c r="J613" t="s">
        <v>16</v>
      </c>
      <c r="K613">
        <v>137</v>
      </c>
      <c r="L613" s="1">
        <f>HeartDiseasePrediction[[#This Row],[MaxHR]]/(220-HeartDiseasePrediction[[#This Row],[Age]])</f>
        <v>0.86708860759493667</v>
      </c>
      <c r="M613" t="str" cm="1">
        <f t="array" ref="M613">_xlfn.IFS(HeartDiseasePrediction[[#This Row],[MaxHR % Value]]&lt;=59%,"Low-(Abnormal)",HeartDiseasePrediction[[#This Row],[MaxHR % Value]]&lt;86%,"Normal",HeartDiseasePrediction[[#This Row],[MaxHR % Value]]&gt;=86%,"High-(Abnormal)")</f>
        <v>High-(Abnormal)</v>
      </c>
      <c r="N613" t="s">
        <v>22</v>
      </c>
      <c r="O613">
        <v>0.2</v>
      </c>
      <c r="P613" t="str" cm="1">
        <f t="array" ref="P613">_xlfn.IFS(HeartDiseasePrediction[[#This Row],[Oldpeak]]&lt;1,"Low Risk",HeartDiseasePrediction[[#This Row],[Oldpeak]]&lt;1.5,"Medium Risk",HeartDiseasePrediction[[#This Row],[Oldpeak]]&gt;=1.5,"High Risk")</f>
        <v>Low Risk</v>
      </c>
      <c r="Q613" t="s">
        <v>13</v>
      </c>
      <c r="R613" t="s">
        <v>22</v>
      </c>
    </row>
    <row r="614" spans="1:18" x14ac:dyDescent="0.25">
      <c r="A614">
        <v>55</v>
      </c>
      <c r="B614" t="str" cm="1">
        <f t="array" ref="B614">_xlfn.IFS(HeartDiseasePrediction[[#This Row],[Age]]&lt;40,"Below 40",HeartDiseasePrediction[[#This Row],[Age]]&lt;50,"Btw 40 - 49",HeartDiseasePrediction[[#This Row],[Age]]&lt;60,"Btw 50 -59",HeartDiseasePrediction[[#This Row],[Age]]&lt;70,"Btw 60 - 69",HeartDiseasePrediction[[#This Row],[Age]]&lt;=80,"Btw 70 -79")</f>
        <v>Btw 50 -59</v>
      </c>
      <c r="C614" t="s">
        <v>11</v>
      </c>
      <c r="D614" t="s">
        <v>61</v>
      </c>
      <c r="E614">
        <v>122</v>
      </c>
      <c r="F614" t="str" cm="1">
        <f t="array" ref="F61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14">
        <v>223</v>
      </c>
      <c r="H614" t="str" cm="1">
        <f t="array" ref="H614">_xlfn.IFS(HeartDiseasePrediction[[#This Row],[Cholesterol]]=0,"No Reading",HeartDiseasePrediction[[#This Row],[Cholesterol]]&lt;200,"Normal",HeartDiseasePrediction[[#This Row],[Cholesterol]]&lt;240,"Medium Risk",HeartDiseasePrediction[[#This Row],[Cholesterol]]&gt;=240,"High Risk")</f>
        <v>Medium Risk</v>
      </c>
      <c r="I614" t="s">
        <v>53</v>
      </c>
      <c r="J614" t="s">
        <v>16</v>
      </c>
      <c r="K614">
        <v>100</v>
      </c>
      <c r="L614" s="1">
        <f>HeartDiseasePrediction[[#This Row],[MaxHR]]/(220-HeartDiseasePrediction[[#This Row],[Age]])</f>
        <v>0.60606060606060608</v>
      </c>
      <c r="M614" t="str" cm="1">
        <f t="array" ref="M614">_xlfn.IFS(HeartDiseasePrediction[[#This Row],[MaxHR % Value]]&lt;=59%,"Low-(Abnormal)",HeartDiseasePrediction[[#This Row],[MaxHR % Value]]&lt;86%,"Normal",HeartDiseasePrediction[[#This Row],[MaxHR % Value]]&gt;=86%,"High-(Abnormal)")</f>
        <v>Normal</v>
      </c>
      <c r="N614" t="s">
        <v>22</v>
      </c>
      <c r="O614">
        <v>0</v>
      </c>
      <c r="P614" t="str" cm="1">
        <f t="array" ref="P614">_xlfn.IFS(HeartDiseasePrediction[[#This Row],[Oldpeak]]&lt;1,"Low Risk",HeartDiseasePrediction[[#This Row],[Oldpeak]]&lt;1.5,"Medium Risk",HeartDiseasePrediction[[#This Row],[Oldpeak]]&gt;=1.5,"High Risk")</f>
        <v>Low Risk</v>
      </c>
      <c r="Q614" t="s">
        <v>15</v>
      </c>
      <c r="R614" t="s">
        <v>23</v>
      </c>
    </row>
    <row r="615" spans="1:18" x14ac:dyDescent="0.25">
      <c r="A615">
        <v>58</v>
      </c>
      <c r="B615" t="str" cm="1">
        <f t="array" ref="B615">_xlfn.IFS(HeartDiseasePrediction[[#This Row],[Age]]&lt;40,"Below 40",HeartDiseasePrediction[[#This Row],[Age]]&lt;50,"Btw 40 - 49",HeartDiseasePrediction[[#This Row],[Age]]&lt;60,"Btw 50 -59",HeartDiseasePrediction[[#This Row],[Age]]&lt;70,"Btw 60 - 69",HeartDiseasePrediction[[#This Row],[Age]]&lt;=80,"Btw 70 -79")</f>
        <v>Btw 50 -59</v>
      </c>
      <c r="C615" t="s">
        <v>11</v>
      </c>
      <c r="D615" t="s">
        <v>61</v>
      </c>
      <c r="E615">
        <v>140</v>
      </c>
      <c r="F615" t="str" cm="1">
        <f t="array" ref="F615">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15">
        <v>385</v>
      </c>
      <c r="H615" t="str" cm="1">
        <f t="array" ref="H615">_xlfn.IFS(HeartDiseasePrediction[[#This Row],[Cholesterol]]=0,"No Reading",HeartDiseasePrediction[[#This Row],[Cholesterol]]&lt;200,"Normal",HeartDiseasePrediction[[#This Row],[Cholesterol]]&lt;240,"Medium Risk",HeartDiseasePrediction[[#This Row],[Cholesterol]]&gt;=240,"High Risk")</f>
        <v>High Risk</v>
      </c>
      <c r="I615" t="s">
        <v>53</v>
      </c>
      <c r="J615" t="s">
        <v>17</v>
      </c>
      <c r="K615">
        <v>135</v>
      </c>
      <c r="L615" s="1">
        <f>HeartDiseasePrediction[[#This Row],[MaxHR]]/(220-HeartDiseasePrediction[[#This Row],[Age]])</f>
        <v>0.83333333333333337</v>
      </c>
      <c r="M615" t="str" cm="1">
        <f t="array" ref="M615">_xlfn.IFS(HeartDiseasePrediction[[#This Row],[MaxHR % Value]]&lt;=59%,"Low-(Abnormal)",HeartDiseasePrediction[[#This Row],[MaxHR % Value]]&lt;86%,"Normal",HeartDiseasePrediction[[#This Row],[MaxHR % Value]]&gt;=86%,"High-(Abnormal)")</f>
        <v>Normal</v>
      </c>
      <c r="N615" t="s">
        <v>22</v>
      </c>
      <c r="O615">
        <v>0.3</v>
      </c>
      <c r="P615" t="str" cm="1">
        <f t="array" ref="P615">_xlfn.IFS(HeartDiseasePrediction[[#This Row],[Oldpeak]]&lt;1,"Low Risk",HeartDiseasePrediction[[#This Row],[Oldpeak]]&lt;1.5,"Medium Risk",HeartDiseasePrediction[[#This Row],[Oldpeak]]&gt;=1.5,"High Risk")</f>
        <v>Low Risk</v>
      </c>
      <c r="Q615" t="s">
        <v>13</v>
      </c>
      <c r="R615" t="s">
        <v>22</v>
      </c>
    </row>
    <row r="616" spans="1:18" x14ac:dyDescent="0.25">
      <c r="A616">
        <v>62</v>
      </c>
      <c r="B616" t="str" cm="1">
        <f t="array" ref="B616">_xlfn.IFS(HeartDiseasePrediction[[#This Row],[Age]]&lt;40,"Below 40",HeartDiseasePrediction[[#This Row],[Age]]&lt;50,"Btw 40 - 49",HeartDiseasePrediction[[#This Row],[Age]]&lt;60,"Btw 50 -59",HeartDiseasePrediction[[#This Row],[Age]]&lt;70,"Btw 60 - 69",HeartDiseasePrediction[[#This Row],[Age]]&lt;=80,"Btw 70 -79")</f>
        <v>Btw 60 - 69</v>
      </c>
      <c r="C616" t="s">
        <v>11</v>
      </c>
      <c r="D616" t="s">
        <v>62</v>
      </c>
      <c r="E616">
        <v>120</v>
      </c>
      <c r="F616" t="str" cm="1">
        <f t="array" ref="F61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16">
        <v>254</v>
      </c>
      <c r="H616" t="str" cm="1">
        <f t="array" ref="H616">_xlfn.IFS(HeartDiseasePrediction[[#This Row],[Cholesterol]]=0,"No Reading",HeartDiseasePrediction[[#This Row],[Cholesterol]]&lt;200,"Normal",HeartDiseasePrediction[[#This Row],[Cholesterol]]&lt;240,"Medium Risk",HeartDiseasePrediction[[#This Row],[Cholesterol]]&gt;=240,"High Risk")</f>
        <v>High Risk</v>
      </c>
      <c r="I616" t="s">
        <v>52</v>
      </c>
      <c r="J616" t="s">
        <v>17</v>
      </c>
      <c r="K616">
        <v>93</v>
      </c>
      <c r="L616" s="1">
        <f>HeartDiseasePrediction[[#This Row],[MaxHR]]/(220-HeartDiseasePrediction[[#This Row],[Age]])</f>
        <v>0.58860759493670889</v>
      </c>
      <c r="M616" t="str" cm="1">
        <f t="array" ref="M616">_xlfn.IFS(HeartDiseasePrediction[[#This Row],[MaxHR % Value]]&lt;=59%,"Low-(Abnormal)",HeartDiseasePrediction[[#This Row],[MaxHR % Value]]&lt;86%,"Normal",HeartDiseasePrediction[[#This Row],[MaxHR % Value]]&gt;=86%,"High-(Abnormal)")</f>
        <v>Low-(Abnormal)</v>
      </c>
      <c r="N616" t="s">
        <v>23</v>
      </c>
      <c r="O616">
        <v>0</v>
      </c>
      <c r="P616" t="str" cm="1">
        <f t="array" ref="P616">_xlfn.IFS(HeartDiseasePrediction[[#This Row],[Oldpeak]]&lt;1,"Low Risk",HeartDiseasePrediction[[#This Row],[Oldpeak]]&lt;1.5,"Medium Risk",HeartDiseasePrediction[[#This Row],[Oldpeak]]&gt;=1.5,"High Risk")</f>
        <v>Low Risk</v>
      </c>
      <c r="Q616" t="s">
        <v>15</v>
      </c>
      <c r="R616" t="s">
        <v>23</v>
      </c>
    </row>
    <row r="617" spans="1:18" x14ac:dyDescent="0.25">
      <c r="A617">
        <v>70</v>
      </c>
      <c r="B617" t="str" cm="1">
        <f t="array" ref="B617">_xlfn.IFS(HeartDiseasePrediction[[#This Row],[Age]]&lt;40,"Below 40",HeartDiseasePrediction[[#This Row],[Age]]&lt;50,"Btw 40 - 49",HeartDiseasePrediction[[#This Row],[Age]]&lt;60,"Btw 50 -59",HeartDiseasePrediction[[#This Row],[Age]]&lt;70,"Btw 60 - 69",HeartDiseasePrediction[[#This Row],[Age]]&lt;=80,"Btw 70 -79")</f>
        <v>Btw 70 -79</v>
      </c>
      <c r="C617" t="s">
        <v>11</v>
      </c>
      <c r="D617" t="s">
        <v>61</v>
      </c>
      <c r="E617">
        <v>130</v>
      </c>
      <c r="F617" t="str" cm="1">
        <f t="array" ref="F61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17">
        <v>322</v>
      </c>
      <c r="H617" t="str" cm="1">
        <f t="array" ref="H617">_xlfn.IFS(HeartDiseasePrediction[[#This Row],[Cholesterol]]=0,"No Reading",HeartDiseasePrediction[[#This Row],[Cholesterol]]&lt;200,"Normal",HeartDiseasePrediction[[#This Row],[Cholesterol]]&lt;240,"Medium Risk",HeartDiseasePrediction[[#This Row],[Cholesterol]]&gt;=240,"High Risk")</f>
        <v>High Risk</v>
      </c>
      <c r="I617" t="s">
        <v>52</v>
      </c>
      <c r="J617" t="s">
        <v>17</v>
      </c>
      <c r="K617">
        <v>109</v>
      </c>
      <c r="L617" s="1">
        <f>HeartDiseasePrediction[[#This Row],[MaxHR]]/(220-HeartDiseasePrediction[[#This Row],[Age]])</f>
        <v>0.72666666666666668</v>
      </c>
      <c r="M617" t="str" cm="1">
        <f t="array" ref="M617">_xlfn.IFS(HeartDiseasePrediction[[#This Row],[MaxHR % Value]]&lt;=59%,"Low-(Abnormal)",HeartDiseasePrediction[[#This Row],[MaxHR % Value]]&lt;86%,"Normal",HeartDiseasePrediction[[#This Row],[MaxHR % Value]]&gt;=86%,"High-(Abnormal)")</f>
        <v>Normal</v>
      </c>
      <c r="N617" t="s">
        <v>22</v>
      </c>
      <c r="O617">
        <v>2.4</v>
      </c>
      <c r="P617" t="str" cm="1">
        <f t="array" ref="P617">_xlfn.IFS(HeartDiseasePrediction[[#This Row],[Oldpeak]]&lt;1,"Low Risk",HeartDiseasePrediction[[#This Row],[Oldpeak]]&lt;1.5,"Medium Risk",HeartDiseasePrediction[[#This Row],[Oldpeak]]&gt;=1.5,"High Risk")</f>
        <v>High Risk</v>
      </c>
      <c r="Q617" t="s">
        <v>15</v>
      </c>
      <c r="R617" t="s">
        <v>23</v>
      </c>
    </row>
    <row r="618" spans="1:18" x14ac:dyDescent="0.25">
      <c r="A618">
        <v>67</v>
      </c>
      <c r="B618" t="str" cm="1">
        <f t="array" ref="B618">_xlfn.IFS(HeartDiseasePrediction[[#This Row],[Age]]&lt;40,"Below 40",HeartDiseasePrediction[[#This Row],[Age]]&lt;50,"Btw 40 - 49",HeartDiseasePrediction[[#This Row],[Age]]&lt;60,"Btw 50 -59",HeartDiseasePrediction[[#This Row],[Age]]&lt;70,"Btw 60 - 69",HeartDiseasePrediction[[#This Row],[Age]]&lt;=80,"Btw 70 -79")</f>
        <v>Btw 60 - 69</v>
      </c>
      <c r="C618" t="s">
        <v>14</v>
      </c>
      <c r="D618" t="s">
        <v>64</v>
      </c>
      <c r="E618">
        <v>115</v>
      </c>
      <c r="F618" t="str" cm="1">
        <f t="array" ref="F618">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618">
        <v>564</v>
      </c>
      <c r="H618" t="str" cm="1">
        <f t="array" ref="H618">_xlfn.IFS(HeartDiseasePrediction[[#This Row],[Cholesterol]]=0,"No Reading",HeartDiseasePrediction[[#This Row],[Cholesterol]]&lt;200,"Normal",HeartDiseasePrediction[[#This Row],[Cholesterol]]&lt;240,"Medium Risk",HeartDiseasePrediction[[#This Row],[Cholesterol]]&gt;=240,"High Risk")</f>
        <v>High Risk</v>
      </c>
      <c r="I618" t="s">
        <v>52</v>
      </c>
      <c r="J618" t="s">
        <v>17</v>
      </c>
      <c r="K618">
        <v>160</v>
      </c>
      <c r="L618" s="1">
        <f>HeartDiseasePrediction[[#This Row],[MaxHR]]/(220-HeartDiseasePrediction[[#This Row],[Age]])</f>
        <v>1.0457516339869282</v>
      </c>
      <c r="M618" t="str" cm="1">
        <f t="array" ref="M618">_xlfn.IFS(HeartDiseasePrediction[[#This Row],[MaxHR % Value]]&lt;=59%,"Low-(Abnormal)",HeartDiseasePrediction[[#This Row],[MaxHR % Value]]&lt;86%,"Normal",HeartDiseasePrediction[[#This Row],[MaxHR % Value]]&gt;=86%,"High-(Abnormal)")</f>
        <v>High-(Abnormal)</v>
      </c>
      <c r="N618" t="s">
        <v>22</v>
      </c>
      <c r="O618">
        <v>1.6</v>
      </c>
      <c r="P618" t="str" cm="1">
        <f t="array" ref="P618">_xlfn.IFS(HeartDiseasePrediction[[#This Row],[Oldpeak]]&lt;1,"Low Risk",HeartDiseasePrediction[[#This Row],[Oldpeak]]&lt;1.5,"Medium Risk",HeartDiseasePrediction[[#This Row],[Oldpeak]]&gt;=1.5,"High Risk")</f>
        <v>High Risk</v>
      </c>
      <c r="Q618" t="s">
        <v>15</v>
      </c>
      <c r="R618" t="s">
        <v>22</v>
      </c>
    </row>
    <row r="619" spans="1:18" x14ac:dyDescent="0.25">
      <c r="A619">
        <v>57</v>
      </c>
      <c r="B619" t="str" cm="1">
        <f t="array" ref="B619">_xlfn.IFS(HeartDiseasePrediction[[#This Row],[Age]]&lt;40,"Below 40",HeartDiseasePrediction[[#This Row],[Age]]&lt;50,"Btw 40 - 49",HeartDiseasePrediction[[#This Row],[Age]]&lt;60,"Btw 50 -59",HeartDiseasePrediction[[#This Row],[Age]]&lt;70,"Btw 60 - 69",HeartDiseasePrediction[[#This Row],[Age]]&lt;=80,"Btw 70 -79")</f>
        <v>Btw 50 -59</v>
      </c>
      <c r="C619" t="s">
        <v>11</v>
      </c>
      <c r="D619" t="s">
        <v>62</v>
      </c>
      <c r="E619">
        <v>124</v>
      </c>
      <c r="F619" t="str" cm="1">
        <f t="array" ref="F61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19">
        <v>261</v>
      </c>
      <c r="H619" t="str" cm="1">
        <f t="array" ref="H619">_xlfn.IFS(HeartDiseasePrediction[[#This Row],[Cholesterol]]=0,"No Reading",HeartDiseasePrediction[[#This Row],[Cholesterol]]&lt;200,"Normal",HeartDiseasePrediction[[#This Row],[Cholesterol]]&lt;240,"Medium Risk",HeartDiseasePrediction[[#This Row],[Cholesterol]]&gt;=240,"High Risk")</f>
        <v>High Risk</v>
      </c>
      <c r="I619" t="s">
        <v>52</v>
      </c>
      <c r="J619" t="s">
        <v>12</v>
      </c>
      <c r="K619">
        <v>141</v>
      </c>
      <c r="L619" s="1">
        <f>HeartDiseasePrediction[[#This Row],[MaxHR]]/(220-HeartDiseasePrediction[[#This Row],[Age]])</f>
        <v>0.86503067484662577</v>
      </c>
      <c r="M619" t="str" cm="1">
        <f t="array" ref="M619">_xlfn.IFS(HeartDiseasePrediction[[#This Row],[MaxHR % Value]]&lt;=59%,"Low-(Abnormal)",HeartDiseasePrediction[[#This Row],[MaxHR % Value]]&lt;86%,"Normal",HeartDiseasePrediction[[#This Row],[MaxHR % Value]]&gt;=86%,"High-(Abnormal)")</f>
        <v>High-(Abnormal)</v>
      </c>
      <c r="N619" t="s">
        <v>22</v>
      </c>
      <c r="O619">
        <v>0.3</v>
      </c>
      <c r="P619" t="str" cm="1">
        <f t="array" ref="P619">_xlfn.IFS(HeartDiseasePrediction[[#This Row],[Oldpeak]]&lt;1,"Low Risk",HeartDiseasePrediction[[#This Row],[Oldpeak]]&lt;1.5,"Medium Risk",HeartDiseasePrediction[[#This Row],[Oldpeak]]&gt;=1.5,"High Risk")</f>
        <v>Low Risk</v>
      </c>
      <c r="Q619" t="s">
        <v>13</v>
      </c>
      <c r="R619" t="s">
        <v>23</v>
      </c>
    </row>
    <row r="620" spans="1:18" x14ac:dyDescent="0.25">
      <c r="A620">
        <v>64</v>
      </c>
      <c r="B620" t="str" cm="1">
        <f t="array" ref="B620">_xlfn.IFS(HeartDiseasePrediction[[#This Row],[Age]]&lt;40,"Below 40",HeartDiseasePrediction[[#This Row],[Age]]&lt;50,"Btw 40 - 49",HeartDiseasePrediction[[#This Row],[Age]]&lt;60,"Btw 50 -59",HeartDiseasePrediction[[#This Row],[Age]]&lt;70,"Btw 60 - 69",HeartDiseasePrediction[[#This Row],[Age]]&lt;=80,"Btw 70 -79")</f>
        <v>Btw 60 - 69</v>
      </c>
      <c r="C620" t="s">
        <v>11</v>
      </c>
      <c r="D620" t="s">
        <v>61</v>
      </c>
      <c r="E620">
        <v>128</v>
      </c>
      <c r="F620" t="str" cm="1">
        <f t="array" ref="F62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20">
        <v>263</v>
      </c>
      <c r="H620" t="str" cm="1">
        <f t="array" ref="H620">_xlfn.IFS(HeartDiseasePrediction[[#This Row],[Cholesterol]]=0,"No Reading",HeartDiseasePrediction[[#This Row],[Cholesterol]]&lt;200,"Normal",HeartDiseasePrediction[[#This Row],[Cholesterol]]&lt;240,"Medium Risk",HeartDiseasePrediction[[#This Row],[Cholesterol]]&gt;=240,"High Risk")</f>
        <v>High Risk</v>
      </c>
      <c r="I620" t="s">
        <v>52</v>
      </c>
      <c r="J620" t="s">
        <v>12</v>
      </c>
      <c r="K620">
        <v>105</v>
      </c>
      <c r="L620" s="1">
        <f>HeartDiseasePrediction[[#This Row],[MaxHR]]/(220-HeartDiseasePrediction[[#This Row],[Age]])</f>
        <v>0.67307692307692313</v>
      </c>
      <c r="M620" t="str" cm="1">
        <f t="array" ref="M620">_xlfn.IFS(HeartDiseasePrediction[[#This Row],[MaxHR % Value]]&lt;=59%,"Low-(Abnormal)",HeartDiseasePrediction[[#This Row],[MaxHR % Value]]&lt;86%,"Normal",HeartDiseasePrediction[[#This Row],[MaxHR % Value]]&gt;=86%,"High-(Abnormal)")</f>
        <v>Normal</v>
      </c>
      <c r="N620" t="s">
        <v>23</v>
      </c>
      <c r="O620">
        <v>0.2</v>
      </c>
      <c r="P620" t="str" cm="1">
        <f t="array" ref="P620">_xlfn.IFS(HeartDiseasePrediction[[#This Row],[Oldpeak]]&lt;1,"Low Risk",HeartDiseasePrediction[[#This Row],[Oldpeak]]&lt;1.5,"Medium Risk",HeartDiseasePrediction[[#This Row],[Oldpeak]]&gt;=1.5,"High Risk")</f>
        <v>Low Risk</v>
      </c>
      <c r="Q620" t="s">
        <v>15</v>
      </c>
      <c r="R620" t="s">
        <v>22</v>
      </c>
    </row>
    <row r="621" spans="1:18" x14ac:dyDescent="0.25">
      <c r="A621">
        <v>74</v>
      </c>
      <c r="B621" t="str" cm="1">
        <f t="array" ref="B621">_xlfn.IFS(HeartDiseasePrediction[[#This Row],[Age]]&lt;40,"Below 40",HeartDiseasePrediction[[#This Row],[Age]]&lt;50,"Btw 40 - 49",HeartDiseasePrediction[[#This Row],[Age]]&lt;60,"Btw 50 -59",HeartDiseasePrediction[[#This Row],[Age]]&lt;70,"Btw 60 - 69",HeartDiseasePrediction[[#This Row],[Age]]&lt;=80,"Btw 70 -79")</f>
        <v>Btw 70 -79</v>
      </c>
      <c r="C621" t="s">
        <v>14</v>
      </c>
      <c r="D621" t="s">
        <v>62</v>
      </c>
      <c r="E621">
        <v>120</v>
      </c>
      <c r="F621" t="str" cm="1">
        <f t="array" ref="F62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21">
        <v>269</v>
      </c>
      <c r="H621" t="str" cm="1">
        <f t="array" ref="H621">_xlfn.IFS(HeartDiseasePrediction[[#This Row],[Cholesterol]]=0,"No Reading",HeartDiseasePrediction[[#This Row],[Cholesterol]]&lt;200,"Normal",HeartDiseasePrediction[[#This Row],[Cholesterol]]&lt;240,"Medium Risk",HeartDiseasePrediction[[#This Row],[Cholesterol]]&gt;=240,"High Risk")</f>
        <v>High Risk</v>
      </c>
      <c r="I621" t="s">
        <v>52</v>
      </c>
      <c r="J621" t="s">
        <v>17</v>
      </c>
      <c r="K621">
        <v>121</v>
      </c>
      <c r="L621" s="1">
        <f>HeartDiseasePrediction[[#This Row],[MaxHR]]/(220-HeartDiseasePrediction[[#This Row],[Age]])</f>
        <v>0.82876712328767121</v>
      </c>
      <c r="M621" t="str" cm="1">
        <f t="array" ref="M621">_xlfn.IFS(HeartDiseasePrediction[[#This Row],[MaxHR % Value]]&lt;=59%,"Low-(Abnormal)",HeartDiseasePrediction[[#This Row],[MaxHR % Value]]&lt;86%,"Normal",HeartDiseasePrediction[[#This Row],[MaxHR % Value]]&gt;=86%,"High-(Abnormal)")</f>
        <v>Normal</v>
      </c>
      <c r="N621" t="s">
        <v>23</v>
      </c>
      <c r="O621">
        <v>0.2</v>
      </c>
      <c r="P621" t="str" cm="1">
        <f t="array" ref="P621">_xlfn.IFS(HeartDiseasePrediction[[#This Row],[Oldpeak]]&lt;1,"Low Risk",HeartDiseasePrediction[[#This Row],[Oldpeak]]&lt;1.5,"Medium Risk",HeartDiseasePrediction[[#This Row],[Oldpeak]]&gt;=1.5,"High Risk")</f>
        <v>Low Risk</v>
      </c>
      <c r="Q621" t="s">
        <v>13</v>
      </c>
      <c r="R621" t="s">
        <v>22</v>
      </c>
    </row>
    <row r="622" spans="1:18" x14ac:dyDescent="0.25">
      <c r="A622">
        <v>65</v>
      </c>
      <c r="B622" t="str" cm="1">
        <f t="array" ref="B622">_xlfn.IFS(HeartDiseasePrediction[[#This Row],[Age]]&lt;40,"Below 40",HeartDiseasePrediction[[#This Row],[Age]]&lt;50,"Btw 40 - 49",HeartDiseasePrediction[[#This Row],[Age]]&lt;60,"Btw 50 -59",HeartDiseasePrediction[[#This Row],[Age]]&lt;70,"Btw 60 - 69",HeartDiseasePrediction[[#This Row],[Age]]&lt;=80,"Btw 70 -79")</f>
        <v>Btw 60 - 69</v>
      </c>
      <c r="C622" t="s">
        <v>11</v>
      </c>
      <c r="D622" t="s">
        <v>61</v>
      </c>
      <c r="E622">
        <v>120</v>
      </c>
      <c r="F622" t="str" cm="1">
        <f t="array" ref="F62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22">
        <v>177</v>
      </c>
      <c r="H622" t="str" cm="1">
        <f t="array" ref="H622">_xlfn.IFS(HeartDiseasePrediction[[#This Row],[Cholesterol]]=0,"No Reading",HeartDiseasePrediction[[#This Row],[Cholesterol]]&lt;200,"Normal",HeartDiseasePrediction[[#This Row],[Cholesterol]]&lt;240,"Medium Risk",HeartDiseasePrediction[[#This Row],[Cholesterol]]&gt;=240,"High Risk")</f>
        <v>Normal</v>
      </c>
      <c r="I622" t="s">
        <v>52</v>
      </c>
      <c r="J622" t="s">
        <v>12</v>
      </c>
      <c r="K622">
        <v>140</v>
      </c>
      <c r="L622" s="1">
        <f>HeartDiseasePrediction[[#This Row],[MaxHR]]/(220-HeartDiseasePrediction[[#This Row],[Age]])</f>
        <v>0.90322580645161288</v>
      </c>
      <c r="M622" t="str" cm="1">
        <f t="array" ref="M622">_xlfn.IFS(HeartDiseasePrediction[[#This Row],[MaxHR % Value]]&lt;=59%,"Low-(Abnormal)",HeartDiseasePrediction[[#This Row],[MaxHR % Value]]&lt;86%,"Normal",HeartDiseasePrediction[[#This Row],[MaxHR % Value]]&gt;=86%,"High-(Abnormal)")</f>
        <v>High-(Abnormal)</v>
      </c>
      <c r="N622" t="s">
        <v>22</v>
      </c>
      <c r="O622">
        <v>0.4</v>
      </c>
      <c r="P622" t="str" cm="1">
        <f t="array" ref="P622">_xlfn.IFS(HeartDiseasePrediction[[#This Row],[Oldpeak]]&lt;1,"Low Risk",HeartDiseasePrediction[[#This Row],[Oldpeak]]&lt;1.5,"Medium Risk",HeartDiseasePrediction[[#This Row],[Oldpeak]]&gt;=1.5,"High Risk")</f>
        <v>Low Risk</v>
      </c>
      <c r="Q622" t="s">
        <v>13</v>
      </c>
      <c r="R622" t="s">
        <v>22</v>
      </c>
    </row>
    <row r="623" spans="1:18" x14ac:dyDescent="0.25">
      <c r="A623">
        <v>56</v>
      </c>
      <c r="B623" t="str" cm="1">
        <f t="array" ref="B623">_xlfn.IFS(HeartDiseasePrediction[[#This Row],[Age]]&lt;40,"Below 40",HeartDiseasePrediction[[#This Row],[Age]]&lt;50,"Btw 40 - 49",HeartDiseasePrediction[[#This Row],[Age]]&lt;60,"Btw 50 -59",HeartDiseasePrediction[[#This Row],[Age]]&lt;70,"Btw 60 - 69",HeartDiseasePrediction[[#This Row],[Age]]&lt;=80,"Btw 70 -79")</f>
        <v>Btw 50 -59</v>
      </c>
      <c r="C623" t="s">
        <v>11</v>
      </c>
      <c r="D623" t="s">
        <v>64</v>
      </c>
      <c r="E623">
        <v>130</v>
      </c>
      <c r="F623" t="str" cm="1">
        <f t="array" ref="F62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23">
        <v>256</v>
      </c>
      <c r="H623" t="str" cm="1">
        <f t="array" ref="H623">_xlfn.IFS(HeartDiseasePrediction[[#This Row],[Cholesterol]]=0,"No Reading",HeartDiseasePrediction[[#This Row],[Cholesterol]]&lt;200,"Normal",HeartDiseasePrediction[[#This Row],[Cholesterol]]&lt;240,"Medium Risk",HeartDiseasePrediction[[#This Row],[Cholesterol]]&gt;=240,"High Risk")</f>
        <v>High Risk</v>
      </c>
      <c r="I623" t="s">
        <v>53</v>
      </c>
      <c r="J623" t="s">
        <v>17</v>
      </c>
      <c r="K623">
        <v>142</v>
      </c>
      <c r="L623" s="1">
        <f>HeartDiseasePrediction[[#This Row],[MaxHR]]/(220-HeartDiseasePrediction[[#This Row],[Age]])</f>
        <v>0.86585365853658536</v>
      </c>
      <c r="M623" t="str" cm="1">
        <f t="array" ref="M623">_xlfn.IFS(HeartDiseasePrediction[[#This Row],[MaxHR % Value]]&lt;=59%,"Low-(Abnormal)",HeartDiseasePrediction[[#This Row],[MaxHR % Value]]&lt;86%,"Normal",HeartDiseasePrediction[[#This Row],[MaxHR % Value]]&gt;=86%,"High-(Abnormal)")</f>
        <v>High-(Abnormal)</v>
      </c>
      <c r="N623" t="s">
        <v>23</v>
      </c>
      <c r="O623">
        <v>0.6</v>
      </c>
      <c r="P623" t="str" cm="1">
        <f t="array" ref="P623">_xlfn.IFS(HeartDiseasePrediction[[#This Row],[Oldpeak]]&lt;1,"Low Risk",HeartDiseasePrediction[[#This Row],[Oldpeak]]&lt;1.5,"Medium Risk",HeartDiseasePrediction[[#This Row],[Oldpeak]]&gt;=1.5,"High Risk")</f>
        <v>Low Risk</v>
      </c>
      <c r="Q623" t="s">
        <v>15</v>
      </c>
      <c r="R623" t="s">
        <v>23</v>
      </c>
    </row>
    <row r="624" spans="1:18" x14ac:dyDescent="0.25">
      <c r="A624">
        <v>59</v>
      </c>
      <c r="B624" t="str" cm="1">
        <f t="array" ref="B624">_xlfn.IFS(HeartDiseasePrediction[[#This Row],[Age]]&lt;40,"Below 40",HeartDiseasePrediction[[#This Row],[Age]]&lt;50,"Btw 40 - 49",HeartDiseasePrediction[[#This Row],[Age]]&lt;60,"Btw 50 -59",HeartDiseasePrediction[[#This Row],[Age]]&lt;70,"Btw 60 - 69",HeartDiseasePrediction[[#This Row],[Age]]&lt;=80,"Btw 70 -79")</f>
        <v>Btw 50 -59</v>
      </c>
      <c r="C624" t="s">
        <v>11</v>
      </c>
      <c r="D624" t="s">
        <v>61</v>
      </c>
      <c r="E624">
        <v>110</v>
      </c>
      <c r="F624" t="str" cm="1">
        <f t="array" ref="F624">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624">
        <v>239</v>
      </c>
      <c r="H624" t="str" cm="1">
        <f t="array" ref="H624">_xlfn.IFS(HeartDiseasePrediction[[#This Row],[Cholesterol]]=0,"No Reading",HeartDiseasePrediction[[#This Row],[Cholesterol]]&lt;200,"Normal",HeartDiseasePrediction[[#This Row],[Cholesterol]]&lt;240,"Medium Risk",HeartDiseasePrediction[[#This Row],[Cholesterol]]&gt;=240,"High Risk")</f>
        <v>Medium Risk</v>
      </c>
      <c r="I624" t="s">
        <v>52</v>
      </c>
      <c r="J624" t="s">
        <v>17</v>
      </c>
      <c r="K624">
        <v>142</v>
      </c>
      <c r="L624" s="1">
        <f>HeartDiseasePrediction[[#This Row],[MaxHR]]/(220-HeartDiseasePrediction[[#This Row],[Age]])</f>
        <v>0.88198757763975155</v>
      </c>
      <c r="M624" t="str" cm="1">
        <f t="array" ref="M624">_xlfn.IFS(HeartDiseasePrediction[[#This Row],[MaxHR % Value]]&lt;=59%,"Low-(Abnormal)",HeartDiseasePrediction[[#This Row],[MaxHR % Value]]&lt;86%,"Normal",HeartDiseasePrediction[[#This Row],[MaxHR % Value]]&gt;=86%,"High-(Abnormal)")</f>
        <v>High-(Abnormal)</v>
      </c>
      <c r="N624" t="s">
        <v>23</v>
      </c>
      <c r="O624">
        <v>1.2</v>
      </c>
      <c r="P624" t="str" cm="1">
        <f t="array" ref="P624">_xlfn.IFS(HeartDiseasePrediction[[#This Row],[Oldpeak]]&lt;1,"Low Risk",HeartDiseasePrediction[[#This Row],[Oldpeak]]&lt;1.5,"Medium Risk",HeartDiseasePrediction[[#This Row],[Oldpeak]]&gt;=1.5,"High Risk")</f>
        <v>Medium Risk</v>
      </c>
      <c r="Q624" t="s">
        <v>15</v>
      </c>
      <c r="R624" t="s">
        <v>23</v>
      </c>
    </row>
    <row r="625" spans="1:18" x14ac:dyDescent="0.25">
      <c r="A625">
        <v>60</v>
      </c>
      <c r="B625" t="str" cm="1">
        <f t="array" ref="B625">_xlfn.IFS(HeartDiseasePrediction[[#This Row],[Age]]&lt;40,"Below 40",HeartDiseasePrediction[[#This Row],[Age]]&lt;50,"Btw 40 - 49",HeartDiseasePrediction[[#This Row],[Age]]&lt;60,"Btw 50 -59",HeartDiseasePrediction[[#This Row],[Age]]&lt;70,"Btw 60 - 69",HeartDiseasePrediction[[#This Row],[Age]]&lt;=80,"Btw 70 -79")</f>
        <v>Btw 60 - 69</v>
      </c>
      <c r="C625" t="s">
        <v>11</v>
      </c>
      <c r="D625" t="s">
        <v>61</v>
      </c>
      <c r="E625">
        <v>140</v>
      </c>
      <c r="F625" t="str" cm="1">
        <f t="array" ref="F625">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25">
        <v>293</v>
      </c>
      <c r="H625" t="str" cm="1">
        <f t="array" ref="H625">_xlfn.IFS(HeartDiseasePrediction[[#This Row],[Cholesterol]]=0,"No Reading",HeartDiseasePrediction[[#This Row],[Cholesterol]]&lt;200,"Normal",HeartDiseasePrediction[[#This Row],[Cholesterol]]&lt;240,"Medium Risk",HeartDiseasePrediction[[#This Row],[Cholesterol]]&gt;=240,"High Risk")</f>
        <v>High Risk</v>
      </c>
      <c r="I625" t="s">
        <v>52</v>
      </c>
      <c r="J625" t="s">
        <v>17</v>
      </c>
      <c r="K625">
        <v>170</v>
      </c>
      <c r="L625" s="1">
        <f>HeartDiseasePrediction[[#This Row],[MaxHR]]/(220-HeartDiseasePrediction[[#This Row],[Age]])</f>
        <v>1.0625</v>
      </c>
      <c r="M625" t="str" cm="1">
        <f t="array" ref="M625">_xlfn.IFS(HeartDiseasePrediction[[#This Row],[MaxHR % Value]]&lt;=59%,"Low-(Abnormal)",HeartDiseasePrediction[[#This Row],[MaxHR % Value]]&lt;86%,"Normal",HeartDiseasePrediction[[#This Row],[MaxHR % Value]]&gt;=86%,"High-(Abnormal)")</f>
        <v>High-(Abnormal)</v>
      </c>
      <c r="N625" t="s">
        <v>22</v>
      </c>
      <c r="O625">
        <v>1.2</v>
      </c>
      <c r="P625" t="str" cm="1">
        <f t="array" ref="P625">_xlfn.IFS(HeartDiseasePrediction[[#This Row],[Oldpeak]]&lt;1,"Low Risk",HeartDiseasePrediction[[#This Row],[Oldpeak]]&lt;1.5,"Medium Risk",HeartDiseasePrediction[[#This Row],[Oldpeak]]&gt;=1.5,"High Risk")</f>
        <v>Medium Risk</v>
      </c>
      <c r="Q625" t="s">
        <v>15</v>
      </c>
      <c r="R625" t="s">
        <v>23</v>
      </c>
    </row>
    <row r="626" spans="1:18" x14ac:dyDescent="0.25">
      <c r="A626">
        <v>63</v>
      </c>
      <c r="B626" t="str" cm="1">
        <f t="array" ref="B626">_xlfn.IFS(HeartDiseasePrediction[[#This Row],[Age]]&lt;40,"Below 40",HeartDiseasePrediction[[#This Row],[Age]]&lt;50,"Btw 40 - 49",HeartDiseasePrediction[[#This Row],[Age]]&lt;60,"Btw 50 -59",HeartDiseasePrediction[[#This Row],[Age]]&lt;70,"Btw 60 - 69",HeartDiseasePrediction[[#This Row],[Age]]&lt;=80,"Btw 70 -79")</f>
        <v>Btw 60 - 69</v>
      </c>
      <c r="C626" t="s">
        <v>14</v>
      </c>
      <c r="D626" t="s">
        <v>61</v>
      </c>
      <c r="E626">
        <v>150</v>
      </c>
      <c r="F626" t="str" cm="1">
        <f t="array" ref="F626">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26">
        <v>407</v>
      </c>
      <c r="H626" t="str" cm="1">
        <f t="array" ref="H626">_xlfn.IFS(HeartDiseasePrediction[[#This Row],[Cholesterol]]=0,"No Reading",HeartDiseasePrediction[[#This Row],[Cholesterol]]&lt;200,"Normal",HeartDiseasePrediction[[#This Row],[Cholesterol]]&lt;240,"Medium Risk",HeartDiseasePrediction[[#This Row],[Cholesterol]]&gt;=240,"High Risk")</f>
        <v>High Risk</v>
      </c>
      <c r="I626" t="s">
        <v>52</v>
      </c>
      <c r="J626" t="s">
        <v>17</v>
      </c>
      <c r="K626">
        <v>154</v>
      </c>
      <c r="L626" s="1">
        <f>HeartDiseasePrediction[[#This Row],[MaxHR]]/(220-HeartDiseasePrediction[[#This Row],[Age]])</f>
        <v>0.98089171974522293</v>
      </c>
      <c r="M626" t="str" cm="1">
        <f t="array" ref="M626">_xlfn.IFS(HeartDiseasePrediction[[#This Row],[MaxHR % Value]]&lt;=59%,"Low-(Abnormal)",HeartDiseasePrediction[[#This Row],[MaxHR % Value]]&lt;86%,"Normal",HeartDiseasePrediction[[#This Row],[MaxHR % Value]]&gt;=86%,"High-(Abnormal)")</f>
        <v>High-(Abnormal)</v>
      </c>
      <c r="N626" t="s">
        <v>22</v>
      </c>
      <c r="O626">
        <v>4</v>
      </c>
      <c r="P626" t="str" cm="1">
        <f t="array" ref="P626">_xlfn.IFS(HeartDiseasePrediction[[#This Row],[Oldpeak]]&lt;1,"Low Risk",HeartDiseasePrediction[[#This Row],[Oldpeak]]&lt;1.5,"Medium Risk",HeartDiseasePrediction[[#This Row],[Oldpeak]]&gt;=1.5,"High Risk")</f>
        <v>High Risk</v>
      </c>
      <c r="Q626" t="s">
        <v>15</v>
      </c>
      <c r="R626" t="s">
        <v>23</v>
      </c>
    </row>
    <row r="627" spans="1:18" x14ac:dyDescent="0.25">
      <c r="A627">
        <v>59</v>
      </c>
      <c r="B627" t="str" cm="1">
        <f t="array" ref="B627">_xlfn.IFS(HeartDiseasePrediction[[#This Row],[Age]]&lt;40,"Below 40",HeartDiseasePrediction[[#This Row],[Age]]&lt;50,"Btw 40 - 49",HeartDiseasePrediction[[#This Row],[Age]]&lt;60,"Btw 50 -59",HeartDiseasePrediction[[#This Row],[Age]]&lt;70,"Btw 60 - 69",HeartDiseasePrediction[[#This Row],[Age]]&lt;=80,"Btw 70 -79")</f>
        <v>Btw 50 -59</v>
      </c>
      <c r="C627" t="s">
        <v>11</v>
      </c>
      <c r="D627" t="s">
        <v>61</v>
      </c>
      <c r="E627">
        <v>135</v>
      </c>
      <c r="F627" t="str" cm="1">
        <f t="array" ref="F62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27">
        <v>234</v>
      </c>
      <c r="H627" t="str" cm="1">
        <f t="array" ref="H627">_xlfn.IFS(HeartDiseasePrediction[[#This Row],[Cholesterol]]=0,"No Reading",HeartDiseasePrediction[[#This Row],[Cholesterol]]&lt;200,"Normal",HeartDiseasePrediction[[#This Row],[Cholesterol]]&lt;240,"Medium Risk",HeartDiseasePrediction[[#This Row],[Cholesterol]]&gt;=240,"High Risk")</f>
        <v>Medium Risk</v>
      </c>
      <c r="I627" t="s">
        <v>52</v>
      </c>
      <c r="J627" t="s">
        <v>12</v>
      </c>
      <c r="K627">
        <v>161</v>
      </c>
      <c r="L627" s="1">
        <f>HeartDiseasePrediction[[#This Row],[MaxHR]]/(220-HeartDiseasePrediction[[#This Row],[Age]])</f>
        <v>1</v>
      </c>
      <c r="M627" t="str" cm="1">
        <f t="array" ref="M627">_xlfn.IFS(HeartDiseasePrediction[[#This Row],[MaxHR % Value]]&lt;=59%,"Low-(Abnormal)",HeartDiseasePrediction[[#This Row],[MaxHR % Value]]&lt;86%,"Normal",HeartDiseasePrediction[[#This Row],[MaxHR % Value]]&gt;=86%,"High-(Abnormal)")</f>
        <v>High-(Abnormal)</v>
      </c>
      <c r="N627" t="s">
        <v>22</v>
      </c>
      <c r="O627">
        <v>0.5</v>
      </c>
      <c r="P627" t="str" cm="1">
        <f t="array" ref="P627">_xlfn.IFS(HeartDiseasePrediction[[#This Row],[Oldpeak]]&lt;1,"Low Risk",HeartDiseasePrediction[[#This Row],[Oldpeak]]&lt;1.5,"Medium Risk",HeartDiseasePrediction[[#This Row],[Oldpeak]]&gt;=1.5,"High Risk")</f>
        <v>Low Risk</v>
      </c>
      <c r="Q627" t="s">
        <v>15</v>
      </c>
      <c r="R627" t="s">
        <v>22</v>
      </c>
    </row>
    <row r="628" spans="1:18" x14ac:dyDescent="0.25">
      <c r="A628">
        <v>53</v>
      </c>
      <c r="B628" t="str" cm="1">
        <f t="array" ref="B628">_xlfn.IFS(HeartDiseasePrediction[[#This Row],[Age]]&lt;40,"Below 40",HeartDiseasePrediction[[#This Row],[Age]]&lt;50,"Btw 40 - 49",HeartDiseasePrediction[[#This Row],[Age]]&lt;60,"Btw 50 -59",HeartDiseasePrediction[[#This Row],[Age]]&lt;70,"Btw 60 - 69",HeartDiseasePrediction[[#This Row],[Age]]&lt;=80,"Btw 70 -79")</f>
        <v>Btw 50 -59</v>
      </c>
      <c r="C628" t="s">
        <v>11</v>
      </c>
      <c r="D628" t="s">
        <v>61</v>
      </c>
      <c r="E628">
        <v>142</v>
      </c>
      <c r="F628" t="str" cm="1">
        <f t="array" ref="F628">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28">
        <v>226</v>
      </c>
      <c r="H628" t="str" cm="1">
        <f t="array" ref="H628">_xlfn.IFS(HeartDiseasePrediction[[#This Row],[Cholesterol]]=0,"No Reading",HeartDiseasePrediction[[#This Row],[Cholesterol]]&lt;200,"Normal",HeartDiseasePrediction[[#This Row],[Cholesterol]]&lt;240,"Medium Risk",HeartDiseasePrediction[[#This Row],[Cholesterol]]&gt;=240,"High Risk")</f>
        <v>Medium Risk</v>
      </c>
      <c r="I628" t="s">
        <v>52</v>
      </c>
      <c r="J628" t="s">
        <v>17</v>
      </c>
      <c r="K628">
        <v>111</v>
      </c>
      <c r="L628" s="1">
        <f>HeartDiseasePrediction[[#This Row],[MaxHR]]/(220-HeartDiseasePrediction[[#This Row],[Age]])</f>
        <v>0.66467065868263475</v>
      </c>
      <c r="M628" t="str" cm="1">
        <f t="array" ref="M628">_xlfn.IFS(HeartDiseasePrediction[[#This Row],[MaxHR % Value]]&lt;=59%,"Low-(Abnormal)",HeartDiseasePrediction[[#This Row],[MaxHR % Value]]&lt;86%,"Normal",HeartDiseasePrediction[[#This Row],[MaxHR % Value]]&gt;=86%,"High-(Abnormal)")</f>
        <v>Normal</v>
      </c>
      <c r="N628" t="s">
        <v>23</v>
      </c>
      <c r="O628">
        <v>0</v>
      </c>
      <c r="P628" t="str" cm="1">
        <f t="array" ref="P628">_xlfn.IFS(HeartDiseasePrediction[[#This Row],[Oldpeak]]&lt;1,"Low Risk",HeartDiseasePrediction[[#This Row],[Oldpeak]]&lt;1.5,"Medium Risk",HeartDiseasePrediction[[#This Row],[Oldpeak]]&gt;=1.5,"High Risk")</f>
        <v>Low Risk</v>
      </c>
      <c r="Q628" t="s">
        <v>13</v>
      </c>
      <c r="R628" t="s">
        <v>22</v>
      </c>
    </row>
    <row r="629" spans="1:18" x14ac:dyDescent="0.25">
      <c r="A629">
        <v>44</v>
      </c>
      <c r="B629" t="str" cm="1">
        <f t="array" ref="B629">_xlfn.IFS(HeartDiseasePrediction[[#This Row],[Age]]&lt;40,"Below 40",HeartDiseasePrediction[[#This Row],[Age]]&lt;50,"Btw 40 - 49",HeartDiseasePrediction[[#This Row],[Age]]&lt;60,"Btw 50 -59",HeartDiseasePrediction[[#This Row],[Age]]&lt;70,"Btw 60 - 69",HeartDiseasePrediction[[#This Row],[Age]]&lt;=80,"Btw 70 -79")</f>
        <v>Btw 40 - 49</v>
      </c>
      <c r="C629" t="s">
        <v>11</v>
      </c>
      <c r="D629" t="s">
        <v>64</v>
      </c>
      <c r="E629">
        <v>140</v>
      </c>
      <c r="F629" t="str" cm="1">
        <f t="array" ref="F629">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29">
        <v>235</v>
      </c>
      <c r="H629" t="str" cm="1">
        <f t="array" ref="H629">_xlfn.IFS(HeartDiseasePrediction[[#This Row],[Cholesterol]]=0,"No Reading",HeartDiseasePrediction[[#This Row],[Cholesterol]]&lt;200,"Normal",HeartDiseasePrediction[[#This Row],[Cholesterol]]&lt;240,"Medium Risk",HeartDiseasePrediction[[#This Row],[Cholesterol]]&gt;=240,"High Risk")</f>
        <v>Medium Risk</v>
      </c>
      <c r="I629" t="s">
        <v>52</v>
      </c>
      <c r="J629" t="s">
        <v>17</v>
      </c>
      <c r="K629">
        <v>180</v>
      </c>
      <c r="L629" s="1">
        <f>HeartDiseasePrediction[[#This Row],[MaxHR]]/(220-HeartDiseasePrediction[[#This Row],[Age]])</f>
        <v>1.0227272727272727</v>
      </c>
      <c r="M629" t="str" cm="1">
        <f t="array" ref="M629">_xlfn.IFS(HeartDiseasePrediction[[#This Row],[MaxHR % Value]]&lt;=59%,"Low-(Abnormal)",HeartDiseasePrediction[[#This Row],[MaxHR % Value]]&lt;86%,"Normal",HeartDiseasePrediction[[#This Row],[MaxHR % Value]]&gt;=86%,"High-(Abnormal)")</f>
        <v>High-(Abnormal)</v>
      </c>
      <c r="N629" t="s">
        <v>22</v>
      </c>
      <c r="O629">
        <v>0</v>
      </c>
      <c r="P629" t="str" cm="1">
        <f t="array" ref="P629">_xlfn.IFS(HeartDiseasePrediction[[#This Row],[Oldpeak]]&lt;1,"Low Risk",HeartDiseasePrediction[[#This Row],[Oldpeak]]&lt;1.5,"Medium Risk",HeartDiseasePrediction[[#This Row],[Oldpeak]]&gt;=1.5,"High Risk")</f>
        <v>Low Risk</v>
      </c>
      <c r="Q629" t="s">
        <v>13</v>
      </c>
      <c r="R629" t="s">
        <v>22</v>
      </c>
    </row>
    <row r="630" spans="1:18" x14ac:dyDescent="0.25">
      <c r="A630">
        <v>61</v>
      </c>
      <c r="B630" t="str" cm="1">
        <f t="array" ref="B630">_xlfn.IFS(HeartDiseasePrediction[[#This Row],[Age]]&lt;40,"Below 40",HeartDiseasePrediction[[#This Row],[Age]]&lt;50,"Btw 40 - 49",HeartDiseasePrediction[[#This Row],[Age]]&lt;60,"Btw 50 -59",HeartDiseasePrediction[[#This Row],[Age]]&lt;70,"Btw 60 - 69",HeartDiseasePrediction[[#This Row],[Age]]&lt;=80,"Btw 70 -79")</f>
        <v>Btw 60 - 69</v>
      </c>
      <c r="C630" t="s">
        <v>11</v>
      </c>
      <c r="D630" t="s">
        <v>63</v>
      </c>
      <c r="E630">
        <v>134</v>
      </c>
      <c r="F630" t="str" cm="1">
        <f t="array" ref="F63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30">
        <v>234</v>
      </c>
      <c r="H630" t="str" cm="1">
        <f t="array" ref="H630">_xlfn.IFS(HeartDiseasePrediction[[#This Row],[Cholesterol]]=0,"No Reading",HeartDiseasePrediction[[#This Row],[Cholesterol]]&lt;200,"Normal",HeartDiseasePrediction[[#This Row],[Cholesterol]]&lt;240,"Medium Risk",HeartDiseasePrediction[[#This Row],[Cholesterol]]&gt;=240,"High Risk")</f>
        <v>Medium Risk</v>
      </c>
      <c r="I630" t="s">
        <v>52</v>
      </c>
      <c r="J630" t="s">
        <v>12</v>
      </c>
      <c r="K630">
        <v>145</v>
      </c>
      <c r="L630" s="1">
        <f>HeartDiseasePrediction[[#This Row],[MaxHR]]/(220-HeartDiseasePrediction[[#This Row],[Age]])</f>
        <v>0.91194968553459121</v>
      </c>
      <c r="M630" t="str" cm="1">
        <f t="array" ref="M630">_xlfn.IFS(HeartDiseasePrediction[[#This Row],[MaxHR % Value]]&lt;=59%,"Low-(Abnormal)",HeartDiseasePrediction[[#This Row],[MaxHR % Value]]&lt;86%,"Normal",HeartDiseasePrediction[[#This Row],[MaxHR % Value]]&gt;=86%,"High-(Abnormal)")</f>
        <v>High-(Abnormal)</v>
      </c>
      <c r="N630" t="s">
        <v>22</v>
      </c>
      <c r="O630">
        <v>2.6</v>
      </c>
      <c r="P630" t="str" cm="1">
        <f t="array" ref="P630">_xlfn.IFS(HeartDiseasePrediction[[#This Row],[Oldpeak]]&lt;1,"Low Risk",HeartDiseasePrediction[[#This Row],[Oldpeak]]&lt;1.5,"Medium Risk",HeartDiseasePrediction[[#This Row],[Oldpeak]]&gt;=1.5,"High Risk")</f>
        <v>High Risk</v>
      </c>
      <c r="Q630" t="s">
        <v>15</v>
      </c>
      <c r="R630" t="s">
        <v>23</v>
      </c>
    </row>
    <row r="631" spans="1:18" x14ac:dyDescent="0.25">
      <c r="A631">
        <v>57</v>
      </c>
      <c r="B631" t="str" cm="1">
        <f t="array" ref="B631">_xlfn.IFS(HeartDiseasePrediction[[#This Row],[Age]]&lt;40,"Below 40",HeartDiseasePrediction[[#This Row],[Age]]&lt;50,"Btw 40 - 49",HeartDiseasePrediction[[#This Row],[Age]]&lt;60,"Btw 50 -59",HeartDiseasePrediction[[#This Row],[Age]]&lt;70,"Btw 60 - 69",HeartDiseasePrediction[[#This Row],[Age]]&lt;=80,"Btw 70 -79")</f>
        <v>Btw 50 -59</v>
      </c>
      <c r="C631" t="s">
        <v>14</v>
      </c>
      <c r="D631" t="s">
        <v>61</v>
      </c>
      <c r="E631">
        <v>128</v>
      </c>
      <c r="F631" t="str" cm="1">
        <f t="array" ref="F63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31">
        <v>303</v>
      </c>
      <c r="H631" t="str" cm="1">
        <f t="array" ref="H631">_xlfn.IFS(HeartDiseasePrediction[[#This Row],[Cholesterol]]=0,"No Reading",HeartDiseasePrediction[[#This Row],[Cholesterol]]&lt;200,"Normal",HeartDiseasePrediction[[#This Row],[Cholesterol]]&lt;240,"Medium Risk",HeartDiseasePrediction[[#This Row],[Cholesterol]]&gt;=240,"High Risk")</f>
        <v>High Risk</v>
      </c>
      <c r="I631" t="s">
        <v>52</v>
      </c>
      <c r="J631" t="s">
        <v>17</v>
      </c>
      <c r="K631">
        <v>159</v>
      </c>
      <c r="L631" s="1">
        <f>HeartDiseasePrediction[[#This Row],[MaxHR]]/(220-HeartDiseasePrediction[[#This Row],[Age]])</f>
        <v>0.97546012269938653</v>
      </c>
      <c r="M631" t="str" cm="1">
        <f t="array" ref="M631">_xlfn.IFS(HeartDiseasePrediction[[#This Row],[MaxHR % Value]]&lt;=59%,"Low-(Abnormal)",HeartDiseasePrediction[[#This Row],[MaxHR % Value]]&lt;86%,"Normal",HeartDiseasePrediction[[#This Row],[MaxHR % Value]]&gt;=86%,"High-(Abnormal)")</f>
        <v>High-(Abnormal)</v>
      </c>
      <c r="N631" t="s">
        <v>22</v>
      </c>
      <c r="O631">
        <v>0</v>
      </c>
      <c r="P631" t="str" cm="1">
        <f t="array" ref="P631">_xlfn.IFS(HeartDiseasePrediction[[#This Row],[Oldpeak]]&lt;1,"Low Risk",HeartDiseasePrediction[[#This Row],[Oldpeak]]&lt;1.5,"Medium Risk",HeartDiseasePrediction[[#This Row],[Oldpeak]]&gt;=1.5,"High Risk")</f>
        <v>Low Risk</v>
      </c>
      <c r="Q631" t="s">
        <v>13</v>
      </c>
      <c r="R631" t="s">
        <v>22</v>
      </c>
    </row>
    <row r="632" spans="1:18" x14ac:dyDescent="0.25">
      <c r="A632">
        <v>71</v>
      </c>
      <c r="B632" t="str" cm="1">
        <f t="array" ref="B632">_xlfn.IFS(HeartDiseasePrediction[[#This Row],[Age]]&lt;40,"Below 40",HeartDiseasePrediction[[#This Row],[Age]]&lt;50,"Btw 40 - 49",HeartDiseasePrediction[[#This Row],[Age]]&lt;60,"Btw 50 -59",HeartDiseasePrediction[[#This Row],[Age]]&lt;70,"Btw 60 - 69",HeartDiseasePrediction[[#This Row],[Age]]&lt;=80,"Btw 70 -79")</f>
        <v>Btw 70 -79</v>
      </c>
      <c r="C632" t="s">
        <v>14</v>
      </c>
      <c r="D632" t="s">
        <v>61</v>
      </c>
      <c r="E632">
        <v>112</v>
      </c>
      <c r="F632" t="str" cm="1">
        <f t="array" ref="F632">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632">
        <v>149</v>
      </c>
      <c r="H632" t="str" cm="1">
        <f t="array" ref="H632">_xlfn.IFS(HeartDiseasePrediction[[#This Row],[Cholesterol]]=0,"No Reading",HeartDiseasePrediction[[#This Row],[Cholesterol]]&lt;200,"Normal",HeartDiseasePrediction[[#This Row],[Cholesterol]]&lt;240,"Medium Risk",HeartDiseasePrediction[[#This Row],[Cholesterol]]&gt;=240,"High Risk")</f>
        <v>Normal</v>
      </c>
      <c r="I632" t="s">
        <v>52</v>
      </c>
      <c r="J632" t="s">
        <v>12</v>
      </c>
      <c r="K632">
        <v>125</v>
      </c>
      <c r="L632" s="1">
        <f>HeartDiseasePrediction[[#This Row],[MaxHR]]/(220-HeartDiseasePrediction[[#This Row],[Age]])</f>
        <v>0.83892617449664431</v>
      </c>
      <c r="M632" t="str" cm="1">
        <f t="array" ref="M632">_xlfn.IFS(HeartDiseasePrediction[[#This Row],[MaxHR % Value]]&lt;=59%,"Low-(Abnormal)",HeartDiseasePrediction[[#This Row],[MaxHR % Value]]&lt;86%,"Normal",HeartDiseasePrediction[[#This Row],[MaxHR % Value]]&gt;=86%,"High-(Abnormal)")</f>
        <v>Normal</v>
      </c>
      <c r="N632" t="s">
        <v>22</v>
      </c>
      <c r="O632">
        <v>1.6</v>
      </c>
      <c r="P632" t="str" cm="1">
        <f t="array" ref="P632">_xlfn.IFS(HeartDiseasePrediction[[#This Row],[Oldpeak]]&lt;1,"Low Risk",HeartDiseasePrediction[[#This Row],[Oldpeak]]&lt;1.5,"Medium Risk",HeartDiseasePrediction[[#This Row],[Oldpeak]]&gt;=1.5,"High Risk")</f>
        <v>High Risk</v>
      </c>
      <c r="Q632" t="s">
        <v>15</v>
      </c>
      <c r="R632" t="s">
        <v>22</v>
      </c>
    </row>
    <row r="633" spans="1:18" x14ac:dyDescent="0.25">
      <c r="A633">
        <v>46</v>
      </c>
      <c r="B633" t="str" cm="1">
        <f t="array" ref="B633">_xlfn.IFS(HeartDiseasePrediction[[#This Row],[Age]]&lt;40,"Below 40",HeartDiseasePrediction[[#This Row],[Age]]&lt;50,"Btw 40 - 49",HeartDiseasePrediction[[#This Row],[Age]]&lt;60,"Btw 50 -59",HeartDiseasePrediction[[#This Row],[Age]]&lt;70,"Btw 60 - 69",HeartDiseasePrediction[[#This Row],[Age]]&lt;=80,"Btw 70 -79")</f>
        <v>Btw 40 - 49</v>
      </c>
      <c r="C633" t="s">
        <v>11</v>
      </c>
      <c r="D633" t="s">
        <v>61</v>
      </c>
      <c r="E633">
        <v>140</v>
      </c>
      <c r="F633" t="str" cm="1">
        <f t="array" ref="F633">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33">
        <v>311</v>
      </c>
      <c r="H633" t="str" cm="1">
        <f t="array" ref="H633">_xlfn.IFS(HeartDiseasePrediction[[#This Row],[Cholesterol]]=0,"No Reading",HeartDiseasePrediction[[#This Row],[Cholesterol]]&lt;200,"Normal",HeartDiseasePrediction[[#This Row],[Cholesterol]]&lt;240,"Medium Risk",HeartDiseasePrediction[[#This Row],[Cholesterol]]&gt;=240,"High Risk")</f>
        <v>High Risk</v>
      </c>
      <c r="I633" t="s">
        <v>52</v>
      </c>
      <c r="J633" t="s">
        <v>12</v>
      </c>
      <c r="K633">
        <v>120</v>
      </c>
      <c r="L633" s="1">
        <f>HeartDiseasePrediction[[#This Row],[MaxHR]]/(220-HeartDiseasePrediction[[#This Row],[Age]])</f>
        <v>0.68965517241379315</v>
      </c>
      <c r="M633" t="str" cm="1">
        <f t="array" ref="M633">_xlfn.IFS(HeartDiseasePrediction[[#This Row],[MaxHR % Value]]&lt;=59%,"Low-(Abnormal)",HeartDiseasePrediction[[#This Row],[MaxHR % Value]]&lt;86%,"Normal",HeartDiseasePrediction[[#This Row],[MaxHR % Value]]&gt;=86%,"High-(Abnormal)")</f>
        <v>Normal</v>
      </c>
      <c r="N633" t="s">
        <v>23</v>
      </c>
      <c r="O633">
        <v>1.8</v>
      </c>
      <c r="P633" t="str" cm="1">
        <f t="array" ref="P633">_xlfn.IFS(HeartDiseasePrediction[[#This Row],[Oldpeak]]&lt;1,"Low Risk",HeartDiseasePrediction[[#This Row],[Oldpeak]]&lt;1.5,"Medium Risk",HeartDiseasePrediction[[#This Row],[Oldpeak]]&gt;=1.5,"High Risk")</f>
        <v>High Risk</v>
      </c>
      <c r="Q633" t="s">
        <v>15</v>
      </c>
      <c r="R633" t="s">
        <v>23</v>
      </c>
    </row>
    <row r="634" spans="1:18" x14ac:dyDescent="0.25">
      <c r="A634">
        <v>53</v>
      </c>
      <c r="B634" t="str" cm="1">
        <f t="array" ref="B634">_xlfn.IFS(HeartDiseasePrediction[[#This Row],[Age]]&lt;40,"Below 40",HeartDiseasePrediction[[#This Row],[Age]]&lt;50,"Btw 40 - 49",HeartDiseasePrediction[[#This Row],[Age]]&lt;60,"Btw 50 -59",HeartDiseasePrediction[[#This Row],[Age]]&lt;70,"Btw 60 - 69",HeartDiseasePrediction[[#This Row],[Age]]&lt;=80,"Btw 70 -79")</f>
        <v>Btw 50 -59</v>
      </c>
      <c r="C634" t="s">
        <v>11</v>
      </c>
      <c r="D634" t="s">
        <v>61</v>
      </c>
      <c r="E634">
        <v>140</v>
      </c>
      <c r="F634" t="str" cm="1">
        <f t="array" ref="F63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34">
        <v>203</v>
      </c>
      <c r="H634" t="str" cm="1">
        <f t="array" ref="H634">_xlfn.IFS(HeartDiseasePrediction[[#This Row],[Cholesterol]]=0,"No Reading",HeartDiseasePrediction[[#This Row],[Cholesterol]]&lt;200,"Normal",HeartDiseasePrediction[[#This Row],[Cholesterol]]&lt;240,"Medium Risk",HeartDiseasePrediction[[#This Row],[Cholesterol]]&gt;=240,"High Risk")</f>
        <v>Medium Risk</v>
      </c>
      <c r="I634" t="s">
        <v>53</v>
      </c>
      <c r="J634" t="s">
        <v>17</v>
      </c>
      <c r="K634">
        <v>155</v>
      </c>
      <c r="L634" s="1">
        <f>HeartDiseasePrediction[[#This Row],[MaxHR]]/(220-HeartDiseasePrediction[[#This Row],[Age]])</f>
        <v>0.92814371257485029</v>
      </c>
      <c r="M634" t="str" cm="1">
        <f t="array" ref="M634">_xlfn.IFS(HeartDiseasePrediction[[#This Row],[MaxHR % Value]]&lt;=59%,"Low-(Abnormal)",HeartDiseasePrediction[[#This Row],[MaxHR % Value]]&lt;86%,"Normal",HeartDiseasePrediction[[#This Row],[MaxHR % Value]]&gt;=86%,"High-(Abnormal)")</f>
        <v>High-(Abnormal)</v>
      </c>
      <c r="N634" t="s">
        <v>23</v>
      </c>
      <c r="O634">
        <v>3.1</v>
      </c>
      <c r="P634" t="str" cm="1">
        <f t="array" ref="P634">_xlfn.IFS(HeartDiseasePrediction[[#This Row],[Oldpeak]]&lt;1,"Low Risk",HeartDiseasePrediction[[#This Row],[Oldpeak]]&lt;1.5,"Medium Risk",HeartDiseasePrediction[[#This Row],[Oldpeak]]&gt;=1.5,"High Risk")</f>
        <v>High Risk</v>
      </c>
      <c r="Q634" t="s">
        <v>18</v>
      </c>
      <c r="R634" t="s">
        <v>23</v>
      </c>
    </row>
    <row r="635" spans="1:18" x14ac:dyDescent="0.25">
      <c r="A635">
        <v>64</v>
      </c>
      <c r="B635" t="str" cm="1">
        <f t="array" ref="B635">_xlfn.IFS(HeartDiseasePrediction[[#This Row],[Age]]&lt;40,"Below 40",HeartDiseasePrediction[[#This Row],[Age]]&lt;50,"Btw 40 - 49",HeartDiseasePrediction[[#This Row],[Age]]&lt;60,"Btw 50 -59",HeartDiseasePrediction[[#This Row],[Age]]&lt;70,"Btw 60 - 69",HeartDiseasePrediction[[#This Row],[Age]]&lt;=80,"Btw 70 -79")</f>
        <v>Btw 60 - 69</v>
      </c>
      <c r="C635" t="s">
        <v>11</v>
      </c>
      <c r="D635" t="s">
        <v>63</v>
      </c>
      <c r="E635">
        <v>110</v>
      </c>
      <c r="F635" t="str" cm="1">
        <f t="array" ref="F635">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635">
        <v>211</v>
      </c>
      <c r="H635" t="str" cm="1">
        <f t="array" ref="H635">_xlfn.IFS(HeartDiseasePrediction[[#This Row],[Cholesterol]]=0,"No Reading",HeartDiseasePrediction[[#This Row],[Cholesterol]]&lt;200,"Normal",HeartDiseasePrediction[[#This Row],[Cholesterol]]&lt;240,"Medium Risk",HeartDiseasePrediction[[#This Row],[Cholesterol]]&gt;=240,"High Risk")</f>
        <v>Medium Risk</v>
      </c>
      <c r="I635" t="s">
        <v>52</v>
      </c>
      <c r="J635" t="s">
        <v>17</v>
      </c>
      <c r="K635">
        <v>144</v>
      </c>
      <c r="L635" s="1">
        <f>HeartDiseasePrediction[[#This Row],[MaxHR]]/(220-HeartDiseasePrediction[[#This Row],[Age]])</f>
        <v>0.92307692307692313</v>
      </c>
      <c r="M635" t="str" cm="1">
        <f t="array" ref="M635">_xlfn.IFS(HeartDiseasePrediction[[#This Row],[MaxHR % Value]]&lt;=59%,"Low-(Abnormal)",HeartDiseasePrediction[[#This Row],[MaxHR % Value]]&lt;86%,"Normal",HeartDiseasePrediction[[#This Row],[MaxHR % Value]]&gt;=86%,"High-(Abnormal)")</f>
        <v>High-(Abnormal)</v>
      </c>
      <c r="N635" t="s">
        <v>23</v>
      </c>
      <c r="O635">
        <v>1.8</v>
      </c>
      <c r="P635" t="str" cm="1">
        <f t="array" ref="P635">_xlfn.IFS(HeartDiseasePrediction[[#This Row],[Oldpeak]]&lt;1,"Low Risk",HeartDiseasePrediction[[#This Row],[Oldpeak]]&lt;1.5,"Medium Risk",HeartDiseasePrediction[[#This Row],[Oldpeak]]&gt;=1.5,"High Risk")</f>
        <v>High Risk</v>
      </c>
      <c r="Q635" t="s">
        <v>15</v>
      </c>
      <c r="R635" t="s">
        <v>22</v>
      </c>
    </row>
    <row r="636" spans="1:18" x14ac:dyDescent="0.25">
      <c r="A636">
        <v>40</v>
      </c>
      <c r="B636" t="str" cm="1">
        <f t="array" ref="B636">_xlfn.IFS(HeartDiseasePrediction[[#This Row],[Age]]&lt;40,"Below 40",HeartDiseasePrediction[[#This Row],[Age]]&lt;50,"Btw 40 - 49",HeartDiseasePrediction[[#This Row],[Age]]&lt;60,"Btw 50 -59",HeartDiseasePrediction[[#This Row],[Age]]&lt;70,"Btw 60 - 69",HeartDiseasePrediction[[#This Row],[Age]]&lt;=80,"Btw 70 -79")</f>
        <v>Btw 40 - 49</v>
      </c>
      <c r="C636" t="s">
        <v>11</v>
      </c>
      <c r="D636" t="s">
        <v>63</v>
      </c>
      <c r="E636">
        <v>140</v>
      </c>
      <c r="F636" t="str" cm="1">
        <f t="array" ref="F636">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36">
        <v>199</v>
      </c>
      <c r="H636" t="str" cm="1">
        <f t="array" ref="H636">_xlfn.IFS(HeartDiseasePrediction[[#This Row],[Cholesterol]]=0,"No Reading",HeartDiseasePrediction[[#This Row],[Cholesterol]]&lt;200,"Normal",HeartDiseasePrediction[[#This Row],[Cholesterol]]&lt;240,"Medium Risk",HeartDiseasePrediction[[#This Row],[Cholesterol]]&gt;=240,"High Risk")</f>
        <v>Normal</v>
      </c>
      <c r="I636" t="s">
        <v>52</v>
      </c>
      <c r="J636" t="s">
        <v>12</v>
      </c>
      <c r="K636">
        <v>178</v>
      </c>
      <c r="L636" s="1">
        <f>HeartDiseasePrediction[[#This Row],[MaxHR]]/(220-HeartDiseasePrediction[[#This Row],[Age]])</f>
        <v>0.98888888888888893</v>
      </c>
      <c r="M636" t="str" cm="1">
        <f t="array" ref="M636">_xlfn.IFS(HeartDiseasePrediction[[#This Row],[MaxHR % Value]]&lt;=59%,"Low-(Abnormal)",HeartDiseasePrediction[[#This Row],[MaxHR % Value]]&lt;86%,"Normal",HeartDiseasePrediction[[#This Row],[MaxHR % Value]]&gt;=86%,"High-(Abnormal)")</f>
        <v>High-(Abnormal)</v>
      </c>
      <c r="N636" t="s">
        <v>23</v>
      </c>
      <c r="O636">
        <v>1.4</v>
      </c>
      <c r="P636" t="str" cm="1">
        <f t="array" ref="P636">_xlfn.IFS(HeartDiseasePrediction[[#This Row],[Oldpeak]]&lt;1,"Low Risk",HeartDiseasePrediction[[#This Row],[Oldpeak]]&lt;1.5,"Medium Risk",HeartDiseasePrediction[[#This Row],[Oldpeak]]&gt;=1.5,"High Risk")</f>
        <v>Medium Risk</v>
      </c>
      <c r="Q636" t="s">
        <v>13</v>
      </c>
      <c r="R636" t="s">
        <v>22</v>
      </c>
    </row>
    <row r="637" spans="1:18" x14ac:dyDescent="0.25">
      <c r="A637">
        <v>67</v>
      </c>
      <c r="B637" t="str" cm="1">
        <f t="array" ref="B637">_xlfn.IFS(HeartDiseasePrediction[[#This Row],[Age]]&lt;40,"Below 40",HeartDiseasePrediction[[#This Row],[Age]]&lt;50,"Btw 40 - 49",HeartDiseasePrediction[[#This Row],[Age]]&lt;60,"Btw 50 -59",HeartDiseasePrediction[[#This Row],[Age]]&lt;70,"Btw 60 - 69",HeartDiseasePrediction[[#This Row],[Age]]&lt;=80,"Btw 70 -79")</f>
        <v>Btw 60 - 69</v>
      </c>
      <c r="C637" t="s">
        <v>11</v>
      </c>
      <c r="D637" t="s">
        <v>61</v>
      </c>
      <c r="E637">
        <v>120</v>
      </c>
      <c r="F637" t="str" cm="1">
        <f t="array" ref="F63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37">
        <v>229</v>
      </c>
      <c r="H637" t="str" cm="1">
        <f t="array" ref="H637">_xlfn.IFS(HeartDiseasePrediction[[#This Row],[Cholesterol]]=0,"No Reading",HeartDiseasePrediction[[#This Row],[Cholesterol]]&lt;200,"Normal",HeartDiseasePrediction[[#This Row],[Cholesterol]]&lt;240,"Medium Risk",HeartDiseasePrediction[[#This Row],[Cholesterol]]&gt;=240,"High Risk")</f>
        <v>Medium Risk</v>
      </c>
      <c r="I637" t="s">
        <v>52</v>
      </c>
      <c r="J637" t="s">
        <v>17</v>
      </c>
      <c r="K637">
        <v>129</v>
      </c>
      <c r="L637" s="1">
        <f>HeartDiseasePrediction[[#This Row],[MaxHR]]/(220-HeartDiseasePrediction[[#This Row],[Age]])</f>
        <v>0.84313725490196079</v>
      </c>
      <c r="M637" t="str" cm="1">
        <f t="array" ref="M637">_xlfn.IFS(HeartDiseasePrediction[[#This Row],[MaxHR % Value]]&lt;=59%,"Low-(Abnormal)",HeartDiseasePrediction[[#This Row],[MaxHR % Value]]&lt;86%,"Normal",HeartDiseasePrediction[[#This Row],[MaxHR % Value]]&gt;=86%,"High-(Abnormal)")</f>
        <v>Normal</v>
      </c>
      <c r="N637" t="s">
        <v>23</v>
      </c>
      <c r="O637">
        <v>2.6</v>
      </c>
      <c r="P637" t="str" cm="1">
        <f t="array" ref="P637">_xlfn.IFS(HeartDiseasePrediction[[#This Row],[Oldpeak]]&lt;1,"Low Risk",HeartDiseasePrediction[[#This Row],[Oldpeak]]&lt;1.5,"Medium Risk",HeartDiseasePrediction[[#This Row],[Oldpeak]]&gt;=1.5,"High Risk")</f>
        <v>High Risk</v>
      </c>
      <c r="Q637" t="s">
        <v>15</v>
      </c>
      <c r="R637" t="s">
        <v>23</v>
      </c>
    </row>
    <row r="638" spans="1:18" x14ac:dyDescent="0.25">
      <c r="A638">
        <v>48</v>
      </c>
      <c r="B638" t="str" cm="1">
        <f t="array" ref="B638">_xlfn.IFS(HeartDiseasePrediction[[#This Row],[Age]]&lt;40,"Below 40",HeartDiseasePrediction[[#This Row],[Age]]&lt;50,"Btw 40 - 49",HeartDiseasePrediction[[#This Row],[Age]]&lt;60,"Btw 50 -59",HeartDiseasePrediction[[#This Row],[Age]]&lt;70,"Btw 60 - 69",HeartDiseasePrediction[[#This Row],[Age]]&lt;=80,"Btw 70 -79")</f>
        <v>Btw 40 - 49</v>
      </c>
      <c r="C638" t="s">
        <v>11</v>
      </c>
      <c r="D638" t="s">
        <v>62</v>
      </c>
      <c r="E638">
        <v>130</v>
      </c>
      <c r="F638" t="str" cm="1">
        <f t="array" ref="F63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38">
        <v>245</v>
      </c>
      <c r="H638" t="str" cm="1">
        <f t="array" ref="H638">_xlfn.IFS(HeartDiseasePrediction[[#This Row],[Cholesterol]]=0,"No Reading",HeartDiseasePrediction[[#This Row],[Cholesterol]]&lt;200,"Normal",HeartDiseasePrediction[[#This Row],[Cholesterol]]&lt;240,"Medium Risk",HeartDiseasePrediction[[#This Row],[Cholesterol]]&gt;=240,"High Risk")</f>
        <v>High Risk</v>
      </c>
      <c r="I638" t="s">
        <v>52</v>
      </c>
      <c r="J638" t="s">
        <v>17</v>
      </c>
      <c r="K638">
        <v>180</v>
      </c>
      <c r="L638" s="1">
        <f>HeartDiseasePrediction[[#This Row],[MaxHR]]/(220-HeartDiseasePrediction[[#This Row],[Age]])</f>
        <v>1.0465116279069768</v>
      </c>
      <c r="M638" t="str" cm="1">
        <f t="array" ref="M638">_xlfn.IFS(HeartDiseasePrediction[[#This Row],[MaxHR % Value]]&lt;=59%,"Low-(Abnormal)",HeartDiseasePrediction[[#This Row],[MaxHR % Value]]&lt;86%,"Normal",HeartDiseasePrediction[[#This Row],[MaxHR % Value]]&gt;=86%,"High-(Abnormal)")</f>
        <v>High-(Abnormal)</v>
      </c>
      <c r="N638" t="s">
        <v>22</v>
      </c>
      <c r="O638">
        <v>0.2</v>
      </c>
      <c r="P638" t="str" cm="1">
        <f t="array" ref="P638">_xlfn.IFS(HeartDiseasePrediction[[#This Row],[Oldpeak]]&lt;1,"Low Risk",HeartDiseasePrediction[[#This Row],[Oldpeak]]&lt;1.5,"Medium Risk",HeartDiseasePrediction[[#This Row],[Oldpeak]]&gt;=1.5,"High Risk")</f>
        <v>Low Risk</v>
      </c>
      <c r="Q638" t="s">
        <v>15</v>
      </c>
      <c r="R638" t="s">
        <v>22</v>
      </c>
    </row>
    <row r="639" spans="1:18" x14ac:dyDescent="0.25">
      <c r="A639">
        <v>43</v>
      </c>
      <c r="B639" t="str" cm="1">
        <f t="array" ref="B639">_xlfn.IFS(HeartDiseasePrediction[[#This Row],[Age]]&lt;40,"Below 40",HeartDiseasePrediction[[#This Row],[Age]]&lt;50,"Btw 40 - 49",HeartDiseasePrediction[[#This Row],[Age]]&lt;60,"Btw 50 -59",HeartDiseasePrediction[[#This Row],[Age]]&lt;70,"Btw 60 - 69",HeartDiseasePrediction[[#This Row],[Age]]&lt;=80,"Btw 70 -79")</f>
        <v>Btw 40 - 49</v>
      </c>
      <c r="C639" t="s">
        <v>11</v>
      </c>
      <c r="D639" t="s">
        <v>61</v>
      </c>
      <c r="E639">
        <v>115</v>
      </c>
      <c r="F639" t="str" cm="1">
        <f t="array" ref="F639">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639">
        <v>303</v>
      </c>
      <c r="H639" t="str" cm="1">
        <f t="array" ref="H639">_xlfn.IFS(HeartDiseasePrediction[[#This Row],[Cholesterol]]=0,"No Reading",HeartDiseasePrediction[[#This Row],[Cholesterol]]&lt;200,"Normal",HeartDiseasePrediction[[#This Row],[Cholesterol]]&lt;240,"Medium Risk",HeartDiseasePrediction[[#This Row],[Cholesterol]]&gt;=240,"High Risk")</f>
        <v>High Risk</v>
      </c>
      <c r="I639" t="s">
        <v>52</v>
      </c>
      <c r="J639" t="s">
        <v>12</v>
      </c>
      <c r="K639">
        <v>181</v>
      </c>
      <c r="L639" s="1">
        <f>HeartDiseasePrediction[[#This Row],[MaxHR]]/(220-HeartDiseasePrediction[[#This Row],[Age]])</f>
        <v>1.0225988700564972</v>
      </c>
      <c r="M639" t="str" cm="1">
        <f t="array" ref="M639">_xlfn.IFS(HeartDiseasePrediction[[#This Row],[MaxHR % Value]]&lt;=59%,"Low-(Abnormal)",HeartDiseasePrediction[[#This Row],[MaxHR % Value]]&lt;86%,"Normal",HeartDiseasePrediction[[#This Row],[MaxHR % Value]]&gt;=86%,"High-(Abnormal)")</f>
        <v>High-(Abnormal)</v>
      </c>
      <c r="N639" t="s">
        <v>22</v>
      </c>
      <c r="O639">
        <v>1.2</v>
      </c>
      <c r="P639" t="str" cm="1">
        <f t="array" ref="P639">_xlfn.IFS(HeartDiseasePrediction[[#This Row],[Oldpeak]]&lt;1,"Low Risk",HeartDiseasePrediction[[#This Row],[Oldpeak]]&lt;1.5,"Medium Risk",HeartDiseasePrediction[[#This Row],[Oldpeak]]&gt;=1.5,"High Risk")</f>
        <v>Medium Risk</v>
      </c>
      <c r="Q639" t="s">
        <v>15</v>
      </c>
      <c r="R639" t="s">
        <v>22</v>
      </c>
    </row>
    <row r="640" spans="1:18" x14ac:dyDescent="0.25">
      <c r="A640">
        <v>47</v>
      </c>
      <c r="B640" t="str" cm="1">
        <f t="array" ref="B640">_xlfn.IFS(HeartDiseasePrediction[[#This Row],[Age]]&lt;40,"Below 40",HeartDiseasePrediction[[#This Row],[Age]]&lt;50,"Btw 40 - 49",HeartDiseasePrediction[[#This Row],[Age]]&lt;60,"Btw 50 -59",HeartDiseasePrediction[[#This Row],[Age]]&lt;70,"Btw 60 - 69",HeartDiseasePrediction[[#This Row],[Age]]&lt;=80,"Btw 70 -79")</f>
        <v>Btw 40 - 49</v>
      </c>
      <c r="C640" t="s">
        <v>11</v>
      </c>
      <c r="D640" t="s">
        <v>61</v>
      </c>
      <c r="E640">
        <v>112</v>
      </c>
      <c r="F640" t="str" cm="1">
        <f t="array" ref="F640">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640">
        <v>204</v>
      </c>
      <c r="H640" t="str" cm="1">
        <f t="array" ref="H640">_xlfn.IFS(HeartDiseasePrediction[[#This Row],[Cholesterol]]=0,"No Reading",HeartDiseasePrediction[[#This Row],[Cholesterol]]&lt;200,"Normal",HeartDiseasePrediction[[#This Row],[Cholesterol]]&lt;240,"Medium Risk",HeartDiseasePrediction[[#This Row],[Cholesterol]]&gt;=240,"High Risk")</f>
        <v>Medium Risk</v>
      </c>
      <c r="I640" t="s">
        <v>52</v>
      </c>
      <c r="J640" t="s">
        <v>12</v>
      </c>
      <c r="K640">
        <v>143</v>
      </c>
      <c r="L640" s="1">
        <f>HeartDiseasePrediction[[#This Row],[MaxHR]]/(220-HeartDiseasePrediction[[#This Row],[Age]])</f>
        <v>0.82658959537572252</v>
      </c>
      <c r="M640" t="str" cm="1">
        <f t="array" ref="M640">_xlfn.IFS(HeartDiseasePrediction[[#This Row],[MaxHR % Value]]&lt;=59%,"Low-(Abnormal)",HeartDiseasePrediction[[#This Row],[MaxHR % Value]]&lt;86%,"Normal",HeartDiseasePrediction[[#This Row],[MaxHR % Value]]&gt;=86%,"High-(Abnormal)")</f>
        <v>Normal</v>
      </c>
      <c r="N640" t="s">
        <v>22</v>
      </c>
      <c r="O640">
        <v>0.1</v>
      </c>
      <c r="P640" t="str" cm="1">
        <f t="array" ref="P640">_xlfn.IFS(HeartDiseasePrediction[[#This Row],[Oldpeak]]&lt;1,"Low Risk",HeartDiseasePrediction[[#This Row],[Oldpeak]]&lt;1.5,"Medium Risk",HeartDiseasePrediction[[#This Row],[Oldpeak]]&gt;=1.5,"High Risk")</f>
        <v>Low Risk</v>
      </c>
      <c r="Q640" t="s">
        <v>13</v>
      </c>
      <c r="R640" t="s">
        <v>22</v>
      </c>
    </row>
    <row r="641" spans="1:18" x14ac:dyDescent="0.25">
      <c r="A641">
        <v>54</v>
      </c>
      <c r="B641" t="str" cm="1">
        <f t="array" ref="B641">_xlfn.IFS(HeartDiseasePrediction[[#This Row],[Age]]&lt;40,"Below 40",HeartDiseasePrediction[[#This Row],[Age]]&lt;50,"Btw 40 - 49",HeartDiseasePrediction[[#This Row],[Age]]&lt;60,"Btw 50 -59",HeartDiseasePrediction[[#This Row],[Age]]&lt;70,"Btw 60 - 69",HeartDiseasePrediction[[#This Row],[Age]]&lt;=80,"Btw 70 -79")</f>
        <v>Btw 50 -59</v>
      </c>
      <c r="C641" t="s">
        <v>14</v>
      </c>
      <c r="D641" t="s">
        <v>62</v>
      </c>
      <c r="E641">
        <v>132</v>
      </c>
      <c r="F641" t="str" cm="1">
        <f t="array" ref="F64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41">
        <v>288</v>
      </c>
      <c r="H641" t="str" cm="1">
        <f t="array" ref="H641">_xlfn.IFS(HeartDiseasePrediction[[#This Row],[Cholesterol]]=0,"No Reading",HeartDiseasePrediction[[#This Row],[Cholesterol]]&lt;200,"Normal",HeartDiseasePrediction[[#This Row],[Cholesterol]]&lt;240,"Medium Risk",HeartDiseasePrediction[[#This Row],[Cholesterol]]&gt;=240,"High Risk")</f>
        <v>High Risk</v>
      </c>
      <c r="I641" t="s">
        <v>53</v>
      </c>
      <c r="J641" t="s">
        <v>17</v>
      </c>
      <c r="K641">
        <v>159</v>
      </c>
      <c r="L641" s="1">
        <f>HeartDiseasePrediction[[#This Row],[MaxHR]]/(220-HeartDiseasePrediction[[#This Row],[Age]])</f>
        <v>0.95783132530120485</v>
      </c>
      <c r="M641" t="str" cm="1">
        <f t="array" ref="M641">_xlfn.IFS(HeartDiseasePrediction[[#This Row],[MaxHR % Value]]&lt;=59%,"Low-(Abnormal)",HeartDiseasePrediction[[#This Row],[MaxHR % Value]]&lt;86%,"Normal",HeartDiseasePrediction[[#This Row],[MaxHR % Value]]&gt;=86%,"High-(Abnormal)")</f>
        <v>High-(Abnormal)</v>
      </c>
      <c r="N641" t="s">
        <v>23</v>
      </c>
      <c r="O641">
        <v>0</v>
      </c>
      <c r="P641" t="str" cm="1">
        <f t="array" ref="P641">_xlfn.IFS(HeartDiseasePrediction[[#This Row],[Oldpeak]]&lt;1,"Low Risk",HeartDiseasePrediction[[#This Row],[Oldpeak]]&lt;1.5,"Medium Risk",HeartDiseasePrediction[[#This Row],[Oldpeak]]&gt;=1.5,"High Risk")</f>
        <v>Low Risk</v>
      </c>
      <c r="Q641" t="s">
        <v>13</v>
      </c>
      <c r="R641" t="s">
        <v>22</v>
      </c>
    </row>
    <row r="642" spans="1:18" x14ac:dyDescent="0.25">
      <c r="A642">
        <v>48</v>
      </c>
      <c r="B642" t="str" cm="1">
        <f t="array" ref="B642">_xlfn.IFS(HeartDiseasePrediction[[#This Row],[Age]]&lt;40,"Below 40",HeartDiseasePrediction[[#This Row],[Age]]&lt;50,"Btw 40 - 49",HeartDiseasePrediction[[#This Row],[Age]]&lt;60,"Btw 50 -59",HeartDiseasePrediction[[#This Row],[Age]]&lt;70,"Btw 60 - 69",HeartDiseasePrediction[[#This Row],[Age]]&lt;=80,"Btw 70 -79")</f>
        <v>Btw 40 - 49</v>
      </c>
      <c r="C642" t="s">
        <v>14</v>
      </c>
      <c r="D642" t="s">
        <v>64</v>
      </c>
      <c r="E642">
        <v>130</v>
      </c>
      <c r="F642" t="str" cm="1">
        <f t="array" ref="F64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42">
        <v>275</v>
      </c>
      <c r="H642" t="str" cm="1">
        <f t="array" ref="H642">_xlfn.IFS(HeartDiseasePrediction[[#This Row],[Cholesterol]]=0,"No Reading",HeartDiseasePrediction[[#This Row],[Cholesterol]]&lt;200,"Normal",HeartDiseasePrediction[[#This Row],[Cholesterol]]&lt;240,"Medium Risk",HeartDiseasePrediction[[#This Row],[Cholesterol]]&gt;=240,"High Risk")</f>
        <v>High Risk</v>
      </c>
      <c r="I642" t="s">
        <v>52</v>
      </c>
      <c r="J642" t="s">
        <v>12</v>
      </c>
      <c r="K642">
        <v>139</v>
      </c>
      <c r="L642" s="1">
        <f>HeartDiseasePrediction[[#This Row],[MaxHR]]/(220-HeartDiseasePrediction[[#This Row],[Age]])</f>
        <v>0.80813953488372092</v>
      </c>
      <c r="M642" t="str" cm="1">
        <f t="array" ref="M642">_xlfn.IFS(HeartDiseasePrediction[[#This Row],[MaxHR % Value]]&lt;=59%,"Low-(Abnormal)",HeartDiseasePrediction[[#This Row],[MaxHR % Value]]&lt;86%,"Normal",HeartDiseasePrediction[[#This Row],[MaxHR % Value]]&gt;=86%,"High-(Abnormal)")</f>
        <v>Normal</v>
      </c>
      <c r="N642" t="s">
        <v>22</v>
      </c>
      <c r="O642">
        <v>0.2</v>
      </c>
      <c r="P642" t="str" cm="1">
        <f t="array" ref="P642">_xlfn.IFS(HeartDiseasePrediction[[#This Row],[Oldpeak]]&lt;1,"Low Risk",HeartDiseasePrediction[[#This Row],[Oldpeak]]&lt;1.5,"Medium Risk",HeartDiseasePrediction[[#This Row],[Oldpeak]]&gt;=1.5,"High Risk")</f>
        <v>Low Risk</v>
      </c>
      <c r="Q642" t="s">
        <v>13</v>
      </c>
      <c r="R642" t="s">
        <v>22</v>
      </c>
    </row>
    <row r="643" spans="1:18" x14ac:dyDescent="0.25">
      <c r="A643">
        <v>46</v>
      </c>
      <c r="B643" t="str" cm="1">
        <f t="array" ref="B643">_xlfn.IFS(HeartDiseasePrediction[[#This Row],[Age]]&lt;40,"Below 40",HeartDiseasePrediction[[#This Row],[Age]]&lt;50,"Btw 40 - 49",HeartDiseasePrediction[[#This Row],[Age]]&lt;60,"Btw 50 -59",HeartDiseasePrediction[[#This Row],[Age]]&lt;70,"Btw 60 - 69",HeartDiseasePrediction[[#This Row],[Age]]&lt;=80,"Btw 70 -79")</f>
        <v>Btw 40 - 49</v>
      </c>
      <c r="C643" t="s">
        <v>14</v>
      </c>
      <c r="D643" t="s">
        <v>61</v>
      </c>
      <c r="E643">
        <v>138</v>
      </c>
      <c r="F643" t="str" cm="1">
        <f t="array" ref="F64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43">
        <v>243</v>
      </c>
      <c r="H643" t="str" cm="1">
        <f t="array" ref="H643">_xlfn.IFS(HeartDiseasePrediction[[#This Row],[Cholesterol]]=0,"No Reading",HeartDiseasePrediction[[#This Row],[Cholesterol]]&lt;200,"Normal",HeartDiseasePrediction[[#This Row],[Cholesterol]]&lt;240,"Medium Risk",HeartDiseasePrediction[[#This Row],[Cholesterol]]&gt;=240,"High Risk")</f>
        <v>High Risk</v>
      </c>
      <c r="I643" t="s">
        <v>52</v>
      </c>
      <c r="J643" t="s">
        <v>17</v>
      </c>
      <c r="K643">
        <v>152</v>
      </c>
      <c r="L643" s="1">
        <f>HeartDiseasePrediction[[#This Row],[MaxHR]]/(220-HeartDiseasePrediction[[#This Row],[Age]])</f>
        <v>0.87356321839080464</v>
      </c>
      <c r="M643" t="str" cm="1">
        <f t="array" ref="M643">_xlfn.IFS(HeartDiseasePrediction[[#This Row],[MaxHR % Value]]&lt;=59%,"Low-(Abnormal)",HeartDiseasePrediction[[#This Row],[MaxHR % Value]]&lt;86%,"Normal",HeartDiseasePrediction[[#This Row],[MaxHR % Value]]&gt;=86%,"High-(Abnormal)")</f>
        <v>High-(Abnormal)</v>
      </c>
      <c r="N643" t="s">
        <v>23</v>
      </c>
      <c r="O643">
        <v>0</v>
      </c>
      <c r="P643" t="str" cm="1">
        <f t="array" ref="P643">_xlfn.IFS(HeartDiseasePrediction[[#This Row],[Oldpeak]]&lt;1,"Low Risk",HeartDiseasePrediction[[#This Row],[Oldpeak]]&lt;1.5,"Medium Risk",HeartDiseasePrediction[[#This Row],[Oldpeak]]&gt;=1.5,"High Risk")</f>
        <v>Low Risk</v>
      </c>
      <c r="Q643" t="s">
        <v>15</v>
      </c>
      <c r="R643" t="s">
        <v>22</v>
      </c>
    </row>
    <row r="644" spans="1:18" x14ac:dyDescent="0.25">
      <c r="A644">
        <v>51</v>
      </c>
      <c r="B644" t="str" cm="1">
        <f t="array" ref="B644">_xlfn.IFS(HeartDiseasePrediction[[#This Row],[Age]]&lt;40,"Below 40",HeartDiseasePrediction[[#This Row],[Age]]&lt;50,"Btw 40 - 49",HeartDiseasePrediction[[#This Row],[Age]]&lt;60,"Btw 50 -59",HeartDiseasePrediction[[#This Row],[Age]]&lt;70,"Btw 60 - 69",HeartDiseasePrediction[[#This Row],[Age]]&lt;=80,"Btw 70 -79")</f>
        <v>Btw 50 -59</v>
      </c>
      <c r="C644" t="s">
        <v>14</v>
      </c>
      <c r="D644" t="s">
        <v>64</v>
      </c>
      <c r="E644">
        <v>120</v>
      </c>
      <c r="F644" t="str" cm="1">
        <f t="array" ref="F64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44">
        <v>295</v>
      </c>
      <c r="H644" t="str" cm="1">
        <f t="array" ref="H644">_xlfn.IFS(HeartDiseasePrediction[[#This Row],[Cholesterol]]=0,"No Reading",HeartDiseasePrediction[[#This Row],[Cholesterol]]&lt;200,"Normal",HeartDiseasePrediction[[#This Row],[Cholesterol]]&lt;240,"Medium Risk",HeartDiseasePrediction[[#This Row],[Cholesterol]]&gt;=240,"High Risk")</f>
        <v>High Risk</v>
      </c>
      <c r="I644" t="s">
        <v>52</v>
      </c>
      <c r="J644" t="s">
        <v>17</v>
      </c>
      <c r="K644">
        <v>157</v>
      </c>
      <c r="L644" s="1">
        <f>HeartDiseasePrediction[[#This Row],[MaxHR]]/(220-HeartDiseasePrediction[[#This Row],[Age]])</f>
        <v>0.92899408284023666</v>
      </c>
      <c r="M644" t="str" cm="1">
        <f t="array" ref="M644">_xlfn.IFS(HeartDiseasePrediction[[#This Row],[MaxHR % Value]]&lt;=59%,"Low-(Abnormal)",HeartDiseasePrediction[[#This Row],[MaxHR % Value]]&lt;86%,"Normal",HeartDiseasePrediction[[#This Row],[MaxHR % Value]]&gt;=86%,"High-(Abnormal)")</f>
        <v>High-(Abnormal)</v>
      </c>
      <c r="N644" t="s">
        <v>22</v>
      </c>
      <c r="O644">
        <v>0.6</v>
      </c>
      <c r="P644" t="str" cm="1">
        <f t="array" ref="P644">_xlfn.IFS(HeartDiseasePrediction[[#This Row],[Oldpeak]]&lt;1,"Low Risk",HeartDiseasePrediction[[#This Row],[Oldpeak]]&lt;1.5,"Medium Risk",HeartDiseasePrediction[[#This Row],[Oldpeak]]&gt;=1.5,"High Risk")</f>
        <v>Low Risk</v>
      </c>
      <c r="Q644" t="s">
        <v>13</v>
      </c>
      <c r="R644" t="s">
        <v>22</v>
      </c>
    </row>
    <row r="645" spans="1:18" x14ac:dyDescent="0.25">
      <c r="A645">
        <v>58</v>
      </c>
      <c r="B645" t="str" cm="1">
        <f t="array" ref="B645">_xlfn.IFS(HeartDiseasePrediction[[#This Row],[Age]]&lt;40,"Below 40",HeartDiseasePrediction[[#This Row],[Age]]&lt;50,"Btw 40 - 49",HeartDiseasePrediction[[#This Row],[Age]]&lt;60,"Btw 50 -59",HeartDiseasePrediction[[#This Row],[Age]]&lt;70,"Btw 60 - 69",HeartDiseasePrediction[[#This Row],[Age]]&lt;=80,"Btw 70 -79")</f>
        <v>Btw 50 -59</v>
      </c>
      <c r="C645" t="s">
        <v>11</v>
      </c>
      <c r="D645" t="s">
        <v>64</v>
      </c>
      <c r="E645">
        <v>112</v>
      </c>
      <c r="F645" t="str" cm="1">
        <f t="array" ref="F645">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645">
        <v>230</v>
      </c>
      <c r="H645" t="str" cm="1">
        <f t="array" ref="H645">_xlfn.IFS(HeartDiseasePrediction[[#This Row],[Cholesterol]]=0,"No Reading",HeartDiseasePrediction[[#This Row],[Cholesterol]]&lt;200,"Normal",HeartDiseasePrediction[[#This Row],[Cholesterol]]&lt;240,"Medium Risk",HeartDiseasePrediction[[#This Row],[Cholesterol]]&gt;=240,"High Risk")</f>
        <v>Medium Risk</v>
      </c>
      <c r="I645" t="s">
        <v>52</v>
      </c>
      <c r="J645" t="s">
        <v>17</v>
      </c>
      <c r="K645">
        <v>165</v>
      </c>
      <c r="L645" s="1">
        <f>HeartDiseasePrediction[[#This Row],[MaxHR]]/(220-HeartDiseasePrediction[[#This Row],[Age]])</f>
        <v>1.0185185185185186</v>
      </c>
      <c r="M645" t="str" cm="1">
        <f t="array" ref="M645">_xlfn.IFS(HeartDiseasePrediction[[#This Row],[MaxHR % Value]]&lt;=59%,"Low-(Abnormal)",HeartDiseasePrediction[[#This Row],[MaxHR % Value]]&lt;86%,"Normal",HeartDiseasePrediction[[#This Row],[MaxHR % Value]]&gt;=86%,"High-(Abnormal)")</f>
        <v>High-(Abnormal)</v>
      </c>
      <c r="N645" t="s">
        <v>22</v>
      </c>
      <c r="O645">
        <v>2.5</v>
      </c>
      <c r="P645" t="str" cm="1">
        <f t="array" ref="P645">_xlfn.IFS(HeartDiseasePrediction[[#This Row],[Oldpeak]]&lt;1,"Low Risk",HeartDiseasePrediction[[#This Row],[Oldpeak]]&lt;1.5,"Medium Risk",HeartDiseasePrediction[[#This Row],[Oldpeak]]&gt;=1.5,"High Risk")</f>
        <v>High Risk</v>
      </c>
      <c r="Q645" t="s">
        <v>15</v>
      </c>
      <c r="R645" t="s">
        <v>23</v>
      </c>
    </row>
    <row r="646" spans="1:18" x14ac:dyDescent="0.25">
      <c r="A646">
        <v>71</v>
      </c>
      <c r="B646" t="str" cm="1">
        <f t="array" ref="B646">_xlfn.IFS(HeartDiseasePrediction[[#This Row],[Age]]&lt;40,"Below 40",HeartDiseasePrediction[[#This Row],[Age]]&lt;50,"Btw 40 - 49",HeartDiseasePrediction[[#This Row],[Age]]&lt;60,"Btw 50 -59",HeartDiseasePrediction[[#This Row],[Age]]&lt;70,"Btw 60 - 69",HeartDiseasePrediction[[#This Row],[Age]]&lt;=80,"Btw 70 -79")</f>
        <v>Btw 70 -79</v>
      </c>
      <c r="C646" t="s">
        <v>14</v>
      </c>
      <c r="D646" t="s">
        <v>64</v>
      </c>
      <c r="E646">
        <v>110</v>
      </c>
      <c r="F646" t="str" cm="1">
        <f t="array" ref="F646">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646">
        <v>265</v>
      </c>
      <c r="H646" t="str" cm="1">
        <f t="array" ref="H646">_xlfn.IFS(HeartDiseasePrediction[[#This Row],[Cholesterol]]=0,"No Reading",HeartDiseasePrediction[[#This Row],[Cholesterol]]&lt;200,"Normal",HeartDiseasePrediction[[#This Row],[Cholesterol]]&lt;240,"Medium Risk",HeartDiseasePrediction[[#This Row],[Cholesterol]]&gt;=240,"High Risk")</f>
        <v>High Risk</v>
      </c>
      <c r="I646" t="s">
        <v>53</v>
      </c>
      <c r="J646" t="s">
        <v>17</v>
      </c>
      <c r="K646">
        <v>130</v>
      </c>
      <c r="L646" s="1">
        <f>HeartDiseasePrediction[[#This Row],[MaxHR]]/(220-HeartDiseasePrediction[[#This Row],[Age]])</f>
        <v>0.87248322147651003</v>
      </c>
      <c r="M646" t="str" cm="1">
        <f t="array" ref="M646">_xlfn.IFS(HeartDiseasePrediction[[#This Row],[MaxHR % Value]]&lt;=59%,"Low-(Abnormal)",HeartDiseasePrediction[[#This Row],[MaxHR % Value]]&lt;86%,"Normal",HeartDiseasePrediction[[#This Row],[MaxHR % Value]]&gt;=86%,"High-(Abnormal)")</f>
        <v>High-(Abnormal)</v>
      </c>
      <c r="N646" t="s">
        <v>22</v>
      </c>
      <c r="O646">
        <v>0</v>
      </c>
      <c r="P646" t="str" cm="1">
        <f t="array" ref="P646">_xlfn.IFS(HeartDiseasePrediction[[#This Row],[Oldpeak]]&lt;1,"Low Risk",HeartDiseasePrediction[[#This Row],[Oldpeak]]&lt;1.5,"Medium Risk",HeartDiseasePrediction[[#This Row],[Oldpeak]]&gt;=1.5,"High Risk")</f>
        <v>Low Risk</v>
      </c>
      <c r="Q646" t="s">
        <v>13</v>
      </c>
      <c r="R646" t="s">
        <v>22</v>
      </c>
    </row>
    <row r="647" spans="1:18" x14ac:dyDescent="0.25">
      <c r="A647">
        <v>57</v>
      </c>
      <c r="B647" t="str" cm="1">
        <f t="array" ref="B647">_xlfn.IFS(HeartDiseasePrediction[[#This Row],[Age]]&lt;40,"Below 40",HeartDiseasePrediction[[#This Row],[Age]]&lt;50,"Btw 40 - 49",HeartDiseasePrediction[[#This Row],[Age]]&lt;60,"Btw 50 -59",HeartDiseasePrediction[[#This Row],[Age]]&lt;70,"Btw 60 - 69",HeartDiseasePrediction[[#This Row],[Age]]&lt;=80,"Btw 70 -79")</f>
        <v>Btw 50 -59</v>
      </c>
      <c r="C647" t="s">
        <v>11</v>
      </c>
      <c r="D647" t="s">
        <v>64</v>
      </c>
      <c r="E647">
        <v>128</v>
      </c>
      <c r="F647" t="str" cm="1">
        <f t="array" ref="F64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47">
        <v>229</v>
      </c>
      <c r="H647" t="str" cm="1">
        <f t="array" ref="H647">_xlfn.IFS(HeartDiseasePrediction[[#This Row],[Cholesterol]]=0,"No Reading",HeartDiseasePrediction[[#This Row],[Cholesterol]]&lt;200,"Normal",HeartDiseasePrediction[[#This Row],[Cholesterol]]&lt;240,"Medium Risk",HeartDiseasePrediction[[#This Row],[Cholesterol]]&gt;=240,"High Risk")</f>
        <v>Medium Risk</v>
      </c>
      <c r="I647" t="s">
        <v>52</v>
      </c>
      <c r="J647" t="s">
        <v>17</v>
      </c>
      <c r="K647">
        <v>150</v>
      </c>
      <c r="L647" s="1">
        <f>HeartDiseasePrediction[[#This Row],[MaxHR]]/(220-HeartDiseasePrediction[[#This Row],[Age]])</f>
        <v>0.92024539877300615</v>
      </c>
      <c r="M647" t="str" cm="1">
        <f t="array" ref="M647">_xlfn.IFS(HeartDiseasePrediction[[#This Row],[MaxHR % Value]]&lt;=59%,"Low-(Abnormal)",HeartDiseasePrediction[[#This Row],[MaxHR % Value]]&lt;86%,"Normal",HeartDiseasePrediction[[#This Row],[MaxHR % Value]]&gt;=86%,"High-(Abnormal)")</f>
        <v>High-(Abnormal)</v>
      </c>
      <c r="N647" t="s">
        <v>22</v>
      </c>
      <c r="O647">
        <v>0.4</v>
      </c>
      <c r="P647" t="str" cm="1">
        <f t="array" ref="P647">_xlfn.IFS(HeartDiseasePrediction[[#This Row],[Oldpeak]]&lt;1,"Low Risk",HeartDiseasePrediction[[#This Row],[Oldpeak]]&lt;1.5,"Medium Risk",HeartDiseasePrediction[[#This Row],[Oldpeak]]&gt;=1.5,"High Risk")</f>
        <v>Low Risk</v>
      </c>
      <c r="Q647" t="s">
        <v>15</v>
      </c>
      <c r="R647" t="s">
        <v>23</v>
      </c>
    </row>
    <row r="648" spans="1:18" x14ac:dyDescent="0.25">
      <c r="A648">
        <v>66</v>
      </c>
      <c r="B648" t="str" cm="1">
        <f t="array" ref="B648">_xlfn.IFS(HeartDiseasePrediction[[#This Row],[Age]]&lt;40,"Below 40",HeartDiseasePrediction[[#This Row],[Age]]&lt;50,"Btw 40 - 49",HeartDiseasePrediction[[#This Row],[Age]]&lt;60,"Btw 50 -59",HeartDiseasePrediction[[#This Row],[Age]]&lt;70,"Btw 60 - 69",HeartDiseasePrediction[[#This Row],[Age]]&lt;=80,"Btw 70 -79")</f>
        <v>Btw 60 - 69</v>
      </c>
      <c r="C648" t="s">
        <v>11</v>
      </c>
      <c r="D648" t="s">
        <v>61</v>
      </c>
      <c r="E648">
        <v>160</v>
      </c>
      <c r="F648" t="str" cm="1">
        <f t="array" ref="F648">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48">
        <v>228</v>
      </c>
      <c r="H648" t="str" cm="1">
        <f t="array" ref="H648">_xlfn.IFS(HeartDiseasePrediction[[#This Row],[Cholesterol]]=0,"No Reading",HeartDiseasePrediction[[#This Row],[Cholesterol]]&lt;200,"Normal",HeartDiseasePrediction[[#This Row],[Cholesterol]]&lt;240,"Medium Risk",HeartDiseasePrediction[[#This Row],[Cholesterol]]&gt;=240,"High Risk")</f>
        <v>Medium Risk</v>
      </c>
      <c r="I648" t="s">
        <v>52</v>
      </c>
      <c r="J648" t="s">
        <v>17</v>
      </c>
      <c r="K648">
        <v>138</v>
      </c>
      <c r="L648" s="1">
        <f>HeartDiseasePrediction[[#This Row],[MaxHR]]/(220-HeartDiseasePrediction[[#This Row],[Age]])</f>
        <v>0.89610389610389607</v>
      </c>
      <c r="M648" t="str" cm="1">
        <f t="array" ref="M648">_xlfn.IFS(HeartDiseasePrediction[[#This Row],[MaxHR % Value]]&lt;=59%,"Low-(Abnormal)",HeartDiseasePrediction[[#This Row],[MaxHR % Value]]&lt;86%,"Normal",HeartDiseasePrediction[[#This Row],[MaxHR % Value]]&gt;=86%,"High-(Abnormal)")</f>
        <v>High-(Abnormal)</v>
      </c>
      <c r="N648" t="s">
        <v>22</v>
      </c>
      <c r="O648">
        <v>2.2999999999999998</v>
      </c>
      <c r="P648" t="str" cm="1">
        <f t="array" ref="P648">_xlfn.IFS(HeartDiseasePrediction[[#This Row],[Oldpeak]]&lt;1,"Low Risk",HeartDiseasePrediction[[#This Row],[Oldpeak]]&lt;1.5,"Medium Risk",HeartDiseasePrediction[[#This Row],[Oldpeak]]&gt;=1.5,"High Risk")</f>
        <v>High Risk</v>
      </c>
      <c r="Q648" t="s">
        <v>13</v>
      </c>
      <c r="R648" t="s">
        <v>22</v>
      </c>
    </row>
    <row r="649" spans="1:18" x14ac:dyDescent="0.25">
      <c r="A649">
        <v>37</v>
      </c>
      <c r="B649" t="str" cm="1">
        <f t="array" ref="B649">_xlfn.IFS(HeartDiseasePrediction[[#This Row],[Age]]&lt;40,"Below 40",HeartDiseasePrediction[[#This Row],[Age]]&lt;50,"Btw 40 - 49",HeartDiseasePrediction[[#This Row],[Age]]&lt;60,"Btw 50 -59",HeartDiseasePrediction[[#This Row],[Age]]&lt;70,"Btw 60 - 69",HeartDiseasePrediction[[#This Row],[Age]]&lt;=80,"Btw 70 -79")</f>
        <v>Below 40</v>
      </c>
      <c r="C649" t="s">
        <v>14</v>
      </c>
      <c r="D649" t="s">
        <v>64</v>
      </c>
      <c r="E649">
        <v>120</v>
      </c>
      <c r="F649" t="str" cm="1">
        <f t="array" ref="F64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49">
        <v>215</v>
      </c>
      <c r="H649" t="str" cm="1">
        <f t="array" ref="H649">_xlfn.IFS(HeartDiseasePrediction[[#This Row],[Cholesterol]]=0,"No Reading",HeartDiseasePrediction[[#This Row],[Cholesterol]]&lt;200,"Normal",HeartDiseasePrediction[[#This Row],[Cholesterol]]&lt;240,"Medium Risk",HeartDiseasePrediction[[#This Row],[Cholesterol]]&gt;=240,"High Risk")</f>
        <v>Medium Risk</v>
      </c>
      <c r="I649" t="s">
        <v>52</v>
      </c>
      <c r="J649" t="s">
        <v>12</v>
      </c>
      <c r="K649">
        <v>170</v>
      </c>
      <c r="L649" s="1">
        <f>HeartDiseasePrediction[[#This Row],[MaxHR]]/(220-HeartDiseasePrediction[[#This Row],[Age]])</f>
        <v>0.92896174863387981</v>
      </c>
      <c r="M649" t="str" cm="1">
        <f t="array" ref="M649">_xlfn.IFS(HeartDiseasePrediction[[#This Row],[MaxHR % Value]]&lt;=59%,"Low-(Abnormal)",HeartDiseasePrediction[[#This Row],[MaxHR % Value]]&lt;86%,"Normal",HeartDiseasePrediction[[#This Row],[MaxHR % Value]]&gt;=86%,"High-(Abnormal)")</f>
        <v>High-(Abnormal)</v>
      </c>
      <c r="N649" t="s">
        <v>22</v>
      </c>
      <c r="O649">
        <v>0</v>
      </c>
      <c r="P649" t="str" cm="1">
        <f t="array" ref="P649">_xlfn.IFS(HeartDiseasePrediction[[#This Row],[Oldpeak]]&lt;1,"Low Risk",HeartDiseasePrediction[[#This Row],[Oldpeak]]&lt;1.5,"Medium Risk",HeartDiseasePrediction[[#This Row],[Oldpeak]]&gt;=1.5,"High Risk")</f>
        <v>Low Risk</v>
      </c>
      <c r="Q649" t="s">
        <v>13</v>
      </c>
      <c r="R649" t="s">
        <v>22</v>
      </c>
    </row>
    <row r="650" spans="1:18" x14ac:dyDescent="0.25">
      <c r="A650">
        <v>59</v>
      </c>
      <c r="B650" t="str" cm="1">
        <f t="array" ref="B650">_xlfn.IFS(HeartDiseasePrediction[[#This Row],[Age]]&lt;40,"Below 40",HeartDiseasePrediction[[#This Row],[Age]]&lt;50,"Btw 40 - 49",HeartDiseasePrediction[[#This Row],[Age]]&lt;60,"Btw 50 -59",HeartDiseasePrediction[[#This Row],[Age]]&lt;70,"Btw 60 - 69",HeartDiseasePrediction[[#This Row],[Age]]&lt;=80,"Btw 70 -79")</f>
        <v>Btw 50 -59</v>
      </c>
      <c r="C650" t="s">
        <v>11</v>
      </c>
      <c r="D650" t="s">
        <v>61</v>
      </c>
      <c r="E650">
        <v>170</v>
      </c>
      <c r="F650" t="str" cm="1">
        <f t="array" ref="F650">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50">
        <v>326</v>
      </c>
      <c r="H650" t="str" cm="1">
        <f t="array" ref="H650">_xlfn.IFS(HeartDiseasePrediction[[#This Row],[Cholesterol]]=0,"No Reading",HeartDiseasePrediction[[#This Row],[Cholesterol]]&lt;200,"Normal",HeartDiseasePrediction[[#This Row],[Cholesterol]]&lt;240,"Medium Risk",HeartDiseasePrediction[[#This Row],[Cholesterol]]&gt;=240,"High Risk")</f>
        <v>High Risk</v>
      </c>
      <c r="I650" t="s">
        <v>52</v>
      </c>
      <c r="J650" t="s">
        <v>17</v>
      </c>
      <c r="K650">
        <v>140</v>
      </c>
      <c r="L650" s="1">
        <f>HeartDiseasePrediction[[#This Row],[MaxHR]]/(220-HeartDiseasePrediction[[#This Row],[Age]])</f>
        <v>0.86956521739130432</v>
      </c>
      <c r="M650" t="str" cm="1">
        <f t="array" ref="M650">_xlfn.IFS(HeartDiseasePrediction[[#This Row],[MaxHR % Value]]&lt;=59%,"Low-(Abnormal)",HeartDiseasePrediction[[#This Row],[MaxHR % Value]]&lt;86%,"Normal",HeartDiseasePrediction[[#This Row],[MaxHR % Value]]&gt;=86%,"High-(Abnormal)")</f>
        <v>High-(Abnormal)</v>
      </c>
      <c r="N650" t="s">
        <v>23</v>
      </c>
      <c r="O650">
        <v>3.4</v>
      </c>
      <c r="P650" t="str" cm="1">
        <f t="array" ref="P650">_xlfn.IFS(HeartDiseasePrediction[[#This Row],[Oldpeak]]&lt;1,"Low Risk",HeartDiseasePrediction[[#This Row],[Oldpeak]]&lt;1.5,"Medium Risk",HeartDiseasePrediction[[#This Row],[Oldpeak]]&gt;=1.5,"High Risk")</f>
        <v>High Risk</v>
      </c>
      <c r="Q650" t="s">
        <v>18</v>
      </c>
      <c r="R650" t="s">
        <v>23</v>
      </c>
    </row>
    <row r="651" spans="1:18" x14ac:dyDescent="0.25">
      <c r="A651">
        <v>50</v>
      </c>
      <c r="B651" t="str" cm="1">
        <f t="array" ref="B651">_xlfn.IFS(HeartDiseasePrediction[[#This Row],[Age]]&lt;40,"Below 40",HeartDiseasePrediction[[#This Row],[Age]]&lt;50,"Btw 40 - 49",HeartDiseasePrediction[[#This Row],[Age]]&lt;60,"Btw 50 -59",HeartDiseasePrediction[[#This Row],[Age]]&lt;70,"Btw 60 - 69",HeartDiseasePrediction[[#This Row],[Age]]&lt;=80,"Btw 70 -79")</f>
        <v>Btw 50 -59</v>
      </c>
      <c r="C651" t="s">
        <v>11</v>
      </c>
      <c r="D651" t="s">
        <v>61</v>
      </c>
      <c r="E651">
        <v>144</v>
      </c>
      <c r="F651" t="str" cm="1">
        <f t="array" ref="F651">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51">
        <v>200</v>
      </c>
      <c r="H651" t="str" cm="1">
        <f t="array" ref="H651">_xlfn.IFS(HeartDiseasePrediction[[#This Row],[Cholesterol]]=0,"No Reading",HeartDiseasePrediction[[#This Row],[Cholesterol]]&lt;200,"Normal",HeartDiseasePrediction[[#This Row],[Cholesterol]]&lt;240,"Medium Risk",HeartDiseasePrediction[[#This Row],[Cholesterol]]&gt;=240,"High Risk")</f>
        <v>Medium Risk</v>
      </c>
      <c r="I651" t="s">
        <v>52</v>
      </c>
      <c r="J651" t="s">
        <v>17</v>
      </c>
      <c r="K651">
        <v>126</v>
      </c>
      <c r="L651" s="1">
        <f>HeartDiseasePrediction[[#This Row],[MaxHR]]/(220-HeartDiseasePrediction[[#This Row],[Age]])</f>
        <v>0.74117647058823533</v>
      </c>
      <c r="M651" t="str" cm="1">
        <f t="array" ref="M651">_xlfn.IFS(HeartDiseasePrediction[[#This Row],[MaxHR % Value]]&lt;=59%,"Low-(Abnormal)",HeartDiseasePrediction[[#This Row],[MaxHR % Value]]&lt;86%,"Normal",HeartDiseasePrediction[[#This Row],[MaxHR % Value]]&gt;=86%,"High-(Abnormal)")</f>
        <v>Normal</v>
      </c>
      <c r="N651" t="s">
        <v>23</v>
      </c>
      <c r="O651">
        <v>0.9</v>
      </c>
      <c r="P651" t="str" cm="1">
        <f t="array" ref="P651">_xlfn.IFS(HeartDiseasePrediction[[#This Row],[Oldpeak]]&lt;1,"Low Risk",HeartDiseasePrediction[[#This Row],[Oldpeak]]&lt;1.5,"Medium Risk",HeartDiseasePrediction[[#This Row],[Oldpeak]]&gt;=1.5,"High Risk")</f>
        <v>Low Risk</v>
      </c>
      <c r="Q651" t="s">
        <v>15</v>
      </c>
      <c r="R651" t="s">
        <v>23</v>
      </c>
    </row>
    <row r="652" spans="1:18" x14ac:dyDescent="0.25">
      <c r="A652">
        <v>48</v>
      </c>
      <c r="B652" t="str" cm="1">
        <f t="array" ref="B652">_xlfn.IFS(HeartDiseasePrediction[[#This Row],[Age]]&lt;40,"Below 40",HeartDiseasePrediction[[#This Row],[Age]]&lt;50,"Btw 40 - 49",HeartDiseasePrediction[[#This Row],[Age]]&lt;60,"Btw 50 -59",HeartDiseasePrediction[[#This Row],[Age]]&lt;70,"Btw 60 - 69",HeartDiseasePrediction[[#This Row],[Age]]&lt;=80,"Btw 70 -79")</f>
        <v>Btw 40 - 49</v>
      </c>
      <c r="C652" t="s">
        <v>11</v>
      </c>
      <c r="D652" t="s">
        <v>61</v>
      </c>
      <c r="E652">
        <v>130</v>
      </c>
      <c r="F652" t="str" cm="1">
        <f t="array" ref="F65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52">
        <v>256</v>
      </c>
      <c r="H652" t="str" cm="1">
        <f t="array" ref="H652">_xlfn.IFS(HeartDiseasePrediction[[#This Row],[Cholesterol]]=0,"No Reading",HeartDiseasePrediction[[#This Row],[Cholesterol]]&lt;200,"Normal",HeartDiseasePrediction[[#This Row],[Cholesterol]]&lt;240,"Medium Risk",HeartDiseasePrediction[[#This Row],[Cholesterol]]&gt;=240,"High Risk")</f>
        <v>High Risk</v>
      </c>
      <c r="I652" t="s">
        <v>53</v>
      </c>
      <c r="J652" t="s">
        <v>17</v>
      </c>
      <c r="K652">
        <v>150</v>
      </c>
      <c r="L652" s="1">
        <f>HeartDiseasePrediction[[#This Row],[MaxHR]]/(220-HeartDiseasePrediction[[#This Row],[Age]])</f>
        <v>0.87209302325581395</v>
      </c>
      <c r="M652" t="str" cm="1">
        <f t="array" ref="M652">_xlfn.IFS(HeartDiseasePrediction[[#This Row],[MaxHR % Value]]&lt;=59%,"Low-(Abnormal)",HeartDiseasePrediction[[#This Row],[MaxHR % Value]]&lt;86%,"Normal",HeartDiseasePrediction[[#This Row],[MaxHR % Value]]&gt;=86%,"High-(Abnormal)")</f>
        <v>High-(Abnormal)</v>
      </c>
      <c r="N652" t="s">
        <v>23</v>
      </c>
      <c r="O652">
        <v>0</v>
      </c>
      <c r="P652" t="str" cm="1">
        <f t="array" ref="P652">_xlfn.IFS(HeartDiseasePrediction[[#This Row],[Oldpeak]]&lt;1,"Low Risk",HeartDiseasePrediction[[#This Row],[Oldpeak]]&lt;1.5,"Medium Risk",HeartDiseasePrediction[[#This Row],[Oldpeak]]&gt;=1.5,"High Risk")</f>
        <v>Low Risk</v>
      </c>
      <c r="Q652" t="s">
        <v>13</v>
      </c>
      <c r="R652" t="s">
        <v>23</v>
      </c>
    </row>
    <row r="653" spans="1:18" x14ac:dyDescent="0.25">
      <c r="A653">
        <v>61</v>
      </c>
      <c r="B653" t="str" cm="1">
        <f t="array" ref="B653">_xlfn.IFS(HeartDiseasePrediction[[#This Row],[Age]]&lt;40,"Below 40",HeartDiseasePrediction[[#This Row],[Age]]&lt;50,"Btw 40 - 49",HeartDiseasePrediction[[#This Row],[Age]]&lt;60,"Btw 50 -59",HeartDiseasePrediction[[#This Row],[Age]]&lt;70,"Btw 60 - 69",HeartDiseasePrediction[[#This Row],[Age]]&lt;=80,"Btw 70 -79")</f>
        <v>Btw 60 - 69</v>
      </c>
      <c r="C653" t="s">
        <v>11</v>
      </c>
      <c r="D653" t="s">
        <v>61</v>
      </c>
      <c r="E653">
        <v>140</v>
      </c>
      <c r="F653" t="str" cm="1">
        <f t="array" ref="F653">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53">
        <v>207</v>
      </c>
      <c r="H653" t="str" cm="1">
        <f t="array" ref="H653">_xlfn.IFS(HeartDiseasePrediction[[#This Row],[Cholesterol]]=0,"No Reading",HeartDiseasePrediction[[#This Row],[Cholesterol]]&lt;200,"Normal",HeartDiseasePrediction[[#This Row],[Cholesterol]]&lt;240,"Medium Risk",HeartDiseasePrediction[[#This Row],[Cholesterol]]&gt;=240,"High Risk")</f>
        <v>Medium Risk</v>
      </c>
      <c r="I653" t="s">
        <v>52</v>
      </c>
      <c r="J653" t="s">
        <v>17</v>
      </c>
      <c r="K653">
        <v>138</v>
      </c>
      <c r="L653" s="1">
        <f>HeartDiseasePrediction[[#This Row],[MaxHR]]/(220-HeartDiseasePrediction[[#This Row],[Age]])</f>
        <v>0.86792452830188682</v>
      </c>
      <c r="M653" t="str" cm="1">
        <f t="array" ref="M653">_xlfn.IFS(HeartDiseasePrediction[[#This Row],[MaxHR % Value]]&lt;=59%,"Low-(Abnormal)",HeartDiseasePrediction[[#This Row],[MaxHR % Value]]&lt;86%,"Normal",HeartDiseasePrediction[[#This Row],[MaxHR % Value]]&gt;=86%,"High-(Abnormal)")</f>
        <v>High-(Abnormal)</v>
      </c>
      <c r="N653" t="s">
        <v>23</v>
      </c>
      <c r="O653">
        <v>1.9</v>
      </c>
      <c r="P653" t="str" cm="1">
        <f t="array" ref="P653">_xlfn.IFS(HeartDiseasePrediction[[#This Row],[Oldpeak]]&lt;1,"Low Risk",HeartDiseasePrediction[[#This Row],[Oldpeak]]&lt;1.5,"Medium Risk",HeartDiseasePrediction[[#This Row],[Oldpeak]]&gt;=1.5,"High Risk")</f>
        <v>High Risk</v>
      </c>
      <c r="Q653" t="s">
        <v>13</v>
      </c>
      <c r="R653" t="s">
        <v>23</v>
      </c>
    </row>
    <row r="654" spans="1:18" x14ac:dyDescent="0.25">
      <c r="A654">
        <v>59</v>
      </c>
      <c r="B654" t="str" cm="1">
        <f t="array" ref="B654">_xlfn.IFS(HeartDiseasePrediction[[#This Row],[Age]]&lt;40,"Below 40",HeartDiseasePrediction[[#This Row],[Age]]&lt;50,"Btw 40 - 49",HeartDiseasePrediction[[#This Row],[Age]]&lt;60,"Btw 50 -59",HeartDiseasePrediction[[#This Row],[Age]]&lt;70,"Btw 60 - 69",HeartDiseasePrediction[[#This Row],[Age]]&lt;=80,"Btw 70 -79")</f>
        <v>Btw 50 -59</v>
      </c>
      <c r="C654" t="s">
        <v>11</v>
      </c>
      <c r="D654" t="s">
        <v>63</v>
      </c>
      <c r="E654">
        <v>160</v>
      </c>
      <c r="F654" t="str" cm="1">
        <f t="array" ref="F65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54">
        <v>273</v>
      </c>
      <c r="H654" t="str" cm="1">
        <f t="array" ref="H654">_xlfn.IFS(HeartDiseasePrediction[[#This Row],[Cholesterol]]=0,"No Reading",HeartDiseasePrediction[[#This Row],[Cholesterol]]&lt;200,"Normal",HeartDiseasePrediction[[#This Row],[Cholesterol]]&lt;240,"Medium Risk",HeartDiseasePrediction[[#This Row],[Cholesterol]]&gt;=240,"High Risk")</f>
        <v>High Risk</v>
      </c>
      <c r="I654" t="s">
        <v>52</v>
      </c>
      <c r="J654" t="s">
        <v>17</v>
      </c>
      <c r="K654">
        <v>125</v>
      </c>
      <c r="L654" s="1">
        <f>HeartDiseasePrediction[[#This Row],[MaxHR]]/(220-HeartDiseasePrediction[[#This Row],[Age]])</f>
        <v>0.77639751552795033</v>
      </c>
      <c r="M654" t="str" cm="1">
        <f t="array" ref="M654">_xlfn.IFS(HeartDiseasePrediction[[#This Row],[MaxHR % Value]]&lt;=59%,"Low-(Abnormal)",HeartDiseasePrediction[[#This Row],[MaxHR % Value]]&lt;86%,"Normal",HeartDiseasePrediction[[#This Row],[MaxHR % Value]]&gt;=86%,"High-(Abnormal)")</f>
        <v>Normal</v>
      </c>
      <c r="N654" t="s">
        <v>22</v>
      </c>
      <c r="O654">
        <v>0</v>
      </c>
      <c r="P654" t="str" cm="1">
        <f t="array" ref="P654">_xlfn.IFS(HeartDiseasePrediction[[#This Row],[Oldpeak]]&lt;1,"Low Risk",HeartDiseasePrediction[[#This Row],[Oldpeak]]&lt;1.5,"Medium Risk",HeartDiseasePrediction[[#This Row],[Oldpeak]]&gt;=1.5,"High Risk")</f>
        <v>Low Risk</v>
      </c>
      <c r="Q654" t="s">
        <v>13</v>
      </c>
      <c r="R654" t="s">
        <v>23</v>
      </c>
    </row>
    <row r="655" spans="1:18" x14ac:dyDescent="0.25">
      <c r="A655">
        <v>42</v>
      </c>
      <c r="B655" t="str" cm="1">
        <f t="array" ref="B655">_xlfn.IFS(HeartDiseasePrediction[[#This Row],[Age]]&lt;40,"Below 40",HeartDiseasePrediction[[#This Row],[Age]]&lt;50,"Btw 40 - 49",HeartDiseasePrediction[[#This Row],[Age]]&lt;60,"Btw 50 -59",HeartDiseasePrediction[[#This Row],[Age]]&lt;70,"Btw 60 - 69",HeartDiseasePrediction[[#This Row],[Age]]&lt;=80,"Btw 70 -79")</f>
        <v>Btw 40 - 49</v>
      </c>
      <c r="C655" t="s">
        <v>11</v>
      </c>
      <c r="D655" t="s">
        <v>64</v>
      </c>
      <c r="E655">
        <v>130</v>
      </c>
      <c r="F655" t="str" cm="1">
        <f t="array" ref="F65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55">
        <v>180</v>
      </c>
      <c r="H655" t="str" cm="1">
        <f t="array" ref="H655">_xlfn.IFS(HeartDiseasePrediction[[#This Row],[Cholesterol]]=0,"No Reading",HeartDiseasePrediction[[#This Row],[Cholesterol]]&lt;200,"Normal",HeartDiseasePrediction[[#This Row],[Cholesterol]]&lt;240,"Medium Risk",HeartDiseasePrediction[[#This Row],[Cholesterol]]&gt;=240,"High Risk")</f>
        <v>Normal</v>
      </c>
      <c r="I655" t="s">
        <v>52</v>
      </c>
      <c r="J655" t="s">
        <v>12</v>
      </c>
      <c r="K655">
        <v>150</v>
      </c>
      <c r="L655" s="1">
        <f>HeartDiseasePrediction[[#This Row],[MaxHR]]/(220-HeartDiseasePrediction[[#This Row],[Age]])</f>
        <v>0.84269662921348309</v>
      </c>
      <c r="M655" t="str" cm="1">
        <f t="array" ref="M655">_xlfn.IFS(HeartDiseasePrediction[[#This Row],[MaxHR % Value]]&lt;=59%,"Low-(Abnormal)",HeartDiseasePrediction[[#This Row],[MaxHR % Value]]&lt;86%,"Normal",HeartDiseasePrediction[[#This Row],[MaxHR % Value]]&gt;=86%,"High-(Abnormal)")</f>
        <v>Normal</v>
      </c>
      <c r="N655" t="s">
        <v>22</v>
      </c>
      <c r="O655">
        <v>0</v>
      </c>
      <c r="P655" t="str" cm="1">
        <f t="array" ref="P655">_xlfn.IFS(HeartDiseasePrediction[[#This Row],[Oldpeak]]&lt;1,"Low Risk",HeartDiseasePrediction[[#This Row],[Oldpeak]]&lt;1.5,"Medium Risk",HeartDiseasePrediction[[#This Row],[Oldpeak]]&gt;=1.5,"High Risk")</f>
        <v>Low Risk</v>
      </c>
      <c r="Q655" t="s">
        <v>13</v>
      </c>
      <c r="R655" t="s">
        <v>22</v>
      </c>
    </row>
    <row r="656" spans="1:18" x14ac:dyDescent="0.25">
      <c r="A656">
        <v>48</v>
      </c>
      <c r="B656" t="str" cm="1">
        <f t="array" ref="B656">_xlfn.IFS(HeartDiseasePrediction[[#This Row],[Age]]&lt;40,"Below 40",HeartDiseasePrediction[[#This Row],[Age]]&lt;50,"Btw 40 - 49",HeartDiseasePrediction[[#This Row],[Age]]&lt;60,"Btw 50 -59",HeartDiseasePrediction[[#This Row],[Age]]&lt;70,"Btw 60 - 69",HeartDiseasePrediction[[#This Row],[Age]]&lt;=80,"Btw 70 -79")</f>
        <v>Btw 40 - 49</v>
      </c>
      <c r="C656" t="s">
        <v>11</v>
      </c>
      <c r="D656" t="s">
        <v>61</v>
      </c>
      <c r="E656">
        <v>122</v>
      </c>
      <c r="F656" t="str" cm="1">
        <f t="array" ref="F65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56">
        <v>222</v>
      </c>
      <c r="H656" t="str" cm="1">
        <f t="array" ref="H656">_xlfn.IFS(HeartDiseasePrediction[[#This Row],[Cholesterol]]=0,"No Reading",HeartDiseasePrediction[[#This Row],[Cholesterol]]&lt;200,"Normal",HeartDiseasePrediction[[#This Row],[Cholesterol]]&lt;240,"Medium Risk",HeartDiseasePrediction[[#This Row],[Cholesterol]]&gt;=240,"High Risk")</f>
        <v>Medium Risk</v>
      </c>
      <c r="I656" t="s">
        <v>52</v>
      </c>
      <c r="J656" t="s">
        <v>17</v>
      </c>
      <c r="K656">
        <v>186</v>
      </c>
      <c r="L656" s="1">
        <f>HeartDiseasePrediction[[#This Row],[MaxHR]]/(220-HeartDiseasePrediction[[#This Row],[Age]])</f>
        <v>1.0813953488372092</v>
      </c>
      <c r="M656" t="str" cm="1">
        <f t="array" ref="M656">_xlfn.IFS(HeartDiseasePrediction[[#This Row],[MaxHR % Value]]&lt;=59%,"Low-(Abnormal)",HeartDiseasePrediction[[#This Row],[MaxHR % Value]]&lt;86%,"Normal",HeartDiseasePrediction[[#This Row],[MaxHR % Value]]&gt;=86%,"High-(Abnormal)")</f>
        <v>High-(Abnormal)</v>
      </c>
      <c r="N656" t="s">
        <v>22</v>
      </c>
      <c r="O656">
        <v>0</v>
      </c>
      <c r="P656" t="str" cm="1">
        <f t="array" ref="P656">_xlfn.IFS(HeartDiseasePrediction[[#This Row],[Oldpeak]]&lt;1,"Low Risk",HeartDiseasePrediction[[#This Row],[Oldpeak]]&lt;1.5,"Medium Risk",HeartDiseasePrediction[[#This Row],[Oldpeak]]&gt;=1.5,"High Risk")</f>
        <v>Low Risk</v>
      </c>
      <c r="Q656" t="s">
        <v>13</v>
      </c>
      <c r="R656" t="s">
        <v>22</v>
      </c>
    </row>
    <row r="657" spans="1:18" x14ac:dyDescent="0.25">
      <c r="A657">
        <v>40</v>
      </c>
      <c r="B657" t="str" cm="1">
        <f t="array" ref="B657">_xlfn.IFS(HeartDiseasePrediction[[#This Row],[Age]]&lt;40,"Below 40",HeartDiseasePrediction[[#This Row],[Age]]&lt;50,"Btw 40 - 49",HeartDiseasePrediction[[#This Row],[Age]]&lt;60,"Btw 50 -59",HeartDiseasePrediction[[#This Row],[Age]]&lt;70,"Btw 60 - 69",HeartDiseasePrediction[[#This Row],[Age]]&lt;=80,"Btw 70 -79")</f>
        <v>Btw 40 - 49</v>
      </c>
      <c r="C657" t="s">
        <v>11</v>
      </c>
      <c r="D657" t="s">
        <v>61</v>
      </c>
      <c r="E657">
        <v>152</v>
      </c>
      <c r="F657" t="str" cm="1">
        <f t="array" ref="F65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57">
        <v>223</v>
      </c>
      <c r="H657" t="str" cm="1">
        <f t="array" ref="H657">_xlfn.IFS(HeartDiseasePrediction[[#This Row],[Cholesterol]]=0,"No Reading",HeartDiseasePrediction[[#This Row],[Cholesterol]]&lt;200,"Normal",HeartDiseasePrediction[[#This Row],[Cholesterol]]&lt;240,"Medium Risk",HeartDiseasePrediction[[#This Row],[Cholesterol]]&gt;=240,"High Risk")</f>
        <v>Medium Risk</v>
      </c>
      <c r="I657" t="s">
        <v>52</v>
      </c>
      <c r="J657" t="s">
        <v>12</v>
      </c>
      <c r="K657">
        <v>181</v>
      </c>
      <c r="L657" s="1">
        <f>HeartDiseasePrediction[[#This Row],[MaxHR]]/(220-HeartDiseasePrediction[[#This Row],[Age]])</f>
        <v>1.0055555555555555</v>
      </c>
      <c r="M657" t="str" cm="1">
        <f t="array" ref="M657">_xlfn.IFS(HeartDiseasePrediction[[#This Row],[MaxHR % Value]]&lt;=59%,"Low-(Abnormal)",HeartDiseasePrediction[[#This Row],[MaxHR % Value]]&lt;86%,"Normal",HeartDiseasePrediction[[#This Row],[MaxHR % Value]]&gt;=86%,"High-(Abnormal)")</f>
        <v>High-(Abnormal)</v>
      </c>
      <c r="N657" t="s">
        <v>22</v>
      </c>
      <c r="O657">
        <v>0</v>
      </c>
      <c r="P657" t="str" cm="1">
        <f t="array" ref="P657">_xlfn.IFS(HeartDiseasePrediction[[#This Row],[Oldpeak]]&lt;1,"Low Risk",HeartDiseasePrediction[[#This Row],[Oldpeak]]&lt;1.5,"Medium Risk",HeartDiseasePrediction[[#This Row],[Oldpeak]]&gt;=1.5,"High Risk")</f>
        <v>Low Risk</v>
      </c>
      <c r="Q657" t="s">
        <v>13</v>
      </c>
      <c r="R657" t="s">
        <v>23</v>
      </c>
    </row>
    <row r="658" spans="1:18" x14ac:dyDescent="0.25">
      <c r="A658">
        <v>62</v>
      </c>
      <c r="B658" t="str" cm="1">
        <f t="array" ref="B658">_xlfn.IFS(HeartDiseasePrediction[[#This Row],[Age]]&lt;40,"Below 40",HeartDiseasePrediction[[#This Row],[Age]]&lt;50,"Btw 40 - 49",HeartDiseasePrediction[[#This Row],[Age]]&lt;60,"Btw 50 -59",HeartDiseasePrediction[[#This Row],[Age]]&lt;70,"Btw 60 - 69",HeartDiseasePrediction[[#This Row],[Age]]&lt;=80,"Btw 70 -79")</f>
        <v>Btw 60 - 69</v>
      </c>
      <c r="C658" t="s">
        <v>14</v>
      </c>
      <c r="D658" t="s">
        <v>61</v>
      </c>
      <c r="E658">
        <v>124</v>
      </c>
      <c r="F658" t="str" cm="1">
        <f t="array" ref="F65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58">
        <v>209</v>
      </c>
      <c r="H658" t="str" cm="1">
        <f t="array" ref="H658">_xlfn.IFS(HeartDiseasePrediction[[#This Row],[Cholesterol]]=0,"No Reading",HeartDiseasePrediction[[#This Row],[Cholesterol]]&lt;200,"Normal",HeartDiseasePrediction[[#This Row],[Cholesterol]]&lt;240,"Medium Risk",HeartDiseasePrediction[[#This Row],[Cholesterol]]&gt;=240,"High Risk")</f>
        <v>Medium Risk</v>
      </c>
      <c r="I658" t="s">
        <v>52</v>
      </c>
      <c r="J658" t="s">
        <v>12</v>
      </c>
      <c r="K658">
        <v>163</v>
      </c>
      <c r="L658" s="1">
        <f>HeartDiseasePrediction[[#This Row],[MaxHR]]/(220-HeartDiseasePrediction[[#This Row],[Age]])</f>
        <v>1.0316455696202531</v>
      </c>
      <c r="M658" t="str" cm="1">
        <f t="array" ref="M658">_xlfn.IFS(HeartDiseasePrediction[[#This Row],[MaxHR % Value]]&lt;=59%,"Low-(Abnormal)",HeartDiseasePrediction[[#This Row],[MaxHR % Value]]&lt;86%,"Normal",HeartDiseasePrediction[[#This Row],[MaxHR % Value]]&gt;=86%,"High-(Abnormal)")</f>
        <v>High-(Abnormal)</v>
      </c>
      <c r="N658" t="s">
        <v>22</v>
      </c>
      <c r="O658">
        <v>0</v>
      </c>
      <c r="P658" t="str" cm="1">
        <f t="array" ref="P658">_xlfn.IFS(HeartDiseasePrediction[[#This Row],[Oldpeak]]&lt;1,"Low Risk",HeartDiseasePrediction[[#This Row],[Oldpeak]]&lt;1.5,"Medium Risk",HeartDiseasePrediction[[#This Row],[Oldpeak]]&gt;=1.5,"High Risk")</f>
        <v>Low Risk</v>
      </c>
      <c r="Q658" t="s">
        <v>13</v>
      </c>
      <c r="R658" t="s">
        <v>22</v>
      </c>
    </row>
    <row r="659" spans="1:18" x14ac:dyDescent="0.25">
      <c r="A659">
        <v>44</v>
      </c>
      <c r="B659" t="str" cm="1">
        <f t="array" ref="B659">_xlfn.IFS(HeartDiseasePrediction[[#This Row],[Age]]&lt;40,"Below 40",HeartDiseasePrediction[[#This Row],[Age]]&lt;50,"Btw 40 - 49",HeartDiseasePrediction[[#This Row],[Age]]&lt;60,"Btw 50 -59",HeartDiseasePrediction[[#This Row],[Age]]&lt;70,"Btw 60 - 69",HeartDiseasePrediction[[#This Row],[Age]]&lt;=80,"Btw 70 -79")</f>
        <v>Btw 40 - 49</v>
      </c>
      <c r="C659" t="s">
        <v>11</v>
      </c>
      <c r="D659" t="s">
        <v>64</v>
      </c>
      <c r="E659">
        <v>130</v>
      </c>
      <c r="F659" t="str" cm="1">
        <f t="array" ref="F65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59">
        <v>233</v>
      </c>
      <c r="H659" t="str" cm="1">
        <f t="array" ref="H659">_xlfn.IFS(HeartDiseasePrediction[[#This Row],[Cholesterol]]=0,"No Reading",HeartDiseasePrediction[[#This Row],[Cholesterol]]&lt;200,"Normal",HeartDiseasePrediction[[#This Row],[Cholesterol]]&lt;240,"Medium Risk",HeartDiseasePrediction[[#This Row],[Cholesterol]]&gt;=240,"High Risk")</f>
        <v>Medium Risk</v>
      </c>
      <c r="I659" t="s">
        <v>52</v>
      </c>
      <c r="J659" t="s">
        <v>12</v>
      </c>
      <c r="K659">
        <v>179</v>
      </c>
      <c r="L659" s="1">
        <f>HeartDiseasePrediction[[#This Row],[MaxHR]]/(220-HeartDiseasePrediction[[#This Row],[Age]])</f>
        <v>1.0170454545454546</v>
      </c>
      <c r="M659" t="str" cm="1">
        <f t="array" ref="M659">_xlfn.IFS(HeartDiseasePrediction[[#This Row],[MaxHR % Value]]&lt;=59%,"Low-(Abnormal)",HeartDiseasePrediction[[#This Row],[MaxHR % Value]]&lt;86%,"Normal",HeartDiseasePrediction[[#This Row],[MaxHR % Value]]&gt;=86%,"High-(Abnormal)")</f>
        <v>High-(Abnormal)</v>
      </c>
      <c r="N659" t="s">
        <v>23</v>
      </c>
      <c r="O659">
        <v>0.4</v>
      </c>
      <c r="P659" t="str" cm="1">
        <f t="array" ref="P659">_xlfn.IFS(HeartDiseasePrediction[[#This Row],[Oldpeak]]&lt;1,"Low Risk",HeartDiseasePrediction[[#This Row],[Oldpeak]]&lt;1.5,"Medium Risk",HeartDiseasePrediction[[#This Row],[Oldpeak]]&gt;=1.5,"High Risk")</f>
        <v>Low Risk</v>
      </c>
      <c r="Q659" t="s">
        <v>13</v>
      </c>
      <c r="R659" t="s">
        <v>22</v>
      </c>
    </row>
    <row r="660" spans="1:18" x14ac:dyDescent="0.25">
      <c r="A660">
        <v>46</v>
      </c>
      <c r="B660" t="str" cm="1">
        <f t="array" ref="B660">_xlfn.IFS(HeartDiseasePrediction[[#This Row],[Age]]&lt;40,"Below 40",HeartDiseasePrediction[[#This Row],[Age]]&lt;50,"Btw 40 - 49",HeartDiseasePrediction[[#This Row],[Age]]&lt;60,"Btw 50 -59",HeartDiseasePrediction[[#This Row],[Age]]&lt;70,"Btw 60 - 69",HeartDiseasePrediction[[#This Row],[Age]]&lt;=80,"Btw 70 -79")</f>
        <v>Btw 40 - 49</v>
      </c>
      <c r="C660" t="s">
        <v>11</v>
      </c>
      <c r="D660" t="s">
        <v>62</v>
      </c>
      <c r="E660">
        <v>101</v>
      </c>
      <c r="F660" t="str" cm="1">
        <f t="array" ref="F660">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660">
        <v>197</v>
      </c>
      <c r="H660" t="str" cm="1">
        <f t="array" ref="H660">_xlfn.IFS(HeartDiseasePrediction[[#This Row],[Cholesterol]]=0,"No Reading",HeartDiseasePrediction[[#This Row],[Cholesterol]]&lt;200,"Normal",HeartDiseasePrediction[[#This Row],[Cholesterol]]&lt;240,"Medium Risk",HeartDiseasePrediction[[#This Row],[Cholesterol]]&gt;=240,"High Risk")</f>
        <v>Normal</v>
      </c>
      <c r="I660" t="s">
        <v>53</v>
      </c>
      <c r="J660" t="s">
        <v>12</v>
      </c>
      <c r="K660">
        <v>156</v>
      </c>
      <c r="L660" s="1">
        <f>HeartDiseasePrediction[[#This Row],[MaxHR]]/(220-HeartDiseasePrediction[[#This Row],[Age]])</f>
        <v>0.89655172413793105</v>
      </c>
      <c r="M660" t="str" cm="1">
        <f t="array" ref="M660">_xlfn.IFS(HeartDiseasePrediction[[#This Row],[MaxHR % Value]]&lt;=59%,"Low-(Abnormal)",HeartDiseasePrediction[[#This Row],[MaxHR % Value]]&lt;86%,"Normal",HeartDiseasePrediction[[#This Row],[MaxHR % Value]]&gt;=86%,"High-(Abnormal)")</f>
        <v>High-(Abnormal)</v>
      </c>
      <c r="N660" t="s">
        <v>22</v>
      </c>
      <c r="O660">
        <v>0</v>
      </c>
      <c r="P660" t="str" cm="1">
        <f t="array" ref="P660">_xlfn.IFS(HeartDiseasePrediction[[#This Row],[Oldpeak]]&lt;1,"Low Risk",HeartDiseasePrediction[[#This Row],[Oldpeak]]&lt;1.5,"Medium Risk",HeartDiseasePrediction[[#This Row],[Oldpeak]]&gt;=1.5,"High Risk")</f>
        <v>Low Risk</v>
      </c>
      <c r="Q660" t="s">
        <v>13</v>
      </c>
      <c r="R660" t="s">
        <v>22</v>
      </c>
    </row>
    <row r="661" spans="1:18" x14ac:dyDescent="0.25">
      <c r="A661">
        <v>59</v>
      </c>
      <c r="B661" t="str" cm="1">
        <f t="array" ref="B661">_xlfn.IFS(HeartDiseasePrediction[[#This Row],[Age]]&lt;40,"Below 40",HeartDiseasePrediction[[#This Row],[Age]]&lt;50,"Btw 40 - 49",HeartDiseasePrediction[[#This Row],[Age]]&lt;60,"Btw 50 -59",HeartDiseasePrediction[[#This Row],[Age]]&lt;70,"Btw 60 - 69",HeartDiseasePrediction[[#This Row],[Age]]&lt;=80,"Btw 70 -79")</f>
        <v>Btw 50 -59</v>
      </c>
      <c r="C661" t="s">
        <v>11</v>
      </c>
      <c r="D661" t="s">
        <v>64</v>
      </c>
      <c r="E661">
        <v>126</v>
      </c>
      <c r="F661" t="str" cm="1">
        <f t="array" ref="F66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61">
        <v>218</v>
      </c>
      <c r="H661" t="str" cm="1">
        <f t="array" ref="H661">_xlfn.IFS(HeartDiseasePrediction[[#This Row],[Cholesterol]]=0,"No Reading",HeartDiseasePrediction[[#This Row],[Cholesterol]]&lt;200,"Normal",HeartDiseasePrediction[[#This Row],[Cholesterol]]&lt;240,"Medium Risk",HeartDiseasePrediction[[#This Row],[Cholesterol]]&gt;=240,"High Risk")</f>
        <v>Medium Risk</v>
      </c>
      <c r="I661" t="s">
        <v>53</v>
      </c>
      <c r="J661" t="s">
        <v>12</v>
      </c>
      <c r="K661">
        <v>134</v>
      </c>
      <c r="L661" s="1">
        <f>HeartDiseasePrediction[[#This Row],[MaxHR]]/(220-HeartDiseasePrediction[[#This Row],[Age]])</f>
        <v>0.83229813664596275</v>
      </c>
      <c r="M661" t="str" cm="1">
        <f t="array" ref="M661">_xlfn.IFS(HeartDiseasePrediction[[#This Row],[MaxHR % Value]]&lt;=59%,"Low-(Abnormal)",HeartDiseasePrediction[[#This Row],[MaxHR % Value]]&lt;86%,"Normal",HeartDiseasePrediction[[#This Row],[MaxHR % Value]]&gt;=86%,"High-(Abnormal)")</f>
        <v>Normal</v>
      </c>
      <c r="N661" t="s">
        <v>22</v>
      </c>
      <c r="O661">
        <v>2.2000000000000002</v>
      </c>
      <c r="P661" t="str" cm="1">
        <f t="array" ref="P661">_xlfn.IFS(HeartDiseasePrediction[[#This Row],[Oldpeak]]&lt;1,"Low Risk",HeartDiseasePrediction[[#This Row],[Oldpeak]]&lt;1.5,"Medium Risk",HeartDiseasePrediction[[#This Row],[Oldpeak]]&gt;=1.5,"High Risk")</f>
        <v>High Risk</v>
      </c>
      <c r="Q661" t="s">
        <v>15</v>
      </c>
      <c r="R661" t="s">
        <v>23</v>
      </c>
    </row>
    <row r="662" spans="1:18" x14ac:dyDescent="0.25">
      <c r="A662">
        <v>58</v>
      </c>
      <c r="B662" t="str" cm="1">
        <f t="array" ref="B662">_xlfn.IFS(HeartDiseasePrediction[[#This Row],[Age]]&lt;40,"Below 40",HeartDiseasePrediction[[#This Row],[Age]]&lt;50,"Btw 40 - 49",HeartDiseasePrediction[[#This Row],[Age]]&lt;60,"Btw 50 -59",HeartDiseasePrediction[[#This Row],[Age]]&lt;70,"Btw 60 - 69",HeartDiseasePrediction[[#This Row],[Age]]&lt;=80,"Btw 70 -79")</f>
        <v>Btw 50 -59</v>
      </c>
      <c r="C662" t="s">
        <v>11</v>
      </c>
      <c r="D662" t="s">
        <v>64</v>
      </c>
      <c r="E662">
        <v>140</v>
      </c>
      <c r="F662" t="str" cm="1">
        <f t="array" ref="F662">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62">
        <v>211</v>
      </c>
      <c r="H662" t="str" cm="1">
        <f t="array" ref="H662">_xlfn.IFS(HeartDiseasePrediction[[#This Row],[Cholesterol]]=0,"No Reading",HeartDiseasePrediction[[#This Row],[Cholesterol]]&lt;200,"Normal",HeartDiseasePrediction[[#This Row],[Cholesterol]]&lt;240,"Medium Risk",HeartDiseasePrediction[[#This Row],[Cholesterol]]&gt;=240,"High Risk")</f>
        <v>Medium Risk</v>
      </c>
      <c r="I662" t="s">
        <v>53</v>
      </c>
      <c r="J662" t="s">
        <v>17</v>
      </c>
      <c r="K662">
        <v>165</v>
      </c>
      <c r="L662" s="1">
        <f>HeartDiseasePrediction[[#This Row],[MaxHR]]/(220-HeartDiseasePrediction[[#This Row],[Age]])</f>
        <v>1.0185185185185186</v>
      </c>
      <c r="M662" t="str" cm="1">
        <f t="array" ref="M662">_xlfn.IFS(HeartDiseasePrediction[[#This Row],[MaxHR % Value]]&lt;=59%,"Low-(Abnormal)",HeartDiseasePrediction[[#This Row],[MaxHR % Value]]&lt;86%,"Normal",HeartDiseasePrediction[[#This Row],[MaxHR % Value]]&gt;=86%,"High-(Abnormal)")</f>
        <v>High-(Abnormal)</v>
      </c>
      <c r="N662" t="s">
        <v>22</v>
      </c>
      <c r="O662">
        <v>0</v>
      </c>
      <c r="P662" t="str" cm="1">
        <f t="array" ref="P662">_xlfn.IFS(HeartDiseasePrediction[[#This Row],[Oldpeak]]&lt;1,"Low Risk",HeartDiseasePrediction[[#This Row],[Oldpeak]]&lt;1.5,"Medium Risk",HeartDiseasePrediction[[#This Row],[Oldpeak]]&gt;=1.5,"High Risk")</f>
        <v>Low Risk</v>
      </c>
      <c r="Q662" t="s">
        <v>13</v>
      </c>
      <c r="R662" t="s">
        <v>22</v>
      </c>
    </row>
    <row r="663" spans="1:18" x14ac:dyDescent="0.25">
      <c r="A663">
        <v>49</v>
      </c>
      <c r="B663" t="str" cm="1">
        <f t="array" ref="B663">_xlfn.IFS(HeartDiseasePrediction[[#This Row],[Age]]&lt;40,"Below 40",HeartDiseasePrediction[[#This Row],[Age]]&lt;50,"Btw 40 - 49",HeartDiseasePrediction[[#This Row],[Age]]&lt;60,"Btw 50 -59",HeartDiseasePrediction[[#This Row],[Age]]&lt;70,"Btw 60 - 69",HeartDiseasePrediction[[#This Row],[Age]]&lt;=80,"Btw 70 -79")</f>
        <v>Btw 40 - 49</v>
      </c>
      <c r="C663" t="s">
        <v>11</v>
      </c>
      <c r="D663" t="s">
        <v>64</v>
      </c>
      <c r="E663">
        <v>118</v>
      </c>
      <c r="F663" t="str" cm="1">
        <f t="array" ref="F663">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663">
        <v>149</v>
      </c>
      <c r="H663" t="str" cm="1">
        <f t="array" ref="H663">_xlfn.IFS(HeartDiseasePrediction[[#This Row],[Cholesterol]]=0,"No Reading",HeartDiseasePrediction[[#This Row],[Cholesterol]]&lt;200,"Normal",HeartDiseasePrediction[[#This Row],[Cholesterol]]&lt;240,"Medium Risk",HeartDiseasePrediction[[#This Row],[Cholesterol]]&gt;=240,"High Risk")</f>
        <v>Normal</v>
      </c>
      <c r="I663" t="s">
        <v>52</v>
      </c>
      <c r="J663" t="s">
        <v>17</v>
      </c>
      <c r="K663">
        <v>126</v>
      </c>
      <c r="L663" s="1">
        <f>HeartDiseasePrediction[[#This Row],[MaxHR]]/(220-HeartDiseasePrediction[[#This Row],[Age]])</f>
        <v>0.73684210526315785</v>
      </c>
      <c r="M663" t="str" cm="1">
        <f t="array" ref="M663">_xlfn.IFS(HeartDiseasePrediction[[#This Row],[MaxHR % Value]]&lt;=59%,"Low-(Abnormal)",HeartDiseasePrediction[[#This Row],[MaxHR % Value]]&lt;86%,"Normal",HeartDiseasePrediction[[#This Row],[MaxHR % Value]]&gt;=86%,"High-(Abnormal)")</f>
        <v>Normal</v>
      </c>
      <c r="N663" t="s">
        <v>22</v>
      </c>
      <c r="O663">
        <v>0.8</v>
      </c>
      <c r="P663" t="str" cm="1">
        <f t="array" ref="P663">_xlfn.IFS(HeartDiseasePrediction[[#This Row],[Oldpeak]]&lt;1,"Low Risk",HeartDiseasePrediction[[#This Row],[Oldpeak]]&lt;1.5,"Medium Risk",HeartDiseasePrediction[[#This Row],[Oldpeak]]&gt;=1.5,"High Risk")</f>
        <v>Low Risk</v>
      </c>
      <c r="Q663" t="s">
        <v>13</v>
      </c>
      <c r="R663" t="s">
        <v>23</v>
      </c>
    </row>
    <row r="664" spans="1:18" x14ac:dyDescent="0.25">
      <c r="A664">
        <v>44</v>
      </c>
      <c r="B664" t="str" cm="1">
        <f t="array" ref="B664">_xlfn.IFS(HeartDiseasePrediction[[#This Row],[Age]]&lt;40,"Below 40",HeartDiseasePrediction[[#This Row],[Age]]&lt;50,"Btw 40 - 49",HeartDiseasePrediction[[#This Row],[Age]]&lt;60,"Btw 50 -59",HeartDiseasePrediction[[#This Row],[Age]]&lt;70,"Btw 60 - 69",HeartDiseasePrediction[[#This Row],[Age]]&lt;=80,"Btw 70 -79")</f>
        <v>Btw 40 - 49</v>
      </c>
      <c r="C664" t="s">
        <v>11</v>
      </c>
      <c r="D664" t="s">
        <v>61</v>
      </c>
      <c r="E664">
        <v>110</v>
      </c>
      <c r="F664" t="str" cm="1">
        <f t="array" ref="F664">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664">
        <v>197</v>
      </c>
      <c r="H664" t="str" cm="1">
        <f t="array" ref="H664">_xlfn.IFS(HeartDiseasePrediction[[#This Row],[Cholesterol]]=0,"No Reading",HeartDiseasePrediction[[#This Row],[Cholesterol]]&lt;200,"Normal",HeartDiseasePrediction[[#This Row],[Cholesterol]]&lt;240,"Medium Risk",HeartDiseasePrediction[[#This Row],[Cholesterol]]&gt;=240,"High Risk")</f>
        <v>Normal</v>
      </c>
      <c r="I664" t="s">
        <v>52</v>
      </c>
      <c r="J664" t="s">
        <v>17</v>
      </c>
      <c r="K664">
        <v>177</v>
      </c>
      <c r="L664" s="1">
        <f>HeartDiseasePrediction[[#This Row],[MaxHR]]/(220-HeartDiseasePrediction[[#This Row],[Age]])</f>
        <v>1.0056818181818181</v>
      </c>
      <c r="M664" t="str" cm="1">
        <f t="array" ref="M664">_xlfn.IFS(HeartDiseasePrediction[[#This Row],[MaxHR % Value]]&lt;=59%,"Low-(Abnormal)",HeartDiseasePrediction[[#This Row],[MaxHR % Value]]&lt;86%,"Normal",HeartDiseasePrediction[[#This Row],[MaxHR % Value]]&gt;=86%,"High-(Abnormal)")</f>
        <v>High-(Abnormal)</v>
      </c>
      <c r="N664" t="s">
        <v>22</v>
      </c>
      <c r="O664">
        <v>0</v>
      </c>
      <c r="P664" t="str" cm="1">
        <f t="array" ref="P664">_xlfn.IFS(HeartDiseasePrediction[[#This Row],[Oldpeak]]&lt;1,"Low Risk",HeartDiseasePrediction[[#This Row],[Oldpeak]]&lt;1.5,"Medium Risk",HeartDiseasePrediction[[#This Row],[Oldpeak]]&gt;=1.5,"High Risk")</f>
        <v>Low Risk</v>
      </c>
      <c r="Q664" t="s">
        <v>13</v>
      </c>
      <c r="R664" t="s">
        <v>23</v>
      </c>
    </row>
    <row r="665" spans="1:18" x14ac:dyDescent="0.25">
      <c r="A665">
        <v>66</v>
      </c>
      <c r="B665" t="str" cm="1">
        <f t="array" ref="B665">_xlfn.IFS(HeartDiseasePrediction[[#This Row],[Age]]&lt;40,"Below 40",HeartDiseasePrediction[[#This Row],[Age]]&lt;50,"Btw 40 - 49",HeartDiseasePrediction[[#This Row],[Age]]&lt;60,"Btw 50 -59",HeartDiseasePrediction[[#This Row],[Age]]&lt;70,"Btw 60 - 69",HeartDiseasePrediction[[#This Row],[Age]]&lt;=80,"Btw 70 -79")</f>
        <v>Btw 60 - 69</v>
      </c>
      <c r="C665" t="s">
        <v>11</v>
      </c>
      <c r="D665" t="s">
        <v>62</v>
      </c>
      <c r="E665">
        <v>160</v>
      </c>
      <c r="F665" t="str" cm="1">
        <f t="array" ref="F665">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65">
        <v>246</v>
      </c>
      <c r="H665" t="str" cm="1">
        <f t="array" ref="H665">_xlfn.IFS(HeartDiseasePrediction[[#This Row],[Cholesterol]]=0,"No Reading",HeartDiseasePrediction[[#This Row],[Cholesterol]]&lt;200,"Normal",HeartDiseasePrediction[[#This Row],[Cholesterol]]&lt;240,"Medium Risk",HeartDiseasePrediction[[#This Row],[Cholesterol]]&gt;=240,"High Risk")</f>
        <v>High Risk</v>
      </c>
      <c r="I665" t="s">
        <v>52</v>
      </c>
      <c r="J665" t="s">
        <v>12</v>
      </c>
      <c r="K665">
        <v>120</v>
      </c>
      <c r="L665" s="1">
        <f>HeartDiseasePrediction[[#This Row],[MaxHR]]/(220-HeartDiseasePrediction[[#This Row],[Age]])</f>
        <v>0.77922077922077926</v>
      </c>
      <c r="M665" t="str" cm="1">
        <f t="array" ref="M665">_xlfn.IFS(HeartDiseasePrediction[[#This Row],[MaxHR % Value]]&lt;=59%,"Low-(Abnormal)",HeartDiseasePrediction[[#This Row],[MaxHR % Value]]&lt;86%,"Normal",HeartDiseasePrediction[[#This Row],[MaxHR % Value]]&gt;=86%,"High-(Abnormal)")</f>
        <v>Normal</v>
      </c>
      <c r="N665" t="s">
        <v>23</v>
      </c>
      <c r="O665">
        <v>0</v>
      </c>
      <c r="P665" t="str" cm="1">
        <f t="array" ref="P665">_xlfn.IFS(HeartDiseasePrediction[[#This Row],[Oldpeak]]&lt;1,"Low Risk",HeartDiseasePrediction[[#This Row],[Oldpeak]]&lt;1.5,"Medium Risk",HeartDiseasePrediction[[#This Row],[Oldpeak]]&gt;=1.5,"High Risk")</f>
        <v>Low Risk</v>
      </c>
      <c r="Q665" t="s">
        <v>15</v>
      </c>
      <c r="R665" t="s">
        <v>23</v>
      </c>
    </row>
    <row r="666" spans="1:18" x14ac:dyDescent="0.25">
      <c r="A666">
        <v>65</v>
      </c>
      <c r="B666" t="str" cm="1">
        <f t="array" ref="B666">_xlfn.IFS(HeartDiseasePrediction[[#This Row],[Age]]&lt;40,"Below 40",HeartDiseasePrediction[[#This Row],[Age]]&lt;50,"Btw 40 - 49",HeartDiseasePrediction[[#This Row],[Age]]&lt;60,"Btw 50 -59",HeartDiseasePrediction[[#This Row],[Age]]&lt;70,"Btw 60 - 69",HeartDiseasePrediction[[#This Row],[Age]]&lt;=80,"Btw 70 -79")</f>
        <v>Btw 60 - 69</v>
      </c>
      <c r="C666" t="s">
        <v>14</v>
      </c>
      <c r="D666" t="s">
        <v>61</v>
      </c>
      <c r="E666">
        <v>150</v>
      </c>
      <c r="F666" t="str" cm="1">
        <f t="array" ref="F666">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66">
        <v>225</v>
      </c>
      <c r="H666" t="str" cm="1">
        <f t="array" ref="H666">_xlfn.IFS(HeartDiseasePrediction[[#This Row],[Cholesterol]]=0,"No Reading",HeartDiseasePrediction[[#This Row],[Cholesterol]]&lt;200,"Normal",HeartDiseasePrediction[[#This Row],[Cholesterol]]&lt;240,"Medium Risk",HeartDiseasePrediction[[#This Row],[Cholesterol]]&gt;=240,"High Risk")</f>
        <v>Medium Risk</v>
      </c>
      <c r="I666" t="s">
        <v>52</v>
      </c>
      <c r="J666" t="s">
        <v>17</v>
      </c>
      <c r="K666">
        <v>114</v>
      </c>
      <c r="L666" s="1">
        <f>HeartDiseasePrediction[[#This Row],[MaxHR]]/(220-HeartDiseasePrediction[[#This Row],[Age]])</f>
        <v>0.73548387096774193</v>
      </c>
      <c r="M666" t="str" cm="1">
        <f t="array" ref="M666">_xlfn.IFS(HeartDiseasePrediction[[#This Row],[MaxHR % Value]]&lt;=59%,"Low-(Abnormal)",HeartDiseasePrediction[[#This Row],[MaxHR % Value]]&lt;86%,"Normal",HeartDiseasePrediction[[#This Row],[MaxHR % Value]]&gt;=86%,"High-(Abnormal)")</f>
        <v>Normal</v>
      </c>
      <c r="N666" t="s">
        <v>22</v>
      </c>
      <c r="O666">
        <v>1</v>
      </c>
      <c r="P666" t="str" cm="1">
        <f t="array" ref="P666">_xlfn.IFS(HeartDiseasePrediction[[#This Row],[Oldpeak]]&lt;1,"Low Risk",HeartDiseasePrediction[[#This Row],[Oldpeak]]&lt;1.5,"Medium Risk",HeartDiseasePrediction[[#This Row],[Oldpeak]]&gt;=1.5,"High Risk")</f>
        <v>Medium Risk</v>
      </c>
      <c r="Q666" t="s">
        <v>15</v>
      </c>
      <c r="R666" t="s">
        <v>23</v>
      </c>
    </row>
    <row r="667" spans="1:18" x14ac:dyDescent="0.25">
      <c r="A667">
        <v>42</v>
      </c>
      <c r="B667" t="str" cm="1">
        <f t="array" ref="B667">_xlfn.IFS(HeartDiseasePrediction[[#This Row],[Age]]&lt;40,"Below 40",HeartDiseasePrediction[[#This Row],[Age]]&lt;50,"Btw 40 - 49",HeartDiseasePrediction[[#This Row],[Age]]&lt;60,"Btw 50 -59",HeartDiseasePrediction[[#This Row],[Age]]&lt;70,"Btw 60 - 69",HeartDiseasePrediction[[#This Row],[Age]]&lt;=80,"Btw 70 -79")</f>
        <v>Btw 40 - 49</v>
      </c>
      <c r="C667" t="s">
        <v>11</v>
      </c>
      <c r="D667" t="s">
        <v>61</v>
      </c>
      <c r="E667">
        <v>136</v>
      </c>
      <c r="F667" t="str" cm="1">
        <f t="array" ref="F66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67">
        <v>315</v>
      </c>
      <c r="H667" t="str" cm="1">
        <f t="array" ref="H667">_xlfn.IFS(HeartDiseasePrediction[[#This Row],[Cholesterol]]=0,"No Reading",HeartDiseasePrediction[[#This Row],[Cholesterol]]&lt;200,"Normal",HeartDiseasePrediction[[#This Row],[Cholesterol]]&lt;240,"Medium Risk",HeartDiseasePrediction[[#This Row],[Cholesterol]]&gt;=240,"High Risk")</f>
        <v>High Risk</v>
      </c>
      <c r="I667" t="s">
        <v>52</v>
      </c>
      <c r="J667" t="s">
        <v>12</v>
      </c>
      <c r="K667">
        <v>125</v>
      </c>
      <c r="L667" s="1">
        <f>HeartDiseasePrediction[[#This Row],[MaxHR]]/(220-HeartDiseasePrediction[[#This Row],[Age]])</f>
        <v>0.702247191011236</v>
      </c>
      <c r="M667" t="str" cm="1">
        <f t="array" ref="M667">_xlfn.IFS(HeartDiseasePrediction[[#This Row],[MaxHR % Value]]&lt;=59%,"Low-(Abnormal)",HeartDiseasePrediction[[#This Row],[MaxHR % Value]]&lt;86%,"Normal",HeartDiseasePrediction[[#This Row],[MaxHR % Value]]&gt;=86%,"High-(Abnormal)")</f>
        <v>Normal</v>
      </c>
      <c r="N667" t="s">
        <v>23</v>
      </c>
      <c r="O667">
        <v>1.8</v>
      </c>
      <c r="P667" t="str" cm="1">
        <f t="array" ref="P667">_xlfn.IFS(HeartDiseasePrediction[[#This Row],[Oldpeak]]&lt;1,"Low Risk",HeartDiseasePrediction[[#This Row],[Oldpeak]]&lt;1.5,"Medium Risk",HeartDiseasePrediction[[#This Row],[Oldpeak]]&gt;=1.5,"High Risk")</f>
        <v>High Risk</v>
      </c>
      <c r="Q667" t="s">
        <v>15</v>
      </c>
      <c r="R667" t="s">
        <v>23</v>
      </c>
    </row>
    <row r="668" spans="1:18" x14ac:dyDescent="0.25">
      <c r="A668">
        <v>52</v>
      </c>
      <c r="B668" t="str" cm="1">
        <f t="array" ref="B668">_xlfn.IFS(HeartDiseasePrediction[[#This Row],[Age]]&lt;40,"Below 40",HeartDiseasePrediction[[#This Row],[Age]]&lt;50,"Btw 40 - 49",HeartDiseasePrediction[[#This Row],[Age]]&lt;60,"Btw 50 -59",HeartDiseasePrediction[[#This Row],[Age]]&lt;70,"Btw 60 - 69",HeartDiseasePrediction[[#This Row],[Age]]&lt;=80,"Btw 70 -79")</f>
        <v>Btw 50 -59</v>
      </c>
      <c r="C668" t="s">
        <v>11</v>
      </c>
      <c r="D668" t="s">
        <v>62</v>
      </c>
      <c r="E668">
        <v>128</v>
      </c>
      <c r="F668" t="str" cm="1">
        <f t="array" ref="F66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68">
        <v>205</v>
      </c>
      <c r="H668" t="str" cm="1">
        <f t="array" ref="H668">_xlfn.IFS(HeartDiseasePrediction[[#This Row],[Cholesterol]]=0,"No Reading",HeartDiseasePrediction[[#This Row],[Cholesterol]]&lt;200,"Normal",HeartDiseasePrediction[[#This Row],[Cholesterol]]&lt;240,"Medium Risk",HeartDiseasePrediction[[#This Row],[Cholesterol]]&gt;=240,"High Risk")</f>
        <v>Medium Risk</v>
      </c>
      <c r="I668" t="s">
        <v>53</v>
      </c>
      <c r="J668" t="s">
        <v>12</v>
      </c>
      <c r="K668">
        <v>184</v>
      </c>
      <c r="L668" s="1">
        <f>HeartDiseasePrediction[[#This Row],[MaxHR]]/(220-HeartDiseasePrediction[[#This Row],[Age]])</f>
        <v>1.0952380952380953</v>
      </c>
      <c r="M668" t="str" cm="1">
        <f t="array" ref="M668">_xlfn.IFS(HeartDiseasePrediction[[#This Row],[MaxHR % Value]]&lt;=59%,"Low-(Abnormal)",HeartDiseasePrediction[[#This Row],[MaxHR % Value]]&lt;86%,"Normal",HeartDiseasePrediction[[#This Row],[MaxHR % Value]]&gt;=86%,"High-(Abnormal)")</f>
        <v>High-(Abnormal)</v>
      </c>
      <c r="N668" t="s">
        <v>22</v>
      </c>
      <c r="O668">
        <v>0</v>
      </c>
      <c r="P668" t="str" cm="1">
        <f t="array" ref="P668">_xlfn.IFS(HeartDiseasePrediction[[#This Row],[Oldpeak]]&lt;1,"Low Risk",HeartDiseasePrediction[[#This Row],[Oldpeak]]&lt;1.5,"Medium Risk",HeartDiseasePrediction[[#This Row],[Oldpeak]]&gt;=1.5,"High Risk")</f>
        <v>Low Risk</v>
      </c>
      <c r="Q668" t="s">
        <v>13</v>
      </c>
      <c r="R668" t="s">
        <v>22</v>
      </c>
    </row>
    <row r="669" spans="1:18" x14ac:dyDescent="0.25">
      <c r="A669">
        <v>65</v>
      </c>
      <c r="B669" t="str" cm="1">
        <f t="array" ref="B669">_xlfn.IFS(HeartDiseasePrediction[[#This Row],[Age]]&lt;40,"Below 40",HeartDiseasePrediction[[#This Row],[Age]]&lt;50,"Btw 40 - 49",HeartDiseasePrediction[[#This Row],[Age]]&lt;60,"Btw 50 -59",HeartDiseasePrediction[[#This Row],[Age]]&lt;70,"Btw 60 - 69",HeartDiseasePrediction[[#This Row],[Age]]&lt;=80,"Btw 70 -79")</f>
        <v>Btw 60 - 69</v>
      </c>
      <c r="C669" t="s">
        <v>14</v>
      </c>
      <c r="D669" t="s">
        <v>64</v>
      </c>
      <c r="E669">
        <v>140</v>
      </c>
      <c r="F669" t="str" cm="1">
        <f t="array" ref="F669">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69">
        <v>417</v>
      </c>
      <c r="H669" t="str" cm="1">
        <f t="array" ref="H669">_xlfn.IFS(HeartDiseasePrediction[[#This Row],[Cholesterol]]=0,"No Reading",HeartDiseasePrediction[[#This Row],[Cholesterol]]&lt;200,"Normal",HeartDiseasePrediction[[#This Row],[Cholesterol]]&lt;240,"Medium Risk",HeartDiseasePrediction[[#This Row],[Cholesterol]]&gt;=240,"High Risk")</f>
        <v>High Risk</v>
      </c>
      <c r="I669" t="s">
        <v>53</v>
      </c>
      <c r="J669" t="s">
        <v>17</v>
      </c>
      <c r="K669">
        <v>157</v>
      </c>
      <c r="L669" s="1">
        <f>HeartDiseasePrediction[[#This Row],[MaxHR]]/(220-HeartDiseasePrediction[[#This Row],[Age]])</f>
        <v>1.0129032258064516</v>
      </c>
      <c r="M669" t="str" cm="1">
        <f t="array" ref="M669">_xlfn.IFS(HeartDiseasePrediction[[#This Row],[MaxHR % Value]]&lt;=59%,"Low-(Abnormal)",HeartDiseasePrediction[[#This Row],[MaxHR % Value]]&lt;86%,"Normal",HeartDiseasePrediction[[#This Row],[MaxHR % Value]]&gt;=86%,"High-(Abnormal)")</f>
        <v>High-(Abnormal)</v>
      </c>
      <c r="N669" t="s">
        <v>22</v>
      </c>
      <c r="O669">
        <v>0.8</v>
      </c>
      <c r="P669" t="str" cm="1">
        <f t="array" ref="P669">_xlfn.IFS(HeartDiseasePrediction[[#This Row],[Oldpeak]]&lt;1,"Low Risk",HeartDiseasePrediction[[#This Row],[Oldpeak]]&lt;1.5,"Medium Risk",HeartDiseasePrediction[[#This Row],[Oldpeak]]&gt;=1.5,"High Risk")</f>
        <v>Low Risk</v>
      </c>
      <c r="Q669" t="s">
        <v>13</v>
      </c>
      <c r="R669" t="s">
        <v>22</v>
      </c>
    </row>
    <row r="670" spans="1:18" x14ac:dyDescent="0.25">
      <c r="A670">
        <v>63</v>
      </c>
      <c r="B670" t="str" cm="1">
        <f t="array" ref="B670">_xlfn.IFS(HeartDiseasePrediction[[#This Row],[Age]]&lt;40,"Below 40",HeartDiseasePrediction[[#This Row],[Age]]&lt;50,"Btw 40 - 49",HeartDiseasePrediction[[#This Row],[Age]]&lt;60,"Btw 50 -59",HeartDiseasePrediction[[#This Row],[Age]]&lt;70,"Btw 60 - 69",HeartDiseasePrediction[[#This Row],[Age]]&lt;=80,"Btw 70 -79")</f>
        <v>Btw 60 - 69</v>
      </c>
      <c r="C670" t="s">
        <v>14</v>
      </c>
      <c r="D670" t="s">
        <v>62</v>
      </c>
      <c r="E670">
        <v>140</v>
      </c>
      <c r="F670" t="str" cm="1">
        <f t="array" ref="F670">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70">
        <v>195</v>
      </c>
      <c r="H670" t="str" cm="1">
        <f t="array" ref="H670">_xlfn.IFS(HeartDiseasePrediction[[#This Row],[Cholesterol]]=0,"No Reading",HeartDiseasePrediction[[#This Row],[Cholesterol]]&lt;200,"Normal",HeartDiseasePrediction[[#This Row],[Cholesterol]]&lt;240,"Medium Risk",HeartDiseasePrediction[[#This Row],[Cholesterol]]&gt;=240,"High Risk")</f>
        <v>Normal</v>
      </c>
      <c r="I670" t="s">
        <v>52</v>
      </c>
      <c r="J670" t="s">
        <v>12</v>
      </c>
      <c r="K670">
        <v>179</v>
      </c>
      <c r="L670" s="1">
        <f>HeartDiseasePrediction[[#This Row],[MaxHR]]/(220-HeartDiseasePrediction[[#This Row],[Age]])</f>
        <v>1.1401273885350318</v>
      </c>
      <c r="M670" t="str" cm="1">
        <f t="array" ref="M670">_xlfn.IFS(HeartDiseasePrediction[[#This Row],[MaxHR % Value]]&lt;=59%,"Low-(Abnormal)",HeartDiseasePrediction[[#This Row],[MaxHR % Value]]&lt;86%,"Normal",HeartDiseasePrediction[[#This Row],[MaxHR % Value]]&gt;=86%,"High-(Abnormal)")</f>
        <v>High-(Abnormal)</v>
      </c>
      <c r="N670" t="s">
        <v>22</v>
      </c>
      <c r="O670">
        <v>0</v>
      </c>
      <c r="P670" t="str" cm="1">
        <f t="array" ref="P670">_xlfn.IFS(HeartDiseasePrediction[[#This Row],[Oldpeak]]&lt;1,"Low Risk",HeartDiseasePrediction[[#This Row],[Oldpeak]]&lt;1.5,"Medium Risk",HeartDiseasePrediction[[#This Row],[Oldpeak]]&gt;=1.5,"High Risk")</f>
        <v>Low Risk</v>
      </c>
      <c r="Q670" t="s">
        <v>13</v>
      </c>
      <c r="R670" t="s">
        <v>22</v>
      </c>
    </row>
    <row r="671" spans="1:18" x14ac:dyDescent="0.25">
      <c r="A671">
        <v>45</v>
      </c>
      <c r="B671" t="str" cm="1">
        <f t="array" ref="B671">_xlfn.IFS(HeartDiseasePrediction[[#This Row],[Age]]&lt;40,"Below 40",HeartDiseasePrediction[[#This Row],[Age]]&lt;50,"Btw 40 - 49",HeartDiseasePrediction[[#This Row],[Age]]&lt;60,"Btw 50 -59",HeartDiseasePrediction[[#This Row],[Age]]&lt;70,"Btw 60 - 69",HeartDiseasePrediction[[#This Row],[Age]]&lt;=80,"Btw 70 -79")</f>
        <v>Btw 40 - 49</v>
      </c>
      <c r="C671" t="s">
        <v>14</v>
      </c>
      <c r="D671" t="s">
        <v>62</v>
      </c>
      <c r="E671">
        <v>130</v>
      </c>
      <c r="F671" t="str" cm="1">
        <f t="array" ref="F67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71">
        <v>234</v>
      </c>
      <c r="H671" t="str" cm="1">
        <f t="array" ref="H671">_xlfn.IFS(HeartDiseasePrediction[[#This Row],[Cholesterol]]=0,"No Reading",HeartDiseasePrediction[[#This Row],[Cholesterol]]&lt;200,"Normal",HeartDiseasePrediction[[#This Row],[Cholesterol]]&lt;240,"Medium Risk",HeartDiseasePrediction[[#This Row],[Cholesterol]]&gt;=240,"High Risk")</f>
        <v>Medium Risk</v>
      </c>
      <c r="I671" t="s">
        <v>52</v>
      </c>
      <c r="J671" t="s">
        <v>17</v>
      </c>
      <c r="K671">
        <v>175</v>
      </c>
      <c r="L671" s="1">
        <f>HeartDiseasePrediction[[#This Row],[MaxHR]]/(220-HeartDiseasePrediction[[#This Row],[Age]])</f>
        <v>1</v>
      </c>
      <c r="M671" t="str" cm="1">
        <f t="array" ref="M671">_xlfn.IFS(HeartDiseasePrediction[[#This Row],[MaxHR % Value]]&lt;=59%,"Low-(Abnormal)",HeartDiseasePrediction[[#This Row],[MaxHR % Value]]&lt;86%,"Normal",HeartDiseasePrediction[[#This Row],[MaxHR % Value]]&gt;=86%,"High-(Abnormal)")</f>
        <v>High-(Abnormal)</v>
      </c>
      <c r="N671" t="s">
        <v>22</v>
      </c>
      <c r="O671">
        <v>0.6</v>
      </c>
      <c r="P671" t="str" cm="1">
        <f t="array" ref="P671">_xlfn.IFS(HeartDiseasePrediction[[#This Row],[Oldpeak]]&lt;1,"Low Risk",HeartDiseasePrediction[[#This Row],[Oldpeak]]&lt;1.5,"Medium Risk",HeartDiseasePrediction[[#This Row],[Oldpeak]]&gt;=1.5,"High Risk")</f>
        <v>Low Risk</v>
      </c>
      <c r="Q671" t="s">
        <v>15</v>
      </c>
      <c r="R671" t="s">
        <v>22</v>
      </c>
    </row>
    <row r="672" spans="1:18" x14ac:dyDescent="0.25">
      <c r="A672">
        <v>41</v>
      </c>
      <c r="B672" t="str" cm="1">
        <f t="array" ref="B672">_xlfn.IFS(HeartDiseasePrediction[[#This Row],[Age]]&lt;40,"Below 40",HeartDiseasePrediction[[#This Row],[Age]]&lt;50,"Btw 40 - 49",HeartDiseasePrediction[[#This Row],[Age]]&lt;60,"Btw 50 -59",HeartDiseasePrediction[[#This Row],[Age]]&lt;70,"Btw 60 - 69",HeartDiseasePrediction[[#This Row],[Age]]&lt;=80,"Btw 70 -79")</f>
        <v>Btw 40 - 49</v>
      </c>
      <c r="C672" t="s">
        <v>14</v>
      </c>
      <c r="D672" t="s">
        <v>62</v>
      </c>
      <c r="E672">
        <v>105</v>
      </c>
      <c r="F672" t="str" cm="1">
        <f t="array" ref="F672">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672">
        <v>198</v>
      </c>
      <c r="H672" t="str" cm="1">
        <f t="array" ref="H672">_xlfn.IFS(HeartDiseasePrediction[[#This Row],[Cholesterol]]=0,"No Reading",HeartDiseasePrediction[[#This Row],[Cholesterol]]&lt;200,"Normal",HeartDiseasePrediction[[#This Row],[Cholesterol]]&lt;240,"Medium Risk",HeartDiseasePrediction[[#This Row],[Cholesterol]]&gt;=240,"High Risk")</f>
        <v>Normal</v>
      </c>
      <c r="I672" t="s">
        <v>52</v>
      </c>
      <c r="J672" t="s">
        <v>12</v>
      </c>
      <c r="K672">
        <v>168</v>
      </c>
      <c r="L672" s="1">
        <f>HeartDiseasePrediction[[#This Row],[MaxHR]]/(220-HeartDiseasePrediction[[#This Row],[Age]])</f>
        <v>0.93854748603351956</v>
      </c>
      <c r="M672" t="str" cm="1">
        <f t="array" ref="M672">_xlfn.IFS(HeartDiseasePrediction[[#This Row],[MaxHR % Value]]&lt;=59%,"Low-(Abnormal)",HeartDiseasePrediction[[#This Row],[MaxHR % Value]]&lt;86%,"Normal",HeartDiseasePrediction[[#This Row],[MaxHR % Value]]&gt;=86%,"High-(Abnormal)")</f>
        <v>High-(Abnormal)</v>
      </c>
      <c r="N672" t="s">
        <v>22</v>
      </c>
      <c r="O672">
        <v>0</v>
      </c>
      <c r="P672" t="str" cm="1">
        <f t="array" ref="P672">_xlfn.IFS(HeartDiseasePrediction[[#This Row],[Oldpeak]]&lt;1,"Low Risk",HeartDiseasePrediction[[#This Row],[Oldpeak]]&lt;1.5,"Medium Risk",HeartDiseasePrediction[[#This Row],[Oldpeak]]&gt;=1.5,"High Risk")</f>
        <v>Low Risk</v>
      </c>
      <c r="Q672" t="s">
        <v>13</v>
      </c>
      <c r="R672" t="s">
        <v>22</v>
      </c>
    </row>
    <row r="673" spans="1:18" x14ac:dyDescent="0.25">
      <c r="A673">
        <v>61</v>
      </c>
      <c r="B673" t="str" cm="1">
        <f t="array" ref="B673">_xlfn.IFS(HeartDiseasePrediction[[#This Row],[Age]]&lt;40,"Below 40",HeartDiseasePrediction[[#This Row],[Age]]&lt;50,"Btw 40 - 49",HeartDiseasePrediction[[#This Row],[Age]]&lt;60,"Btw 50 -59",HeartDiseasePrediction[[#This Row],[Age]]&lt;70,"Btw 60 - 69",HeartDiseasePrediction[[#This Row],[Age]]&lt;=80,"Btw 70 -79")</f>
        <v>Btw 60 - 69</v>
      </c>
      <c r="C673" t="s">
        <v>11</v>
      </c>
      <c r="D673" t="s">
        <v>61</v>
      </c>
      <c r="E673">
        <v>138</v>
      </c>
      <c r="F673" t="str" cm="1">
        <f t="array" ref="F67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73">
        <v>166</v>
      </c>
      <c r="H673" t="str" cm="1">
        <f t="array" ref="H673">_xlfn.IFS(HeartDiseasePrediction[[#This Row],[Cholesterol]]=0,"No Reading",HeartDiseasePrediction[[#This Row],[Cholesterol]]&lt;200,"Normal",HeartDiseasePrediction[[#This Row],[Cholesterol]]&lt;240,"Medium Risk",HeartDiseasePrediction[[#This Row],[Cholesterol]]&gt;=240,"High Risk")</f>
        <v>Normal</v>
      </c>
      <c r="I673" t="s">
        <v>52</v>
      </c>
      <c r="J673" t="s">
        <v>17</v>
      </c>
      <c r="K673">
        <v>125</v>
      </c>
      <c r="L673" s="1">
        <f>HeartDiseasePrediction[[#This Row],[MaxHR]]/(220-HeartDiseasePrediction[[#This Row],[Age]])</f>
        <v>0.78616352201257866</v>
      </c>
      <c r="M673" t="str" cm="1">
        <f t="array" ref="M673">_xlfn.IFS(HeartDiseasePrediction[[#This Row],[MaxHR % Value]]&lt;=59%,"Low-(Abnormal)",HeartDiseasePrediction[[#This Row],[MaxHR % Value]]&lt;86%,"Normal",HeartDiseasePrediction[[#This Row],[MaxHR % Value]]&gt;=86%,"High-(Abnormal)")</f>
        <v>Normal</v>
      </c>
      <c r="N673" t="s">
        <v>23</v>
      </c>
      <c r="O673">
        <v>3.6</v>
      </c>
      <c r="P673" t="str" cm="1">
        <f t="array" ref="P673">_xlfn.IFS(HeartDiseasePrediction[[#This Row],[Oldpeak]]&lt;1,"Low Risk",HeartDiseasePrediction[[#This Row],[Oldpeak]]&lt;1.5,"Medium Risk",HeartDiseasePrediction[[#This Row],[Oldpeak]]&gt;=1.5,"High Risk")</f>
        <v>High Risk</v>
      </c>
      <c r="Q673" t="s">
        <v>15</v>
      </c>
      <c r="R673" t="s">
        <v>23</v>
      </c>
    </row>
    <row r="674" spans="1:18" x14ac:dyDescent="0.25">
      <c r="A674">
        <v>60</v>
      </c>
      <c r="B674" t="str" cm="1">
        <f t="array" ref="B674">_xlfn.IFS(HeartDiseasePrediction[[#This Row],[Age]]&lt;40,"Below 40",HeartDiseasePrediction[[#This Row],[Age]]&lt;50,"Btw 40 - 49",HeartDiseasePrediction[[#This Row],[Age]]&lt;60,"Btw 50 -59",HeartDiseasePrediction[[#This Row],[Age]]&lt;70,"Btw 60 - 69",HeartDiseasePrediction[[#This Row],[Age]]&lt;=80,"Btw 70 -79")</f>
        <v>Btw 60 - 69</v>
      </c>
      <c r="C674" t="s">
        <v>14</v>
      </c>
      <c r="D674" t="s">
        <v>64</v>
      </c>
      <c r="E674">
        <v>120</v>
      </c>
      <c r="F674" t="str" cm="1">
        <f t="array" ref="F67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74">
        <v>178</v>
      </c>
      <c r="H674" t="str" cm="1">
        <f t="array" ref="H674">_xlfn.IFS(HeartDiseasePrediction[[#This Row],[Cholesterol]]=0,"No Reading",HeartDiseasePrediction[[#This Row],[Cholesterol]]&lt;200,"Normal",HeartDiseasePrediction[[#This Row],[Cholesterol]]&lt;240,"Medium Risk",HeartDiseasePrediction[[#This Row],[Cholesterol]]&gt;=240,"High Risk")</f>
        <v>Normal</v>
      </c>
      <c r="I674" t="s">
        <v>53</v>
      </c>
      <c r="J674" t="s">
        <v>12</v>
      </c>
      <c r="K674">
        <v>96</v>
      </c>
      <c r="L674" s="1">
        <f>HeartDiseasePrediction[[#This Row],[MaxHR]]/(220-HeartDiseasePrediction[[#This Row],[Age]])</f>
        <v>0.6</v>
      </c>
      <c r="M674" t="str" cm="1">
        <f t="array" ref="M674">_xlfn.IFS(HeartDiseasePrediction[[#This Row],[MaxHR % Value]]&lt;=59%,"Low-(Abnormal)",HeartDiseasePrediction[[#This Row],[MaxHR % Value]]&lt;86%,"Normal",HeartDiseasePrediction[[#This Row],[MaxHR % Value]]&gt;=86%,"High-(Abnormal)")</f>
        <v>Normal</v>
      </c>
      <c r="N674" t="s">
        <v>22</v>
      </c>
      <c r="O674">
        <v>0</v>
      </c>
      <c r="P674" t="str" cm="1">
        <f t="array" ref="P674">_xlfn.IFS(HeartDiseasePrediction[[#This Row],[Oldpeak]]&lt;1,"Low Risk",HeartDiseasePrediction[[#This Row],[Oldpeak]]&lt;1.5,"Medium Risk",HeartDiseasePrediction[[#This Row],[Oldpeak]]&gt;=1.5,"High Risk")</f>
        <v>Low Risk</v>
      </c>
      <c r="Q674" t="s">
        <v>13</v>
      </c>
      <c r="R674" t="s">
        <v>22</v>
      </c>
    </row>
    <row r="675" spans="1:18" x14ac:dyDescent="0.25">
      <c r="A675">
        <v>59</v>
      </c>
      <c r="B675" t="str" cm="1">
        <f t="array" ref="B675">_xlfn.IFS(HeartDiseasePrediction[[#This Row],[Age]]&lt;40,"Below 40",HeartDiseasePrediction[[#This Row],[Age]]&lt;50,"Btw 40 - 49",HeartDiseasePrediction[[#This Row],[Age]]&lt;60,"Btw 50 -59",HeartDiseasePrediction[[#This Row],[Age]]&lt;70,"Btw 60 - 69",HeartDiseasePrediction[[#This Row],[Age]]&lt;=80,"Btw 70 -79")</f>
        <v>Btw 50 -59</v>
      </c>
      <c r="C675" t="s">
        <v>14</v>
      </c>
      <c r="D675" t="s">
        <v>61</v>
      </c>
      <c r="E675">
        <v>174</v>
      </c>
      <c r="F675" t="str" cm="1">
        <f t="array" ref="F675">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75">
        <v>249</v>
      </c>
      <c r="H675" t="str" cm="1">
        <f t="array" ref="H675">_xlfn.IFS(HeartDiseasePrediction[[#This Row],[Cholesterol]]=0,"No Reading",HeartDiseasePrediction[[#This Row],[Cholesterol]]&lt;200,"Normal",HeartDiseasePrediction[[#This Row],[Cholesterol]]&lt;240,"Medium Risk",HeartDiseasePrediction[[#This Row],[Cholesterol]]&gt;=240,"High Risk")</f>
        <v>High Risk</v>
      </c>
      <c r="I675" t="s">
        <v>52</v>
      </c>
      <c r="J675" t="s">
        <v>12</v>
      </c>
      <c r="K675">
        <v>143</v>
      </c>
      <c r="L675" s="1">
        <f>HeartDiseasePrediction[[#This Row],[MaxHR]]/(220-HeartDiseasePrediction[[#This Row],[Age]])</f>
        <v>0.88819875776397517</v>
      </c>
      <c r="M675" t="str" cm="1">
        <f t="array" ref="M675">_xlfn.IFS(HeartDiseasePrediction[[#This Row],[MaxHR % Value]]&lt;=59%,"Low-(Abnormal)",HeartDiseasePrediction[[#This Row],[MaxHR % Value]]&lt;86%,"Normal",HeartDiseasePrediction[[#This Row],[MaxHR % Value]]&gt;=86%,"High-(Abnormal)")</f>
        <v>High-(Abnormal)</v>
      </c>
      <c r="N675" t="s">
        <v>23</v>
      </c>
      <c r="O675">
        <v>0</v>
      </c>
      <c r="P675" t="str" cm="1">
        <f t="array" ref="P675">_xlfn.IFS(HeartDiseasePrediction[[#This Row],[Oldpeak]]&lt;1,"Low Risk",HeartDiseasePrediction[[#This Row],[Oldpeak]]&lt;1.5,"Medium Risk",HeartDiseasePrediction[[#This Row],[Oldpeak]]&gt;=1.5,"High Risk")</f>
        <v>Low Risk</v>
      </c>
      <c r="Q675" t="s">
        <v>15</v>
      </c>
      <c r="R675" t="s">
        <v>23</v>
      </c>
    </row>
    <row r="676" spans="1:18" x14ac:dyDescent="0.25">
      <c r="A676">
        <v>62</v>
      </c>
      <c r="B676" t="str" cm="1">
        <f t="array" ref="B676">_xlfn.IFS(HeartDiseasePrediction[[#This Row],[Age]]&lt;40,"Below 40",HeartDiseasePrediction[[#This Row],[Age]]&lt;50,"Btw 40 - 49",HeartDiseasePrediction[[#This Row],[Age]]&lt;60,"Btw 50 -59",HeartDiseasePrediction[[#This Row],[Age]]&lt;70,"Btw 60 - 69",HeartDiseasePrediction[[#This Row],[Age]]&lt;=80,"Btw 70 -79")</f>
        <v>Btw 60 - 69</v>
      </c>
      <c r="C676" t="s">
        <v>11</v>
      </c>
      <c r="D676" t="s">
        <v>62</v>
      </c>
      <c r="E676">
        <v>120</v>
      </c>
      <c r="F676" t="str" cm="1">
        <f t="array" ref="F67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76">
        <v>281</v>
      </c>
      <c r="H676" t="str" cm="1">
        <f t="array" ref="H676">_xlfn.IFS(HeartDiseasePrediction[[#This Row],[Cholesterol]]=0,"No Reading",HeartDiseasePrediction[[#This Row],[Cholesterol]]&lt;200,"Normal",HeartDiseasePrediction[[#This Row],[Cholesterol]]&lt;240,"Medium Risk",HeartDiseasePrediction[[#This Row],[Cholesterol]]&gt;=240,"High Risk")</f>
        <v>High Risk</v>
      </c>
      <c r="I676" t="s">
        <v>52</v>
      </c>
      <c r="J676" t="s">
        <v>17</v>
      </c>
      <c r="K676">
        <v>103</v>
      </c>
      <c r="L676" s="1">
        <f>HeartDiseasePrediction[[#This Row],[MaxHR]]/(220-HeartDiseasePrediction[[#This Row],[Age]])</f>
        <v>0.65189873417721522</v>
      </c>
      <c r="M676" t="str" cm="1">
        <f t="array" ref="M676">_xlfn.IFS(HeartDiseasePrediction[[#This Row],[MaxHR % Value]]&lt;=59%,"Low-(Abnormal)",HeartDiseasePrediction[[#This Row],[MaxHR % Value]]&lt;86%,"Normal",HeartDiseasePrediction[[#This Row],[MaxHR % Value]]&gt;=86%,"High-(Abnormal)")</f>
        <v>Normal</v>
      </c>
      <c r="N676" t="s">
        <v>22</v>
      </c>
      <c r="O676">
        <v>1.4</v>
      </c>
      <c r="P676" t="str" cm="1">
        <f t="array" ref="P676">_xlfn.IFS(HeartDiseasePrediction[[#This Row],[Oldpeak]]&lt;1,"Low Risk",HeartDiseasePrediction[[#This Row],[Oldpeak]]&lt;1.5,"Medium Risk",HeartDiseasePrediction[[#This Row],[Oldpeak]]&gt;=1.5,"High Risk")</f>
        <v>Medium Risk</v>
      </c>
      <c r="Q676" t="s">
        <v>15</v>
      </c>
      <c r="R676" t="s">
        <v>23</v>
      </c>
    </row>
    <row r="677" spans="1:18" x14ac:dyDescent="0.25">
      <c r="A677">
        <v>57</v>
      </c>
      <c r="B677" t="str" cm="1">
        <f t="array" ref="B677">_xlfn.IFS(HeartDiseasePrediction[[#This Row],[Age]]&lt;40,"Below 40",HeartDiseasePrediction[[#This Row],[Age]]&lt;50,"Btw 40 - 49",HeartDiseasePrediction[[#This Row],[Age]]&lt;60,"Btw 50 -59",HeartDiseasePrediction[[#This Row],[Age]]&lt;70,"Btw 60 - 69",HeartDiseasePrediction[[#This Row],[Age]]&lt;=80,"Btw 70 -79")</f>
        <v>Btw 50 -59</v>
      </c>
      <c r="C677" t="s">
        <v>11</v>
      </c>
      <c r="D677" t="s">
        <v>64</v>
      </c>
      <c r="E677">
        <v>150</v>
      </c>
      <c r="F677" t="str" cm="1">
        <f t="array" ref="F67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77">
        <v>126</v>
      </c>
      <c r="H677" t="str" cm="1">
        <f t="array" ref="H677">_xlfn.IFS(HeartDiseasePrediction[[#This Row],[Cholesterol]]=0,"No Reading",HeartDiseasePrediction[[#This Row],[Cholesterol]]&lt;200,"Normal",HeartDiseasePrediction[[#This Row],[Cholesterol]]&lt;240,"Medium Risk",HeartDiseasePrediction[[#This Row],[Cholesterol]]&gt;=240,"High Risk")</f>
        <v>Normal</v>
      </c>
      <c r="I677" t="s">
        <v>53</v>
      </c>
      <c r="J677" t="s">
        <v>12</v>
      </c>
      <c r="K677">
        <v>173</v>
      </c>
      <c r="L677" s="1">
        <f>HeartDiseasePrediction[[#This Row],[MaxHR]]/(220-HeartDiseasePrediction[[#This Row],[Age]])</f>
        <v>1.0613496932515338</v>
      </c>
      <c r="M677" t="str" cm="1">
        <f t="array" ref="M677">_xlfn.IFS(HeartDiseasePrediction[[#This Row],[MaxHR % Value]]&lt;=59%,"Low-(Abnormal)",HeartDiseasePrediction[[#This Row],[MaxHR % Value]]&lt;86%,"Normal",HeartDiseasePrediction[[#This Row],[MaxHR % Value]]&gt;=86%,"High-(Abnormal)")</f>
        <v>High-(Abnormal)</v>
      </c>
      <c r="N677" t="s">
        <v>22</v>
      </c>
      <c r="O677">
        <v>0.2</v>
      </c>
      <c r="P677" t="str" cm="1">
        <f t="array" ref="P677">_xlfn.IFS(HeartDiseasePrediction[[#This Row],[Oldpeak]]&lt;1,"Low Risk",HeartDiseasePrediction[[#This Row],[Oldpeak]]&lt;1.5,"Medium Risk",HeartDiseasePrediction[[#This Row],[Oldpeak]]&gt;=1.5,"High Risk")</f>
        <v>Low Risk</v>
      </c>
      <c r="Q677" t="s">
        <v>13</v>
      </c>
      <c r="R677" t="s">
        <v>22</v>
      </c>
    </row>
    <row r="678" spans="1:18" x14ac:dyDescent="0.25">
      <c r="A678">
        <v>51</v>
      </c>
      <c r="B678" t="str" cm="1">
        <f t="array" ref="B678">_xlfn.IFS(HeartDiseasePrediction[[#This Row],[Age]]&lt;40,"Below 40",HeartDiseasePrediction[[#This Row],[Age]]&lt;50,"Btw 40 - 49",HeartDiseasePrediction[[#This Row],[Age]]&lt;60,"Btw 50 -59",HeartDiseasePrediction[[#This Row],[Age]]&lt;70,"Btw 60 - 69",HeartDiseasePrediction[[#This Row],[Age]]&lt;=80,"Btw 70 -79")</f>
        <v>Btw 50 -59</v>
      </c>
      <c r="C678" t="s">
        <v>14</v>
      </c>
      <c r="D678" t="s">
        <v>61</v>
      </c>
      <c r="E678">
        <v>130</v>
      </c>
      <c r="F678" t="str" cm="1">
        <f t="array" ref="F67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78">
        <v>305</v>
      </c>
      <c r="H678" t="str" cm="1">
        <f t="array" ref="H678">_xlfn.IFS(HeartDiseasePrediction[[#This Row],[Cholesterol]]=0,"No Reading",HeartDiseasePrediction[[#This Row],[Cholesterol]]&lt;200,"Normal",HeartDiseasePrediction[[#This Row],[Cholesterol]]&lt;240,"Medium Risk",HeartDiseasePrediction[[#This Row],[Cholesterol]]&gt;=240,"High Risk")</f>
        <v>High Risk</v>
      </c>
      <c r="I678" t="s">
        <v>52</v>
      </c>
      <c r="J678" t="s">
        <v>12</v>
      </c>
      <c r="K678">
        <v>142</v>
      </c>
      <c r="L678" s="1">
        <f>HeartDiseasePrediction[[#This Row],[MaxHR]]/(220-HeartDiseasePrediction[[#This Row],[Age]])</f>
        <v>0.84023668639053251</v>
      </c>
      <c r="M678" t="str" cm="1">
        <f t="array" ref="M678">_xlfn.IFS(HeartDiseasePrediction[[#This Row],[MaxHR % Value]]&lt;=59%,"Low-(Abnormal)",HeartDiseasePrediction[[#This Row],[MaxHR % Value]]&lt;86%,"Normal",HeartDiseasePrediction[[#This Row],[MaxHR % Value]]&gt;=86%,"High-(Abnormal)")</f>
        <v>Normal</v>
      </c>
      <c r="N678" t="s">
        <v>23</v>
      </c>
      <c r="O678">
        <v>1.2</v>
      </c>
      <c r="P678" t="str" cm="1">
        <f t="array" ref="P678">_xlfn.IFS(HeartDiseasePrediction[[#This Row],[Oldpeak]]&lt;1,"Low Risk",HeartDiseasePrediction[[#This Row],[Oldpeak]]&lt;1.5,"Medium Risk",HeartDiseasePrediction[[#This Row],[Oldpeak]]&gt;=1.5,"High Risk")</f>
        <v>Medium Risk</v>
      </c>
      <c r="Q678" t="s">
        <v>15</v>
      </c>
      <c r="R678" t="s">
        <v>23</v>
      </c>
    </row>
    <row r="679" spans="1:18" x14ac:dyDescent="0.25">
      <c r="A679">
        <v>44</v>
      </c>
      <c r="B679" t="str" cm="1">
        <f t="array" ref="B679">_xlfn.IFS(HeartDiseasePrediction[[#This Row],[Age]]&lt;40,"Below 40",HeartDiseasePrediction[[#This Row],[Age]]&lt;50,"Btw 40 - 49",HeartDiseasePrediction[[#This Row],[Age]]&lt;60,"Btw 50 -59",HeartDiseasePrediction[[#This Row],[Age]]&lt;70,"Btw 60 - 69",HeartDiseasePrediction[[#This Row],[Age]]&lt;=80,"Btw 70 -79")</f>
        <v>Btw 40 - 49</v>
      </c>
      <c r="C679" t="s">
        <v>11</v>
      </c>
      <c r="D679" t="s">
        <v>64</v>
      </c>
      <c r="E679">
        <v>120</v>
      </c>
      <c r="F679" t="str" cm="1">
        <f t="array" ref="F67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79">
        <v>226</v>
      </c>
      <c r="H679" t="str" cm="1">
        <f t="array" ref="H679">_xlfn.IFS(HeartDiseasePrediction[[#This Row],[Cholesterol]]=0,"No Reading",HeartDiseasePrediction[[#This Row],[Cholesterol]]&lt;200,"Normal",HeartDiseasePrediction[[#This Row],[Cholesterol]]&lt;240,"Medium Risk",HeartDiseasePrediction[[#This Row],[Cholesterol]]&gt;=240,"High Risk")</f>
        <v>Medium Risk</v>
      </c>
      <c r="I679" t="s">
        <v>52</v>
      </c>
      <c r="J679" t="s">
        <v>12</v>
      </c>
      <c r="K679">
        <v>169</v>
      </c>
      <c r="L679" s="1">
        <f>HeartDiseasePrediction[[#This Row],[MaxHR]]/(220-HeartDiseasePrediction[[#This Row],[Age]])</f>
        <v>0.96022727272727271</v>
      </c>
      <c r="M679" t="str" cm="1">
        <f t="array" ref="M679">_xlfn.IFS(HeartDiseasePrediction[[#This Row],[MaxHR % Value]]&lt;=59%,"Low-(Abnormal)",HeartDiseasePrediction[[#This Row],[MaxHR % Value]]&lt;86%,"Normal",HeartDiseasePrediction[[#This Row],[MaxHR % Value]]&gt;=86%,"High-(Abnormal)")</f>
        <v>High-(Abnormal)</v>
      </c>
      <c r="N679" t="s">
        <v>22</v>
      </c>
      <c r="O679">
        <v>0</v>
      </c>
      <c r="P679" t="str" cm="1">
        <f t="array" ref="P679">_xlfn.IFS(HeartDiseasePrediction[[#This Row],[Oldpeak]]&lt;1,"Low Risk",HeartDiseasePrediction[[#This Row],[Oldpeak]]&lt;1.5,"Medium Risk",HeartDiseasePrediction[[#This Row],[Oldpeak]]&gt;=1.5,"High Risk")</f>
        <v>Low Risk</v>
      </c>
      <c r="Q679" t="s">
        <v>13</v>
      </c>
      <c r="R679" t="s">
        <v>22</v>
      </c>
    </row>
    <row r="680" spans="1:18" x14ac:dyDescent="0.25">
      <c r="A680">
        <v>60</v>
      </c>
      <c r="B680" t="str" cm="1">
        <f t="array" ref="B680">_xlfn.IFS(HeartDiseasePrediction[[#This Row],[Age]]&lt;40,"Below 40",HeartDiseasePrediction[[#This Row],[Age]]&lt;50,"Btw 40 - 49",HeartDiseasePrediction[[#This Row],[Age]]&lt;60,"Btw 50 -59",HeartDiseasePrediction[[#This Row],[Age]]&lt;70,"Btw 60 - 69",HeartDiseasePrediction[[#This Row],[Age]]&lt;=80,"Btw 70 -79")</f>
        <v>Btw 60 - 69</v>
      </c>
      <c r="C680" t="s">
        <v>14</v>
      </c>
      <c r="D680" t="s">
        <v>63</v>
      </c>
      <c r="E680">
        <v>150</v>
      </c>
      <c r="F680" t="str" cm="1">
        <f t="array" ref="F680">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80">
        <v>240</v>
      </c>
      <c r="H680" t="str" cm="1">
        <f t="array" ref="H680">_xlfn.IFS(HeartDiseasePrediction[[#This Row],[Cholesterol]]=0,"No Reading",HeartDiseasePrediction[[#This Row],[Cholesterol]]&lt;200,"Normal",HeartDiseasePrediction[[#This Row],[Cholesterol]]&lt;240,"Medium Risk",HeartDiseasePrediction[[#This Row],[Cholesterol]]&gt;=240,"High Risk")</f>
        <v>High Risk</v>
      </c>
      <c r="I680" t="s">
        <v>52</v>
      </c>
      <c r="J680" t="s">
        <v>12</v>
      </c>
      <c r="K680">
        <v>171</v>
      </c>
      <c r="L680" s="1">
        <f>HeartDiseasePrediction[[#This Row],[MaxHR]]/(220-HeartDiseasePrediction[[#This Row],[Age]])</f>
        <v>1.0687500000000001</v>
      </c>
      <c r="M680" t="str" cm="1">
        <f t="array" ref="M680">_xlfn.IFS(HeartDiseasePrediction[[#This Row],[MaxHR % Value]]&lt;=59%,"Low-(Abnormal)",HeartDiseasePrediction[[#This Row],[MaxHR % Value]]&lt;86%,"Normal",HeartDiseasePrediction[[#This Row],[MaxHR % Value]]&gt;=86%,"High-(Abnormal)")</f>
        <v>High-(Abnormal)</v>
      </c>
      <c r="N680" t="s">
        <v>22</v>
      </c>
      <c r="O680">
        <v>0.9</v>
      </c>
      <c r="P680" t="str" cm="1">
        <f t="array" ref="P680">_xlfn.IFS(HeartDiseasePrediction[[#This Row],[Oldpeak]]&lt;1,"Low Risk",HeartDiseasePrediction[[#This Row],[Oldpeak]]&lt;1.5,"Medium Risk",HeartDiseasePrediction[[#This Row],[Oldpeak]]&gt;=1.5,"High Risk")</f>
        <v>Low Risk</v>
      </c>
      <c r="Q680" t="s">
        <v>13</v>
      </c>
      <c r="R680" t="s">
        <v>22</v>
      </c>
    </row>
    <row r="681" spans="1:18" x14ac:dyDescent="0.25">
      <c r="A681">
        <v>63</v>
      </c>
      <c r="B681" t="str" cm="1">
        <f t="array" ref="B681">_xlfn.IFS(HeartDiseasePrediction[[#This Row],[Age]]&lt;40,"Below 40",HeartDiseasePrediction[[#This Row],[Age]]&lt;50,"Btw 40 - 49",HeartDiseasePrediction[[#This Row],[Age]]&lt;60,"Btw 50 -59",HeartDiseasePrediction[[#This Row],[Age]]&lt;70,"Btw 60 - 69",HeartDiseasePrediction[[#This Row],[Age]]&lt;=80,"Btw 70 -79")</f>
        <v>Btw 60 - 69</v>
      </c>
      <c r="C681" t="s">
        <v>11</v>
      </c>
      <c r="D681" t="s">
        <v>63</v>
      </c>
      <c r="E681">
        <v>145</v>
      </c>
      <c r="F681" t="str" cm="1">
        <f t="array" ref="F681">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81">
        <v>233</v>
      </c>
      <c r="H681" t="str" cm="1">
        <f t="array" ref="H681">_xlfn.IFS(HeartDiseasePrediction[[#This Row],[Cholesterol]]=0,"No Reading",HeartDiseasePrediction[[#This Row],[Cholesterol]]&lt;200,"Normal",HeartDiseasePrediction[[#This Row],[Cholesterol]]&lt;240,"Medium Risk",HeartDiseasePrediction[[#This Row],[Cholesterol]]&gt;=240,"High Risk")</f>
        <v>Medium Risk</v>
      </c>
      <c r="I681" t="s">
        <v>53</v>
      </c>
      <c r="J681" t="s">
        <v>17</v>
      </c>
      <c r="K681">
        <v>150</v>
      </c>
      <c r="L681" s="1">
        <f>HeartDiseasePrediction[[#This Row],[MaxHR]]/(220-HeartDiseasePrediction[[#This Row],[Age]])</f>
        <v>0.95541401273885351</v>
      </c>
      <c r="M681" t="str" cm="1">
        <f t="array" ref="M681">_xlfn.IFS(HeartDiseasePrediction[[#This Row],[MaxHR % Value]]&lt;=59%,"Low-(Abnormal)",HeartDiseasePrediction[[#This Row],[MaxHR % Value]]&lt;86%,"Normal",HeartDiseasePrediction[[#This Row],[MaxHR % Value]]&gt;=86%,"High-(Abnormal)")</f>
        <v>High-(Abnormal)</v>
      </c>
      <c r="N681" t="s">
        <v>22</v>
      </c>
      <c r="O681">
        <v>2.2999999999999998</v>
      </c>
      <c r="P681" t="str" cm="1">
        <f t="array" ref="P681">_xlfn.IFS(HeartDiseasePrediction[[#This Row],[Oldpeak]]&lt;1,"Low Risk",HeartDiseasePrediction[[#This Row],[Oldpeak]]&lt;1.5,"Medium Risk",HeartDiseasePrediction[[#This Row],[Oldpeak]]&gt;=1.5,"High Risk")</f>
        <v>High Risk</v>
      </c>
      <c r="Q681" t="s">
        <v>18</v>
      </c>
      <c r="R681" t="s">
        <v>22</v>
      </c>
    </row>
    <row r="682" spans="1:18" x14ac:dyDescent="0.25">
      <c r="A682">
        <v>57</v>
      </c>
      <c r="B682" t="str" cm="1">
        <f t="array" ref="B682">_xlfn.IFS(HeartDiseasePrediction[[#This Row],[Age]]&lt;40,"Below 40",HeartDiseasePrediction[[#This Row],[Age]]&lt;50,"Btw 40 - 49",HeartDiseasePrediction[[#This Row],[Age]]&lt;60,"Btw 50 -59",HeartDiseasePrediction[[#This Row],[Age]]&lt;70,"Btw 60 - 69",HeartDiseasePrediction[[#This Row],[Age]]&lt;=80,"Btw 70 -79")</f>
        <v>Btw 50 -59</v>
      </c>
      <c r="C682" t="s">
        <v>11</v>
      </c>
      <c r="D682" t="s">
        <v>61</v>
      </c>
      <c r="E682">
        <v>150</v>
      </c>
      <c r="F682" t="str" cm="1">
        <f t="array" ref="F682">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82">
        <v>276</v>
      </c>
      <c r="H682" t="str" cm="1">
        <f t="array" ref="H682">_xlfn.IFS(HeartDiseasePrediction[[#This Row],[Cholesterol]]=0,"No Reading",HeartDiseasePrediction[[#This Row],[Cholesterol]]&lt;200,"Normal",HeartDiseasePrediction[[#This Row],[Cholesterol]]&lt;240,"Medium Risk",HeartDiseasePrediction[[#This Row],[Cholesterol]]&gt;=240,"High Risk")</f>
        <v>High Risk</v>
      </c>
      <c r="I682" t="s">
        <v>52</v>
      </c>
      <c r="J682" t="s">
        <v>17</v>
      </c>
      <c r="K682">
        <v>112</v>
      </c>
      <c r="L682" s="1">
        <f>HeartDiseasePrediction[[#This Row],[MaxHR]]/(220-HeartDiseasePrediction[[#This Row],[Age]])</f>
        <v>0.68711656441717794</v>
      </c>
      <c r="M682" t="str" cm="1">
        <f t="array" ref="M682">_xlfn.IFS(HeartDiseasePrediction[[#This Row],[MaxHR % Value]]&lt;=59%,"Low-(Abnormal)",HeartDiseasePrediction[[#This Row],[MaxHR % Value]]&lt;86%,"Normal",HeartDiseasePrediction[[#This Row],[MaxHR % Value]]&gt;=86%,"High-(Abnormal)")</f>
        <v>Normal</v>
      </c>
      <c r="N682" t="s">
        <v>23</v>
      </c>
      <c r="O682">
        <v>0.6</v>
      </c>
      <c r="P682" t="str" cm="1">
        <f t="array" ref="P682">_xlfn.IFS(HeartDiseasePrediction[[#This Row],[Oldpeak]]&lt;1,"Low Risk",HeartDiseasePrediction[[#This Row],[Oldpeak]]&lt;1.5,"Medium Risk",HeartDiseasePrediction[[#This Row],[Oldpeak]]&gt;=1.5,"High Risk")</f>
        <v>Low Risk</v>
      </c>
      <c r="Q682" t="s">
        <v>15</v>
      </c>
      <c r="R682" t="s">
        <v>23</v>
      </c>
    </row>
    <row r="683" spans="1:18" x14ac:dyDescent="0.25">
      <c r="A683">
        <v>51</v>
      </c>
      <c r="B683" t="str" cm="1">
        <f t="array" ref="B683">_xlfn.IFS(HeartDiseasePrediction[[#This Row],[Age]]&lt;40,"Below 40",HeartDiseasePrediction[[#This Row],[Age]]&lt;50,"Btw 40 - 49",HeartDiseasePrediction[[#This Row],[Age]]&lt;60,"Btw 50 -59",HeartDiseasePrediction[[#This Row],[Age]]&lt;70,"Btw 60 - 69",HeartDiseasePrediction[[#This Row],[Age]]&lt;=80,"Btw 70 -79")</f>
        <v>Btw 50 -59</v>
      </c>
      <c r="C683" t="s">
        <v>11</v>
      </c>
      <c r="D683" t="s">
        <v>61</v>
      </c>
      <c r="E683">
        <v>140</v>
      </c>
      <c r="F683" t="str" cm="1">
        <f t="array" ref="F683">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83">
        <v>261</v>
      </c>
      <c r="H683" t="str" cm="1">
        <f t="array" ref="H683">_xlfn.IFS(HeartDiseasePrediction[[#This Row],[Cholesterol]]=0,"No Reading",HeartDiseasePrediction[[#This Row],[Cholesterol]]&lt;200,"Normal",HeartDiseasePrediction[[#This Row],[Cholesterol]]&lt;240,"Medium Risk",HeartDiseasePrediction[[#This Row],[Cholesterol]]&gt;=240,"High Risk")</f>
        <v>High Risk</v>
      </c>
      <c r="I683" t="s">
        <v>52</v>
      </c>
      <c r="J683" t="s">
        <v>17</v>
      </c>
      <c r="K683">
        <v>186</v>
      </c>
      <c r="L683" s="1">
        <f>HeartDiseasePrediction[[#This Row],[MaxHR]]/(220-HeartDiseasePrediction[[#This Row],[Age]])</f>
        <v>1.1005917159763314</v>
      </c>
      <c r="M683" t="str" cm="1">
        <f t="array" ref="M683">_xlfn.IFS(HeartDiseasePrediction[[#This Row],[MaxHR % Value]]&lt;=59%,"Low-(Abnormal)",HeartDiseasePrediction[[#This Row],[MaxHR % Value]]&lt;86%,"Normal",HeartDiseasePrediction[[#This Row],[MaxHR % Value]]&gt;=86%,"High-(Abnormal)")</f>
        <v>High-(Abnormal)</v>
      </c>
      <c r="N683" t="s">
        <v>23</v>
      </c>
      <c r="O683">
        <v>0</v>
      </c>
      <c r="P683" t="str" cm="1">
        <f t="array" ref="P683">_xlfn.IFS(HeartDiseasePrediction[[#This Row],[Oldpeak]]&lt;1,"Low Risk",HeartDiseasePrediction[[#This Row],[Oldpeak]]&lt;1.5,"Medium Risk",HeartDiseasePrediction[[#This Row],[Oldpeak]]&gt;=1.5,"High Risk")</f>
        <v>Low Risk</v>
      </c>
      <c r="Q683" t="s">
        <v>13</v>
      </c>
      <c r="R683" t="s">
        <v>22</v>
      </c>
    </row>
    <row r="684" spans="1:18" x14ac:dyDescent="0.25">
      <c r="A684">
        <v>58</v>
      </c>
      <c r="B684" t="str" cm="1">
        <f t="array" ref="B684">_xlfn.IFS(HeartDiseasePrediction[[#This Row],[Age]]&lt;40,"Below 40",HeartDiseasePrediction[[#This Row],[Age]]&lt;50,"Btw 40 - 49",HeartDiseasePrediction[[#This Row],[Age]]&lt;60,"Btw 50 -59",HeartDiseasePrediction[[#This Row],[Age]]&lt;70,"Btw 60 - 69",HeartDiseasePrediction[[#This Row],[Age]]&lt;=80,"Btw 70 -79")</f>
        <v>Btw 50 -59</v>
      </c>
      <c r="C684" t="s">
        <v>14</v>
      </c>
      <c r="D684" t="s">
        <v>62</v>
      </c>
      <c r="E684">
        <v>136</v>
      </c>
      <c r="F684" t="str" cm="1">
        <f t="array" ref="F68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84">
        <v>319</v>
      </c>
      <c r="H684" t="str" cm="1">
        <f t="array" ref="H684">_xlfn.IFS(HeartDiseasePrediction[[#This Row],[Cholesterol]]=0,"No Reading",HeartDiseasePrediction[[#This Row],[Cholesterol]]&lt;200,"Normal",HeartDiseasePrediction[[#This Row],[Cholesterol]]&lt;240,"Medium Risk",HeartDiseasePrediction[[#This Row],[Cholesterol]]&gt;=240,"High Risk")</f>
        <v>High Risk</v>
      </c>
      <c r="I684" t="s">
        <v>53</v>
      </c>
      <c r="J684" t="s">
        <v>17</v>
      </c>
      <c r="K684">
        <v>152</v>
      </c>
      <c r="L684" s="1">
        <f>HeartDiseasePrediction[[#This Row],[MaxHR]]/(220-HeartDiseasePrediction[[#This Row],[Age]])</f>
        <v>0.93827160493827155</v>
      </c>
      <c r="M684" t="str" cm="1">
        <f t="array" ref="M684">_xlfn.IFS(HeartDiseasePrediction[[#This Row],[MaxHR % Value]]&lt;=59%,"Low-(Abnormal)",HeartDiseasePrediction[[#This Row],[MaxHR % Value]]&lt;86%,"Normal",HeartDiseasePrediction[[#This Row],[MaxHR % Value]]&gt;=86%,"High-(Abnormal)")</f>
        <v>High-(Abnormal)</v>
      </c>
      <c r="N684" t="s">
        <v>22</v>
      </c>
      <c r="O684">
        <v>0</v>
      </c>
      <c r="P684" t="str" cm="1">
        <f t="array" ref="P684">_xlfn.IFS(HeartDiseasePrediction[[#This Row],[Oldpeak]]&lt;1,"Low Risk",HeartDiseasePrediction[[#This Row],[Oldpeak]]&lt;1.5,"Medium Risk",HeartDiseasePrediction[[#This Row],[Oldpeak]]&gt;=1.5,"High Risk")</f>
        <v>Low Risk</v>
      </c>
      <c r="Q684" t="s">
        <v>13</v>
      </c>
      <c r="R684" t="s">
        <v>23</v>
      </c>
    </row>
    <row r="685" spans="1:18" x14ac:dyDescent="0.25">
      <c r="A685">
        <v>44</v>
      </c>
      <c r="B685" t="str" cm="1">
        <f t="array" ref="B685">_xlfn.IFS(HeartDiseasePrediction[[#This Row],[Age]]&lt;40,"Below 40",HeartDiseasePrediction[[#This Row],[Age]]&lt;50,"Btw 40 - 49",HeartDiseasePrediction[[#This Row],[Age]]&lt;60,"Btw 50 -59",HeartDiseasePrediction[[#This Row],[Age]]&lt;70,"Btw 60 - 69",HeartDiseasePrediction[[#This Row],[Age]]&lt;=80,"Btw 70 -79")</f>
        <v>Btw 40 - 49</v>
      </c>
      <c r="C685" t="s">
        <v>14</v>
      </c>
      <c r="D685" t="s">
        <v>64</v>
      </c>
      <c r="E685">
        <v>118</v>
      </c>
      <c r="F685" t="str" cm="1">
        <f t="array" ref="F685">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685">
        <v>242</v>
      </c>
      <c r="H685" t="str" cm="1">
        <f t="array" ref="H685">_xlfn.IFS(HeartDiseasePrediction[[#This Row],[Cholesterol]]=0,"No Reading",HeartDiseasePrediction[[#This Row],[Cholesterol]]&lt;200,"Normal",HeartDiseasePrediction[[#This Row],[Cholesterol]]&lt;240,"Medium Risk",HeartDiseasePrediction[[#This Row],[Cholesterol]]&gt;=240,"High Risk")</f>
        <v>High Risk</v>
      </c>
      <c r="I685" t="s">
        <v>52</v>
      </c>
      <c r="J685" t="s">
        <v>12</v>
      </c>
      <c r="K685">
        <v>149</v>
      </c>
      <c r="L685" s="1">
        <f>HeartDiseasePrediction[[#This Row],[MaxHR]]/(220-HeartDiseasePrediction[[#This Row],[Age]])</f>
        <v>0.84659090909090906</v>
      </c>
      <c r="M685" t="str" cm="1">
        <f t="array" ref="M685">_xlfn.IFS(HeartDiseasePrediction[[#This Row],[MaxHR % Value]]&lt;=59%,"Low-(Abnormal)",HeartDiseasePrediction[[#This Row],[MaxHR % Value]]&lt;86%,"Normal",HeartDiseasePrediction[[#This Row],[MaxHR % Value]]&gt;=86%,"High-(Abnormal)")</f>
        <v>Normal</v>
      </c>
      <c r="N685" t="s">
        <v>22</v>
      </c>
      <c r="O685">
        <v>0.3</v>
      </c>
      <c r="P685" t="str" cm="1">
        <f t="array" ref="P685">_xlfn.IFS(HeartDiseasePrediction[[#This Row],[Oldpeak]]&lt;1,"Low Risk",HeartDiseasePrediction[[#This Row],[Oldpeak]]&lt;1.5,"Medium Risk",HeartDiseasePrediction[[#This Row],[Oldpeak]]&gt;=1.5,"High Risk")</f>
        <v>Low Risk</v>
      </c>
      <c r="Q685" t="s">
        <v>15</v>
      </c>
      <c r="R685" t="s">
        <v>22</v>
      </c>
    </row>
    <row r="686" spans="1:18" x14ac:dyDescent="0.25">
      <c r="A686">
        <v>47</v>
      </c>
      <c r="B686" t="str" cm="1">
        <f t="array" ref="B686">_xlfn.IFS(HeartDiseasePrediction[[#This Row],[Age]]&lt;40,"Below 40",HeartDiseasePrediction[[#This Row],[Age]]&lt;50,"Btw 40 - 49",HeartDiseasePrediction[[#This Row],[Age]]&lt;60,"Btw 50 -59",HeartDiseasePrediction[[#This Row],[Age]]&lt;70,"Btw 60 - 69",HeartDiseasePrediction[[#This Row],[Age]]&lt;=80,"Btw 70 -79")</f>
        <v>Btw 40 - 49</v>
      </c>
      <c r="C686" t="s">
        <v>11</v>
      </c>
      <c r="D686" t="s">
        <v>64</v>
      </c>
      <c r="E686">
        <v>108</v>
      </c>
      <c r="F686" t="str" cm="1">
        <f t="array" ref="F686">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686">
        <v>243</v>
      </c>
      <c r="H686" t="str" cm="1">
        <f t="array" ref="H686">_xlfn.IFS(HeartDiseasePrediction[[#This Row],[Cholesterol]]=0,"No Reading",HeartDiseasePrediction[[#This Row],[Cholesterol]]&lt;200,"Normal",HeartDiseasePrediction[[#This Row],[Cholesterol]]&lt;240,"Medium Risk",HeartDiseasePrediction[[#This Row],[Cholesterol]]&gt;=240,"High Risk")</f>
        <v>High Risk</v>
      </c>
      <c r="I686" t="s">
        <v>52</v>
      </c>
      <c r="J686" t="s">
        <v>12</v>
      </c>
      <c r="K686">
        <v>152</v>
      </c>
      <c r="L686" s="1">
        <f>HeartDiseasePrediction[[#This Row],[MaxHR]]/(220-HeartDiseasePrediction[[#This Row],[Age]])</f>
        <v>0.87861271676300579</v>
      </c>
      <c r="M686" t="str" cm="1">
        <f t="array" ref="M686">_xlfn.IFS(HeartDiseasePrediction[[#This Row],[MaxHR % Value]]&lt;=59%,"Low-(Abnormal)",HeartDiseasePrediction[[#This Row],[MaxHR % Value]]&lt;86%,"Normal",HeartDiseasePrediction[[#This Row],[MaxHR % Value]]&gt;=86%,"High-(Abnormal)")</f>
        <v>High-(Abnormal)</v>
      </c>
      <c r="N686" t="s">
        <v>22</v>
      </c>
      <c r="O686">
        <v>0</v>
      </c>
      <c r="P686" t="str" cm="1">
        <f t="array" ref="P686">_xlfn.IFS(HeartDiseasePrediction[[#This Row],[Oldpeak]]&lt;1,"Low Risk",HeartDiseasePrediction[[#This Row],[Oldpeak]]&lt;1.5,"Medium Risk",HeartDiseasePrediction[[#This Row],[Oldpeak]]&gt;=1.5,"High Risk")</f>
        <v>Low Risk</v>
      </c>
      <c r="Q686" t="s">
        <v>13</v>
      </c>
      <c r="R686" t="s">
        <v>23</v>
      </c>
    </row>
    <row r="687" spans="1:18" x14ac:dyDescent="0.25">
      <c r="A687">
        <v>61</v>
      </c>
      <c r="B687" t="str" cm="1">
        <f t="array" ref="B687">_xlfn.IFS(HeartDiseasePrediction[[#This Row],[Age]]&lt;40,"Below 40",HeartDiseasePrediction[[#This Row],[Age]]&lt;50,"Btw 40 - 49",HeartDiseasePrediction[[#This Row],[Age]]&lt;60,"Btw 50 -59",HeartDiseasePrediction[[#This Row],[Age]]&lt;70,"Btw 60 - 69",HeartDiseasePrediction[[#This Row],[Age]]&lt;=80,"Btw 70 -79")</f>
        <v>Btw 60 - 69</v>
      </c>
      <c r="C687" t="s">
        <v>11</v>
      </c>
      <c r="D687" t="s">
        <v>61</v>
      </c>
      <c r="E687">
        <v>120</v>
      </c>
      <c r="F687" t="str" cm="1">
        <f t="array" ref="F68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87">
        <v>260</v>
      </c>
      <c r="H687" t="str" cm="1">
        <f t="array" ref="H687">_xlfn.IFS(HeartDiseasePrediction[[#This Row],[Cholesterol]]=0,"No Reading",HeartDiseasePrediction[[#This Row],[Cholesterol]]&lt;200,"Normal",HeartDiseasePrediction[[#This Row],[Cholesterol]]&lt;240,"Medium Risk",HeartDiseasePrediction[[#This Row],[Cholesterol]]&gt;=240,"High Risk")</f>
        <v>High Risk</v>
      </c>
      <c r="I687" t="s">
        <v>52</v>
      </c>
      <c r="J687" t="s">
        <v>12</v>
      </c>
      <c r="K687">
        <v>140</v>
      </c>
      <c r="L687" s="1">
        <f>HeartDiseasePrediction[[#This Row],[MaxHR]]/(220-HeartDiseasePrediction[[#This Row],[Age]])</f>
        <v>0.88050314465408808</v>
      </c>
      <c r="M687" t="str" cm="1">
        <f t="array" ref="M687">_xlfn.IFS(HeartDiseasePrediction[[#This Row],[MaxHR % Value]]&lt;=59%,"Low-(Abnormal)",HeartDiseasePrediction[[#This Row],[MaxHR % Value]]&lt;86%,"Normal",HeartDiseasePrediction[[#This Row],[MaxHR % Value]]&gt;=86%,"High-(Abnormal)")</f>
        <v>High-(Abnormal)</v>
      </c>
      <c r="N687" t="s">
        <v>23</v>
      </c>
      <c r="O687">
        <v>3.6</v>
      </c>
      <c r="P687" t="str" cm="1">
        <f t="array" ref="P687">_xlfn.IFS(HeartDiseasePrediction[[#This Row],[Oldpeak]]&lt;1,"Low Risk",HeartDiseasePrediction[[#This Row],[Oldpeak]]&lt;1.5,"Medium Risk",HeartDiseasePrediction[[#This Row],[Oldpeak]]&gt;=1.5,"High Risk")</f>
        <v>High Risk</v>
      </c>
      <c r="Q687" t="s">
        <v>15</v>
      </c>
      <c r="R687" t="s">
        <v>23</v>
      </c>
    </row>
    <row r="688" spans="1:18" x14ac:dyDescent="0.25">
      <c r="A688">
        <v>57</v>
      </c>
      <c r="B688" t="str" cm="1">
        <f t="array" ref="B688">_xlfn.IFS(HeartDiseasePrediction[[#This Row],[Age]]&lt;40,"Below 40",HeartDiseasePrediction[[#This Row],[Age]]&lt;50,"Btw 40 - 49",HeartDiseasePrediction[[#This Row],[Age]]&lt;60,"Btw 50 -59",HeartDiseasePrediction[[#This Row],[Age]]&lt;70,"Btw 60 - 69",HeartDiseasePrediction[[#This Row],[Age]]&lt;=80,"Btw 70 -79")</f>
        <v>Btw 50 -59</v>
      </c>
      <c r="C688" t="s">
        <v>14</v>
      </c>
      <c r="D688" t="s">
        <v>61</v>
      </c>
      <c r="E688">
        <v>120</v>
      </c>
      <c r="F688" t="str" cm="1">
        <f t="array" ref="F68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88">
        <v>354</v>
      </c>
      <c r="H688" t="str" cm="1">
        <f t="array" ref="H688">_xlfn.IFS(HeartDiseasePrediction[[#This Row],[Cholesterol]]=0,"No Reading",HeartDiseasePrediction[[#This Row],[Cholesterol]]&lt;200,"Normal",HeartDiseasePrediction[[#This Row],[Cholesterol]]&lt;240,"Medium Risk",HeartDiseasePrediction[[#This Row],[Cholesterol]]&gt;=240,"High Risk")</f>
        <v>High Risk</v>
      </c>
      <c r="I688" t="s">
        <v>52</v>
      </c>
      <c r="J688" t="s">
        <v>12</v>
      </c>
      <c r="K688">
        <v>163</v>
      </c>
      <c r="L688" s="1">
        <f>HeartDiseasePrediction[[#This Row],[MaxHR]]/(220-HeartDiseasePrediction[[#This Row],[Age]])</f>
        <v>1</v>
      </c>
      <c r="M688" t="str" cm="1">
        <f t="array" ref="M688">_xlfn.IFS(HeartDiseasePrediction[[#This Row],[MaxHR % Value]]&lt;=59%,"Low-(Abnormal)",HeartDiseasePrediction[[#This Row],[MaxHR % Value]]&lt;86%,"Normal",HeartDiseasePrediction[[#This Row],[MaxHR % Value]]&gt;=86%,"High-(Abnormal)")</f>
        <v>High-(Abnormal)</v>
      </c>
      <c r="N688" t="s">
        <v>23</v>
      </c>
      <c r="O688">
        <v>0.6</v>
      </c>
      <c r="P688" t="str" cm="1">
        <f t="array" ref="P688">_xlfn.IFS(HeartDiseasePrediction[[#This Row],[Oldpeak]]&lt;1,"Low Risk",HeartDiseasePrediction[[#This Row],[Oldpeak]]&lt;1.5,"Medium Risk",HeartDiseasePrediction[[#This Row],[Oldpeak]]&gt;=1.5,"High Risk")</f>
        <v>Low Risk</v>
      </c>
      <c r="Q688" t="s">
        <v>13</v>
      </c>
      <c r="R688" t="s">
        <v>22</v>
      </c>
    </row>
    <row r="689" spans="1:18" x14ac:dyDescent="0.25">
      <c r="A689">
        <v>70</v>
      </c>
      <c r="B689" t="str" cm="1">
        <f t="array" ref="B689">_xlfn.IFS(HeartDiseasePrediction[[#This Row],[Age]]&lt;40,"Below 40",HeartDiseasePrediction[[#This Row],[Age]]&lt;50,"Btw 40 - 49",HeartDiseasePrediction[[#This Row],[Age]]&lt;60,"Btw 50 -59",HeartDiseasePrediction[[#This Row],[Age]]&lt;70,"Btw 60 - 69",HeartDiseasePrediction[[#This Row],[Age]]&lt;=80,"Btw 70 -79")</f>
        <v>Btw 70 -79</v>
      </c>
      <c r="C689" t="s">
        <v>11</v>
      </c>
      <c r="D689" t="s">
        <v>62</v>
      </c>
      <c r="E689">
        <v>156</v>
      </c>
      <c r="F689" t="str" cm="1">
        <f t="array" ref="F689">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89">
        <v>245</v>
      </c>
      <c r="H689" t="str" cm="1">
        <f t="array" ref="H689">_xlfn.IFS(HeartDiseasePrediction[[#This Row],[Cholesterol]]=0,"No Reading",HeartDiseasePrediction[[#This Row],[Cholesterol]]&lt;200,"Normal",HeartDiseasePrediction[[#This Row],[Cholesterol]]&lt;240,"Medium Risk",HeartDiseasePrediction[[#This Row],[Cholesterol]]&gt;=240,"High Risk")</f>
        <v>High Risk</v>
      </c>
      <c r="I689" t="s">
        <v>52</v>
      </c>
      <c r="J689" t="s">
        <v>17</v>
      </c>
      <c r="K689">
        <v>143</v>
      </c>
      <c r="L689" s="1">
        <f>HeartDiseasePrediction[[#This Row],[MaxHR]]/(220-HeartDiseasePrediction[[#This Row],[Age]])</f>
        <v>0.95333333333333337</v>
      </c>
      <c r="M689" t="str" cm="1">
        <f t="array" ref="M689">_xlfn.IFS(HeartDiseasePrediction[[#This Row],[MaxHR % Value]]&lt;=59%,"Low-(Abnormal)",HeartDiseasePrediction[[#This Row],[MaxHR % Value]]&lt;86%,"Normal",HeartDiseasePrediction[[#This Row],[MaxHR % Value]]&gt;=86%,"High-(Abnormal)")</f>
        <v>High-(Abnormal)</v>
      </c>
      <c r="N689" t="s">
        <v>22</v>
      </c>
      <c r="O689">
        <v>0</v>
      </c>
      <c r="P689" t="str" cm="1">
        <f t="array" ref="P689">_xlfn.IFS(HeartDiseasePrediction[[#This Row],[Oldpeak]]&lt;1,"Low Risk",HeartDiseasePrediction[[#This Row],[Oldpeak]]&lt;1.5,"Medium Risk",HeartDiseasePrediction[[#This Row],[Oldpeak]]&gt;=1.5,"High Risk")</f>
        <v>Low Risk</v>
      </c>
      <c r="Q689" t="s">
        <v>13</v>
      </c>
      <c r="R689" t="s">
        <v>22</v>
      </c>
    </row>
    <row r="690" spans="1:18" x14ac:dyDescent="0.25">
      <c r="A690">
        <v>76</v>
      </c>
      <c r="B690" t="str" cm="1">
        <f t="array" ref="B690">_xlfn.IFS(HeartDiseasePrediction[[#This Row],[Age]]&lt;40,"Below 40",HeartDiseasePrediction[[#This Row],[Age]]&lt;50,"Btw 40 - 49",HeartDiseasePrediction[[#This Row],[Age]]&lt;60,"Btw 50 -59",HeartDiseasePrediction[[#This Row],[Age]]&lt;70,"Btw 60 - 69",HeartDiseasePrediction[[#This Row],[Age]]&lt;=80,"Btw 70 -79")</f>
        <v>Btw 70 -79</v>
      </c>
      <c r="C690" t="s">
        <v>14</v>
      </c>
      <c r="D690" t="s">
        <v>64</v>
      </c>
      <c r="E690">
        <v>140</v>
      </c>
      <c r="F690" t="str" cm="1">
        <f t="array" ref="F690">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90">
        <v>197</v>
      </c>
      <c r="H690" t="str" cm="1">
        <f t="array" ref="H690">_xlfn.IFS(HeartDiseasePrediction[[#This Row],[Cholesterol]]=0,"No Reading",HeartDiseasePrediction[[#This Row],[Cholesterol]]&lt;200,"Normal",HeartDiseasePrediction[[#This Row],[Cholesterol]]&lt;240,"Medium Risk",HeartDiseasePrediction[[#This Row],[Cholesterol]]&gt;=240,"High Risk")</f>
        <v>Normal</v>
      </c>
      <c r="I690" t="s">
        <v>52</v>
      </c>
      <c r="J690" t="s">
        <v>16</v>
      </c>
      <c r="K690">
        <v>116</v>
      </c>
      <c r="L690" s="1">
        <f>HeartDiseasePrediction[[#This Row],[MaxHR]]/(220-HeartDiseasePrediction[[#This Row],[Age]])</f>
        <v>0.80555555555555558</v>
      </c>
      <c r="M690" t="str" cm="1">
        <f t="array" ref="M690">_xlfn.IFS(HeartDiseasePrediction[[#This Row],[MaxHR % Value]]&lt;=59%,"Low-(Abnormal)",HeartDiseasePrediction[[#This Row],[MaxHR % Value]]&lt;86%,"Normal",HeartDiseasePrediction[[#This Row],[MaxHR % Value]]&gt;=86%,"High-(Abnormal)")</f>
        <v>Normal</v>
      </c>
      <c r="N690" t="s">
        <v>22</v>
      </c>
      <c r="O690">
        <v>1.1000000000000001</v>
      </c>
      <c r="P690" t="str" cm="1">
        <f t="array" ref="P690">_xlfn.IFS(HeartDiseasePrediction[[#This Row],[Oldpeak]]&lt;1,"Low Risk",HeartDiseasePrediction[[#This Row],[Oldpeak]]&lt;1.5,"Medium Risk",HeartDiseasePrediction[[#This Row],[Oldpeak]]&gt;=1.5,"High Risk")</f>
        <v>Medium Risk</v>
      </c>
      <c r="Q690" t="s">
        <v>15</v>
      </c>
      <c r="R690" t="s">
        <v>22</v>
      </c>
    </row>
    <row r="691" spans="1:18" x14ac:dyDescent="0.25">
      <c r="A691">
        <v>67</v>
      </c>
      <c r="B691" t="str" cm="1">
        <f t="array" ref="B691">_xlfn.IFS(HeartDiseasePrediction[[#This Row],[Age]]&lt;40,"Below 40",HeartDiseasePrediction[[#This Row],[Age]]&lt;50,"Btw 40 - 49",HeartDiseasePrediction[[#This Row],[Age]]&lt;60,"Btw 50 -59",HeartDiseasePrediction[[#This Row],[Age]]&lt;70,"Btw 60 - 69",HeartDiseasePrediction[[#This Row],[Age]]&lt;=80,"Btw 70 -79")</f>
        <v>Btw 60 - 69</v>
      </c>
      <c r="C691" t="s">
        <v>14</v>
      </c>
      <c r="D691" t="s">
        <v>61</v>
      </c>
      <c r="E691">
        <v>106</v>
      </c>
      <c r="F691" t="str" cm="1">
        <f t="array" ref="F691">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691">
        <v>223</v>
      </c>
      <c r="H691" t="str" cm="1">
        <f t="array" ref="H691">_xlfn.IFS(HeartDiseasePrediction[[#This Row],[Cholesterol]]=0,"No Reading",HeartDiseasePrediction[[#This Row],[Cholesterol]]&lt;200,"Normal",HeartDiseasePrediction[[#This Row],[Cholesterol]]&lt;240,"Medium Risk",HeartDiseasePrediction[[#This Row],[Cholesterol]]&gt;=240,"High Risk")</f>
        <v>Medium Risk</v>
      </c>
      <c r="I691" t="s">
        <v>52</v>
      </c>
      <c r="J691" t="s">
        <v>12</v>
      </c>
      <c r="K691">
        <v>142</v>
      </c>
      <c r="L691" s="1">
        <f>HeartDiseasePrediction[[#This Row],[MaxHR]]/(220-HeartDiseasePrediction[[#This Row],[Age]])</f>
        <v>0.92810457516339873</v>
      </c>
      <c r="M691" t="str" cm="1">
        <f t="array" ref="M691">_xlfn.IFS(HeartDiseasePrediction[[#This Row],[MaxHR % Value]]&lt;=59%,"Low-(Abnormal)",HeartDiseasePrediction[[#This Row],[MaxHR % Value]]&lt;86%,"Normal",HeartDiseasePrediction[[#This Row],[MaxHR % Value]]&gt;=86%,"High-(Abnormal)")</f>
        <v>High-(Abnormal)</v>
      </c>
      <c r="N691" t="s">
        <v>22</v>
      </c>
      <c r="O691">
        <v>0.3</v>
      </c>
      <c r="P691" t="str" cm="1">
        <f t="array" ref="P691">_xlfn.IFS(HeartDiseasePrediction[[#This Row],[Oldpeak]]&lt;1,"Low Risk",HeartDiseasePrediction[[#This Row],[Oldpeak]]&lt;1.5,"Medium Risk",HeartDiseasePrediction[[#This Row],[Oldpeak]]&gt;=1.5,"High Risk")</f>
        <v>Low Risk</v>
      </c>
      <c r="Q691" t="s">
        <v>13</v>
      </c>
      <c r="R691" t="s">
        <v>22</v>
      </c>
    </row>
    <row r="692" spans="1:18" x14ac:dyDescent="0.25">
      <c r="A692">
        <v>45</v>
      </c>
      <c r="B692" t="str" cm="1">
        <f t="array" ref="B692">_xlfn.IFS(HeartDiseasePrediction[[#This Row],[Age]]&lt;40,"Below 40",HeartDiseasePrediction[[#This Row],[Age]]&lt;50,"Btw 40 - 49",HeartDiseasePrediction[[#This Row],[Age]]&lt;60,"Btw 50 -59",HeartDiseasePrediction[[#This Row],[Age]]&lt;70,"Btw 60 - 69",HeartDiseasePrediction[[#This Row],[Age]]&lt;=80,"Btw 70 -79")</f>
        <v>Btw 40 - 49</v>
      </c>
      <c r="C692" t="s">
        <v>11</v>
      </c>
      <c r="D692" t="s">
        <v>61</v>
      </c>
      <c r="E692">
        <v>142</v>
      </c>
      <c r="F692" t="str" cm="1">
        <f t="array" ref="F692">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92">
        <v>309</v>
      </c>
      <c r="H692" t="str" cm="1">
        <f t="array" ref="H692">_xlfn.IFS(HeartDiseasePrediction[[#This Row],[Cholesterol]]=0,"No Reading",HeartDiseasePrediction[[#This Row],[Cholesterol]]&lt;200,"Normal",HeartDiseasePrediction[[#This Row],[Cholesterol]]&lt;240,"Medium Risk",HeartDiseasePrediction[[#This Row],[Cholesterol]]&gt;=240,"High Risk")</f>
        <v>High Risk</v>
      </c>
      <c r="I692" t="s">
        <v>52</v>
      </c>
      <c r="J692" t="s">
        <v>17</v>
      </c>
      <c r="K692">
        <v>147</v>
      </c>
      <c r="L692" s="1">
        <f>HeartDiseasePrediction[[#This Row],[MaxHR]]/(220-HeartDiseasePrediction[[#This Row],[Age]])</f>
        <v>0.84</v>
      </c>
      <c r="M692" t="str" cm="1">
        <f t="array" ref="M692">_xlfn.IFS(HeartDiseasePrediction[[#This Row],[MaxHR % Value]]&lt;=59%,"Low-(Abnormal)",HeartDiseasePrediction[[#This Row],[MaxHR % Value]]&lt;86%,"Normal",HeartDiseasePrediction[[#This Row],[MaxHR % Value]]&gt;=86%,"High-(Abnormal)")</f>
        <v>Normal</v>
      </c>
      <c r="N692" t="s">
        <v>23</v>
      </c>
      <c r="O692">
        <v>0</v>
      </c>
      <c r="P692" t="str" cm="1">
        <f t="array" ref="P692">_xlfn.IFS(HeartDiseasePrediction[[#This Row],[Oldpeak]]&lt;1,"Low Risk",HeartDiseasePrediction[[#This Row],[Oldpeak]]&lt;1.5,"Medium Risk",HeartDiseasePrediction[[#This Row],[Oldpeak]]&gt;=1.5,"High Risk")</f>
        <v>Low Risk</v>
      </c>
      <c r="Q692" t="s">
        <v>15</v>
      </c>
      <c r="R692" t="s">
        <v>23</v>
      </c>
    </row>
    <row r="693" spans="1:18" x14ac:dyDescent="0.25">
      <c r="A693">
        <v>45</v>
      </c>
      <c r="B693" t="str" cm="1">
        <f t="array" ref="B693">_xlfn.IFS(HeartDiseasePrediction[[#This Row],[Age]]&lt;40,"Below 40",HeartDiseasePrediction[[#This Row],[Age]]&lt;50,"Btw 40 - 49",HeartDiseasePrediction[[#This Row],[Age]]&lt;60,"Btw 50 -59",HeartDiseasePrediction[[#This Row],[Age]]&lt;70,"Btw 60 - 69",HeartDiseasePrediction[[#This Row],[Age]]&lt;=80,"Btw 70 -79")</f>
        <v>Btw 40 - 49</v>
      </c>
      <c r="C693" t="s">
        <v>11</v>
      </c>
      <c r="D693" t="s">
        <v>61</v>
      </c>
      <c r="E693">
        <v>104</v>
      </c>
      <c r="F693" t="str" cm="1">
        <f t="array" ref="F693">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693">
        <v>208</v>
      </c>
      <c r="H693" t="str" cm="1">
        <f t="array" ref="H693">_xlfn.IFS(HeartDiseasePrediction[[#This Row],[Cholesterol]]=0,"No Reading",HeartDiseasePrediction[[#This Row],[Cholesterol]]&lt;200,"Normal",HeartDiseasePrediction[[#This Row],[Cholesterol]]&lt;240,"Medium Risk",HeartDiseasePrediction[[#This Row],[Cholesterol]]&gt;=240,"High Risk")</f>
        <v>Medium Risk</v>
      </c>
      <c r="I693" t="s">
        <v>52</v>
      </c>
      <c r="J693" t="s">
        <v>17</v>
      </c>
      <c r="K693">
        <v>148</v>
      </c>
      <c r="L693" s="1">
        <f>HeartDiseasePrediction[[#This Row],[MaxHR]]/(220-HeartDiseasePrediction[[#This Row],[Age]])</f>
        <v>0.84571428571428575</v>
      </c>
      <c r="M693" t="str" cm="1">
        <f t="array" ref="M693">_xlfn.IFS(HeartDiseasePrediction[[#This Row],[MaxHR % Value]]&lt;=59%,"Low-(Abnormal)",HeartDiseasePrediction[[#This Row],[MaxHR % Value]]&lt;86%,"Normal",HeartDiseasePrediction[[#This Row],[MaxHR % Value]]&gt;=86%,"High-(Abnormal)")</f>
        <v>Normal</v>
      </c>
      <c r="N693" t="s">
        <v>23</v>
      </c>
      <c r="O693">
        <v>3</v>
      </c>
      <c r="P693" t="str" cm="1">
        <f t="array" ref="P693">_xlfn.IFS(HeartDiseasePrediction[[#This Row],[Oldpeak]]&lt;1,"Low Risk",HeartDiseasePrediction[[#This Row],[Oldpeak]]&lt;1.5,"Medium Risk",HeartDiseasePrediction[[#This Row],[Oldpeak]]&gt;=1.5,"High Risk")</f>
        <v>High Risk</v>
      </c>
      <c r="Q693" t="s">
        <v>15</v>
      </c>
      <c r="R693" t="s">
        <v>22</v>
      </c>
    </row>
    <row r="694" spans="1:18" x14ac:dyDescent="0.25">
      <c r="A694">
        <v>39</v>
      </c>
      <c r="B694" t="str" cm="1">
        <f t="array" ref="B694">_xlfn.IFS(HeartDiseasePrediction[[#This Row],[Age]]&lt;40,"Below 40",HeartDiseasePrediction[[#This Row],[Age]]&lt;50,"Btw 40 - 49",HeartDiseasePrediction[[#This Row],[Age]]&lt;60,"Btw 50 -59",HeartDiseasePrediction[[#This Row],[Age]]&lt;70,"Btw 60 - 69",HeartDiseasePrediction[[#This Row],[Age]]&lt;=80,"Btw 70 -79")</f>
        <v>Below 40</v>
      </c>
      <c r="C694" t="s">
        <v>14</v>
      </c>
      <c r="D694" t="s">
        <v>64</v>
      </c>
      <c r="E694">
        <v>94</v>
      </c>
      <c r="F694" t="str" cm="1">
        <f t="array" ref="F694">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694">
        <v>199</v>
      </c>
      <c r="H694" t="str" cm="1">
        <f t="array" ref="H694">_xlfn.IFS(HeartDiseasePrediction[[#This Row],[Cholesterol]]=0,"No Reading",HeartDiseasePrediction[[#This Row],[Cholesterol]]&lt;200,"Normal",HeartDiseasePrediction[[#This Row],[Cholesterol]]&lt;240,"Medium Risk",HeartDiseasePrediction[[#This Row],[Cholesterol]]&gt;=240,"High Risk")</f>
        <v>Normal</v>
      </c>
      <c r="I694" t="s">
        <v>52</v>
      </c>
      <c r="J694" t="s">
        <v>12</v>
      </c>
      <c r="K694">
        <v>179</v>
      </c>
      <c r="L694" s="1">
        <f>HeartDiseasePrediction[[#This Row],[MaxHR]]/(220-HeartDiseasePrediction[[#This Row],[Age]])</f>
        <v>0.98895027624309395</v>
      </c>
      <c r="M694" t="str" cm="1">
        <f t="array" ref="M694">_xlfn.IFS(HeartDiseasePrediction[[#This Row],[MaxHR % Value]]&lt;=59%,"Low-(Abnormal)",HeartDiseasePrediction[[#This Row],[MaxHR % Value]]&lt;86%,"Normal",HeartDiseasePrediction[[#This Row],[MaxHR % Value]]&gt;=86%,"High-(Abnormal)")</f>
        <v>High-(Abnormal)</v>
      </c>
      <c r="N694" t="s">
        <v>22</v>
      </c>
      <c r="O694">
        <v>0</v>
      </c>
      <c r="P694" t="str" cm="1">
        <f t="array" ref="P694">_xlfn.IFS(HeartDiseasePrediction[[#This Row],[Oldpeak]]&lt;1,"Low Risk",HeartDiseasePrediction[[#This Row],[Oldpeak]]&lt;1.5,"Medium Risk",HeartDiseasePrediction[[#This Row],[Oldpeak]]&gt;=1.5,"High Risk")</f>
        <v>Low Risk</v>
      </c>
      <c r="Q694" t="s">
        <v>13</v>
      </c>
      <c r="R694" t="s">
        <v>22</v>
      </c>
    </row>
    <row r="695" spans="1:18" x14ac:dyDescent="0.25">
      <c r="A695">
        <v>42</v>
      </c>
      <c r="B695" t="str" cm="1">
        <f t="array" ref="B695">_xlfn.IFS(HeartDiseasePrediction[[#This Row],[Age]]&lt;40,"Below 40",HeartDiseasePrediction[[#This Row],[Age]]&lt;50,"Btw 40 - 49",HeartDiseasePrediction[[#This Row],[Age]]&lt;60,"Btw 50 -59",HeartDiseasePrediction[[#This Row],[Age]]&lt;70,"Btw 60 - 69",HeartDiseasePrediction[[#This Row],[Age]]&lt;=80,"Btw 70 -79")</f>
        <v>Btw 40 - 49</v>
      </c>
      <c r="C695" t="s">
        <v>14</v>
      </c>
      <c r="D695" t="s">
        <v>64</v>
      </c>
      <c r="E695">
        <v>120</v>
      </c>
      <c r="F695" t="str" cm="1">
        <f t="array" ref="F69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95">
        <v>209</v>
      </c>
      <c r="H695" t="str" cm="1">
        <f t="array" ref="H695">_xlfn.IFS(HeartDiseasePrediction[[#This Row],[Cholesterol]]=0,"No Reading",HeartDiseasePrediction[[#This Row],[Cholesterol]]&lt;200,"Normal",HeartDiseasePrediction[[#This Row],[Cholesterol]]&lt;240,"Medium Risk",HeartDiseasePrediction[[#This Row],[Cholesterol]]&gt;=240,"High Risk")</f>
        <v>Medium Risk</v>
      </c>
      <c r="I695" t="s">
        <v>52</v>
      </c>
      <c r="J695" t="s">
        <v>12</v>
      </c>
      <c r="K695">
        <v>173</v>
      </c>
      <c r="L695" s="1">
        <f>HeartDiseasePrediction[[#This Row],[MaxHR]]/(220-HeartDiseasePrediction[[#This Row],[Age]])</f>
        <v>0.9719101123595506</v>
      </c>
      <c r="M695" t="str" cm="1">
        <f t="array" ref="M695">_xlfn.IFS(HeartDiseasePrediction[[#This Row],[MaxHR % Value]]&lt;=59%,"Low-(Abnormal)",HeartDiseasePrediction[[#This Row],[MaxHR % Value]]&lt;86%,"Normal",HeartDiseasePrediction[[#This Row],[MaxHR % Value]]&gt;=86%,"High-(Abnormal)")</f>
        <v>High-(Abnormal)</v>
      </c>
      <c r="N695" t="s">
        <v>22</v>
      </c>
      <c r="O695">
        <v>0</v>
      </c>
      <c r="P695" t="str" cm="1">
        <f t="array" ref="P695">_xlfn.IFS(HeartDiseasePrediction[[#This Row],[Oldpeak]]&lt;1,"Low Risk",HeartDiseasePrediction[[#This Row],[Oldpeak]]&lt;1.5,"Medium Risk",HeartDiseasePrediction[[#This Row],[Oldpeak]]&gt;=1.5,"High Risk")</f>
        <v>Low Risk</v>
      </c>
      <c r="Q695" t="s">
        <v>15</v>
      </c>
      <c r="R695" t="s">
        <v>22</v>
      </c>
    </row>
    <row r="696" spans="1:18" x14ac:dyDescent="0.25">
      <c r="A696">
        <v>56</v>
      </c>
      <c r="B696" t="str" cm="1">
        <f t="array" ref="B696">_xlfn.IFS(HeartDiseasePrediction[[#This Row],[Age]]&lt;40,"Below 40",HeartDiseasePrediction[[#This Row],[Age]]&lt;50,"Btw 40 - 49",HeartDiseasePrediction[[#This Row],[Age]]&lt;60,"Btw 50 -59",HeartDiseasePrediction[[#This Row],[Age]]&lt;70,"Btw 60 - 69",HeartDiseasePrediction[[#This Row],[Age]]&lt;=80,"Btw 70 -79")</f>
        <v>Btw 50 -59</v>
      </c>
      <c r="C696" t="s">
        <v>11</v>
      </c>
      <c r="D696" t="s">
        <v>62</v>
      </c>
      <c r="E696">
        <v>120</v>
      </c>
      <c r="F696" t="str" cm="1">
        <f t="array" ref="F69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96">
        <v>236</v>
      </c>
      <c r="H696" t="str" cm="1">
        <f t="array" ref="H696">_xlfn.IFS(HeartDiseasePrediction[[#This Row],[Cholesterol]]=0,"No Reading",HeartDiseasePrediction[[#This Row],[Cholesterol]]&lt;200,"Normal",HeartDiseasePrediction[[#This Row],[Cholesterol]]&lt;240,"Medium Risk",HeartDiseasePrediction[[#This Row],[Cholesterol]]&gt;=240,"High Risk")</f>
        <v>Medium Risk</v>
      </c>
      <c r="I696" t="s">
        <v>52</v>
      </c>
      <c r="J696" t="s">
        <v>12</v>
      </c>
      <c r="K696">
        <v>178</v>
      </c>
      <c r="L696" s="1">
        <f>HeartDiseasePrediction[[#This Row],[MaxHR]]/(220-HeartDiseasePrediction[[#This Row],[Age]])</f>
        <v>1.0853658536585367</v>
      </c>
      <c r="M696" t="str" cm="1">
        <f t="array" ref="M696">_xlfn.IFS(HeartDiseasePrediction[[#This Row],[MaxHR % Value]]&lt;=59%,"Low-(Abnormal)",HeartDiseasePrediction[[#This Row],[MaxHR % Value]]&lt;86%,"Normal",HeartDiseasePrediction[[#This Row],[MaxHR % Value]]&gt;=86%,"High-(Abnormal)")</f>
        <v>High-(Abnormal)</v>
      </c>
      <c r="N696" t="s">
        <v>22</v>
      </c>
      <c r="O696">
        <v>0.8</v>
      </c>
      <c r="P696" t="str" cm="1">
        <f t="array" ref="P696">_xlfn.IFS(HeartDiseasePrediction[[#This Row],[Oldpeak]]&lt;1,"Low Risk",HeartDiseasePrediction[[#This Row],[Oldpeak]]&lt;1.5,"Medium Risk",HeartDiseasePrediction[[#This Row],[Oldpeak]]&gt;=1.5,"High Risk")</f>
        <v>Low Risk</v>
      </c>
      <c r="Q696" t="s">
        <v>13</v>
      </c>
      <c r="R696" t="s">
        <v>22</v>
      </c>
    </row>
    <row r="697" spans="1:18" x14ac:dyDescent="0.25">
      <c r="A697">
        <v>58</v>
      </c>
      <c r="B697" t="str" cm="1">
        <f t="array" ref="B697">_xlfn.IFS(HeartDiseasePrediction[[#This Row],[Age]]&lt;40,"Below 40",HeartDiseasePrediction[[#This Row],[Age]]&lt;50,"Btw 40 - 49",HeartDiseasePrediction[[#This Row],[Age]]&lt;60,"Btw 50 -59",HeartDiseasePrediction[[#This Row],[Age]]&lt;70,"Btw 60 - 69",HeartDiseasePrediction[[#This Row],[Age]]&lt;=80,"Btw 70 -79")</f>
        <v>Btw 50 -59</v>
      </c>
      <c r="C697" t="s">
        <v>11</v>
      </c>
      <c r="D697" t="s">
        <v>61</v>
      </c>
      <c r="E697">
        <v>146</v>
      </c>
      <c r="F697" t="str" cm="1">
        <f t="array" ref="F69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97">
        <v>218</v>
      </c>
      <c r="H697" t="str" cm="1">
        <f t="array" ref="H697">_xlfn.IFS(HeartDiseasePrediction[[#This Row],[Cholesterol]]=0,"No Reading",HeartDiseasePrediction[[#This Row],[Cholesterol]]&lt;200,"Normal",HeartDiseasePrediction[[#This Row],[Cholesterol]]&lt;240,"Medium Risk",HeartDiseasePrediction[[#This Row],[Cholesterol]]&gt;=240,"High Risk")</f>
        <v>Medium Risk</v>
      </c>
      <c r="I697" t="s">
        <v>52</v>
      </c>
      <c r="J697" t="s">
        <v>12</v>
      </c>
      <c r="K697">
        <v>105</v>
      </c>
      <c r="L697" s="1">
        <f>HeartDiseasePrediction[[#This Row],[MaxHR]]/(220-HeartDiseasePrediction[[#This Row],[Age]])</f>
        <v>0.64814814814814814</v>
      </c>
      <c r="M697" t="str" cm="1">
        <f t="array" ref="M697">_xlfn.IFS(HeartDiseasePrediction[[#This Row],[MaxHR % Value]]&lt;=59%,"Low-(Abnormal)",HeartDiseasePrediction[[#This Row],[MaxHR % Value]]&lt;86%,"Normal",HeartDiseasePrediction[[#This Row],[MaxHR % Value]]&gt;=86%,"High-(Abnormal)")</f>
        <v>Normal</v>
      </c>
      <c r="N697" t="s">
        <v>22</v>
      </c>
      <c r="O697">
        <v>2</v>
      </c>
      <c r="P697" t="str" cm="1">
        <f t="array" ref="P697">_xlfn.IFS(HeartDiseasePrediction[[#This Row],[Oldpeak]]&lt;1,"Low Risk",HeartDiseasePrediction[[#This Row],[Oldpeak]]&lt;1.5,"Medium Risk",HeartDiseasePrediction[[#This Row],[Oldpeak]]&gt;=1.5,"High Risk")</f>
        <v>High Risk</v>
      </c>
      <c r="Q697" t="s">
        <v>15</v>
      </c>
      <c r="R697" t="s">
        <v>23</v>
      </c>
    </row>
    <row r="698" spans="1:18" x14ac:dyDescent="0.25">
      <c r="A698">
        <v>35</v>
      </c>
      <c r="B698" t="str" cm="1">
        <f t="array" ref="B698">_xlfn.IFS(HeartDiseasePrediction[[#This Row],[Age]]&lt;40,"Below 40",HeartDiseasePrediction[[#This Row],[Age]]&lt;50,"Btw 40 - 49",HeartDiseasePrediction[[#This Row],[Age]]&lt;60,"Btw 50 -59",HeartDiseasePrediction[[#This Row],[Age]]&lt;70,"Btw 60 - 69",HeartDiseasePrediction[[#This Row],[Age]]&lt;=80,"Btw 70 -79")</f>
        <v>Below 40</v>
      </c>
      <c r="C698" t="s">
        <v>11</v>
      </c>
      <c r="D698" t="s">
        <v>61</v>
      </c>
      <c r="E698">
        <v>120</v>
      </c>
      <c r="F698" t="str" cm="1">
        <f t="array" ref="F69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698">
        <v>198</v>
      </c>
      <c r="H698" t="str" cm="1">
        <f t="array" ref="H698">_xlfn.IFS(HeartDiseasePrediction[[#This Row],[Cholesterol]]=0,"No Reading",HeartDiseasePrediction[[#This Row],[Cholesterol]]&lt;200,"Normal",HeartDiseasePrediction[[#This Row],[Cholesterol]]&lt;240,"Medium Risk",HeartDiseasePrediction[[#This Row],[Cholesterol]]&gt;=240,"High Risk")</f>
        <v>Normal</v>
      </c>
      <c r="I698" t="s">
        <v>52</v>
      </c>
      <c r="J698" t="s">
        <v>12</v>
      </c>
      <c r="K698">
        <v>130</v>
      </c>
      <c r="L698" s="1">
        <f>HeartDiseasePrediction[[#This Row],[MaxHR]]/(220-HeartDiseasePrediction[[#This Row],[Age]])</f>
        <v>0.70270270270270274</v>
      </c>
      <c r="M698" t="str" cm="1">
        <f t="array" ref="M698">_xlfn.IFS(HeartDiseasePrediction[[#This Row],[MaxHR % Value]]&lt;=59%,"Low-(Abnormal)",HeartDiseasePrediction[[#This Row],[MaxHR % Value]]&lt;86%,"Normal",HeartDiseasePrediction[[#This Row],[MaxHR % Value]]&gt;=86%,"High-(Abnormal)")</f>
        <v>Normal</v>
      </c>
      <c r="N698" t="s">
        <v>23</v>
      </c>
      <c r="O698">
        <v>1.6</v>
      </c>
      <c r="P698" t="str" cm="1">
        <f t="array" ref="P698">_xlfn.IFS(HeartDiseasePrediction[[#This Row],[Oldpeak]]&lt;1,"Low Risk",HeartDiseasePrediction[[#This Row],[Oldpeak]]&lt;1.5,"Medium Risk",HeartDiseasePrediction[[#This Row],[Oldpeak]]&gt;=1.5,"High Risk")</f>
        <v>High Risk</v>
      </c>
      <c r="Q698" t="s">
        <v>15</v>
      </c>
      <c r="R698" t="s">
        <v>23</v>
      </c>
    </row>
    <row r="699" spans="1:18" x14ac:dyDescent="0.25">
      <c r="A699">
        <v>58</v>
      </c>
      <c r="B699" t="str" cm="1">
        <f t="array" ref="B699">_xlfn.IFS(HeartDiseasePrediction[[#This Row],[Age]]&lt;40,"Below 40",HeartDiseasePrediction[[#This Row],[Age]]&lt;50,"Btw 40 - 49",HeartDiseasePrediction[[#This Row],[Age]]&lt;60,"Btw 50 -59",HeartDiseasePrediction[[#This Row],[Age]]&lt;70,"Btw 60 - 69",HeartDiseasePrediction[[#This Row],[Age]]&lt;=80,"Btw 70 -79")</f>
        <v>Btw 50 -59</v>
      </c>
      <c r="C699" t="s">
        <v>11</v>
      </c>
      <c r="D699" t="s">
        <v>61</v>
      </c>
      <c r="E699">
        <v>150</v>
      </c>
      <c r="F699" t="str" cm="1">
        <f t="array" ref="F699">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699">
        <v>270</v>
      </c>
      <c r="H699" t="str" cm="1">
        <f t="array" ref="H699">_xlfn.IFS(HeartDiseasePrediction[[#This Row],[Cholesterol]]=0,"No Reading",HeartDiseasePrediction[[#This Row],[Cholesterol]]&lt;200,"Normal",HeartDiseasePrediction[[#This Row],[Cholesterol]]&lt;240,"Medium Risk",HeartDiseasePrediction[[#This Row],[Cholesterol]]&gt;=240,"High Risk")</f>
        <v>High Risk</v>
      </c>
      <c r="I699" t="s">
        <v>52</v>
      </c>
      <c r="J699" t="s">
        <v>17</v>
      </c>
      <c r="K699">
        <v>111</v>
      </c>
      <c r="L699" s="1">
        <f>HeartDiseasePrediction[[#This Row],[MaxHR]]/(220-HeartDiseasePrediction[[#This Row],[Age]])</f>
        <v>0.68518518518518523</v>
      </c>
      <c r="M699" t="str" cm="1">
        <f t="array" ref="M699">_xlfn.IFS(HeartDiseasePrediction[[#This Row],[MaxHR % Value]]&lt;=59%,"Low-(Abnormal)",HeartDiseasePrediction[[#This Row],[MaxHR % Value]]&lt;86%,"Normal",HeartDiseasePrediction[[#This Row],[MaxHR % Value]]&gt;=86%,"High-(Abnormal)")</f>
        <v>Normal</v>
      </c>
      <c r="N699" t="s">
        <v>23</v>
      </c>
      <c r="O699">
        <v>0.8</v>
      </c>
      <c r="P699" t="str" cm="1">
        <f t="array" ref="P699">_xlfn.IFS(HeartDiseasePrediction[[#This Row],[Oldpeak]]&lt;1,"Low Risk",HeartDiseasePrediction[[#This Row],[Oldpeak]]&lt;1.5,"Medium Risk",HeartDiseasePrediction[[#This Row],[Oldpeak]]&gt;=1.5,"High Risk")</f>
        <v>Low Risk</v>
      </c>
      <c r="Q699" t="s">
        <v>13</v>
      </c>
      <c r="R699" t="s">
        <v>23</v>
      </c>
    </row>
    <row r="700" spans="1:18" x14ac:dyDescent="0.25">
      <c r="A700">
        <v>41</v>
      </c>
      <c r="B700" t="str" cm="1">
        <f t="array" ref="B700">_xlfn.IFS(HeartDiseasePrediction[[#This Row],[Age]]&lt;40,"Below 40",HeartDiseasePrediction[[#This Row],[Age]]&lt;50,"Btw 40 - 49",HeartDiseasePrediction[[#This Row],[Age]]&lt;60,"Btw 50 -59",HeartDiseasePrediction[[#This Row],[Age]]&lt;70,"Btw 60 - 69",HeartDiseasePrediction[[#This Row],[Age]]&lt;=80,"Btw 70 -79")</f>
        <v>Btw 40 - 49</v>
      </c>
      <c r="C700" t="s">
        <v>11</v>
      </c>
      <c r="D700" t="s">
        <v>64</v>
      </c>
      <c r="E700">
        <v>130</v>
      </c>
      <c r="F700" t="str" cm="1">
        <f t="array" ref="F70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00">
        <v>214</v>
      </c>
      <c r="H700" t="str" cm="1">
        <f t="array" ref="H700">_xlfn.IFS(HeartDiseasePrediction[[#This Row],[Cholesterol]]=0,"No Reading",HeartDiseasePrediction[[#This Row],[Cholesterol]]&lt;200,"Normal",HeartDiseasePrediction[[#This Row],[Cholesterol]]&lt;240,"Medium Risk",HeartDiseasePrediction[[#This Row],[Cholesterol]]&gt;=240,"High Risk")</f>
        <v>Medium Risk</v>
      </c>
      <c r="I700" t="s">
        <v>52</v>
      </c>
      <c r="J700" t="s">
        <v>17</v>
      </c>
      <c r="K700">
        <v>168</v>
      </c>
      <c r="L700" s="1">
        <f>HeartDiseasePrediction[[#This Row],[MaxHR]]/(220-HeartDiseasePrediction[[#This Row],[Age]])</f>
        <v>0.93854748603351956</v>
      </c>
      <c r="M700" t="str" cm="1">
        <f t="array" ref="M700">_xlfn.IFS(HeartDiseasePrediction[[#This Row],[MaxHR % Value]]&lt;=59%,"Low-(Abnormal)",HeartDiseasePrediction[[#This Row],[MaxHR % Value]]&lt;86%,"Normal",HeartDiseasePrediction[[#This Row],[MaxHR % Value]]&gt;=86%,"High-(Abnormal)")</f>
        <v>High-(Abnormal)</v>
      </c>
      <c r="N700" t="s">
        <v>22</v>
      </c>
      <c r="O700">
        <v>2</v>
      </c>
      <c r="P700" t="str" cm="1">
        <f t="array" ref="P700">_xlfn.IFS(HeartDiseasePrediction[[#This Row],[Oldpeak]]&lt;1,"Low Risk",HeartDiseasePrediction[[#This Row],[Oldpeak]]&lt;1.5,"Medium Risk",HeartDiseasePrediction[[#This Row],[Oldpeak]]&gt;=1.5,"High Risk")</f>
        <v>High Risk</v>
      </c>
      <c r="Q700" t="s">
        <v>15</v>
      </c>
      <c r="R700" t="s">
        <v>22</v>
      </c>
    </row>
    <row r="701" spans="1:18" x14ac:dyDescent="0.25">
      <c r="A701">
        <v>57</v>
      </c>
      <c r="B701" t="str" cm="1">
        <f t="array" ref="B701">_xlfn.IFS(HeartDiseasePrediction[[#This Row],[Age]]&lt;40,"Below 40",HeartDiseasePrediction[[#This Row],[Age]]&lt;50,"Btw 40 - 49",HeartDiseasePrediction[[#This Row],[Age]]&lt;60,"Btw 50 -59",HeartDiseasePrediction[[#This Row],[Age]]&lt;70,"Btw 60 - 69",HeartDiseasePrediction[[#This Row],[Age]]&lt;=80,"Btw 70 -79")</f>
        <v>Btw 50 -59</v>
      </c>
      <c r="C701" t="s">
        <v>11</v>
      </c>
      <c r="D701" t="s">
        <v>61</v>
      </c>
      <c r="E701">
        <v>110</v>
      </c>
      <c r="F701" t="str" cm="1">
        <f t="array" ref="F701">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701">
        <v>201</v>
      </c>
      <c r="H701" t="str" cm="1">
        <f t="array" ref="H701">_xlfn.IFS(HeartDiseasePrediction[[#This Row],[Cholesterol]]=0,"No Reading",HeartDiseasePrediction[[#This Row],[Cholesterol]]&lt;200,"Normal",HeartDiseasePrediction[[#This Row],[Cholesterol]]&lt;240,"Medium Risk",HeartDiseasePrediction[[#This Row],[Cholesterol]]&gt;=240,"High Risk")</f>
        <v>Medium Risk</v>
      </c>
      <c r="I701" t="s">
        <v>52</v>
      </c>
      <c r="J701" t="s">
        <v>12</v>
      </c>
      <c r="K701">
        <v>126</v>
      </c>
      <c r="L701" s="1">
        <f>HeartDiseasePrediction[[#This Row],[MaxHR]]/(220-HeartDiseasePrediction[[#This Row],[Age]])</f>
        <v>0.77300613496932513</v>
      </c>
      <c r="M701" t="str" cm="1">
        <f t="array" ref="M701">_xlfn.IFS(HeartDiseasePrediction[[#This Row],[MaxHR % Value]]&lt;=59%,"Low-(Abnormal)",HeartDiseasePrediction[[#This Row],[MaxHR % Value]]&lt;86%,"Normal",HeartDiseasePrediction[[#This Row],[MaxHR % Value]]&gt;=86%,"High-(Abnormal)")</f>
        <v>Normal</v>
      </c>
      <c r="N701" t="s">
        <v>23</v>
      </c>
      <c r="O701">
        <v>1.5</v>
      </c>
      <c r="P701" t="str" cm="1">
        <f t="array" ref="P701">_xlfn.IFS(HeartDiseasePrediction[[#This Row],[Oldpeak]]&lt;1,"Low Risk",HeartDiseasePrediction[[#This Row],[Oldpeak]]&lt;1.5,"Medium Risk",HeartDiseasePrediction[[#This Row],[Oldpeak]]&gt;=1.5,"High Risk")</f>
        <v>High Risk</v>
      </c>
      <c r="Q701" t="s">
        <v>15</v>
      </c>
      <c r="R701" t="s">
        <v>22</v>
      </c>
    </row>
    <row r="702" spans="1:18" x14ac:dyDescent="0.25">
      <c r="A702">
        <v>42</v>
      </c>
      <c r="B702" t="str" cm="1">
        <f t="array" ref="B702">_xlfn.IFS(HeartDiseasePrediction[[#This Row],[Age]]&lt;40,"Below 40",HeartDiseasePrediction[[#This Row],[Age]]&lt;50,"Btw 40 - 49",HeartDiseasePrediction[[#This Row],[Age]]&lt;60,"Btw 50 -59",HeartDiseasePrediction[[#This Row],[Age]]&lt;70,"Btw 60 - 69",HeartDiseasePrediction[[#This Row],[Age]]&lt;=80,"Btw 70 -79")</f>
        <v>Btw 40 - 49</v>
      </c>
      <c r="C702" t="s">
        <v>11</v>
      </c>
      <c r="D702" t="s">
        <v>63</v>
      </c>
      <c r="E702">
        <v>148</v>
      </c>
      <c r="F702" t="str" cm="1">
        <f t="array" ref="F702">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02">
        <v>244</v>
      </c>
      <c r="H702" t="str" cm="1">
        <f t="array" ref="H702">_xlfn.IFS(HeartDiseasePrediction[[#This Row],[Cholesterol]]=0,"No Reading",HeartDiseasePrediction[[#This Row],[Cholesterol]]&lt;200,"Normal",HeartDiseasePrediction[[#This Row],[Cholesterol]]&lt;240,"Medium Risk",HeartDiseasePrediction[[#This Row],[Cholesterol]]&gt;=240,"High Risk")</f>
        <v>High Risk</v>
      </c>
      <c r="I702" t="s">
        <v>52</v>
      </c>
      <c r="J702" t="s">
        <v>17</v>
      </c>
      <c r="K702">
        <v>178</v>
      </c>
      <c r="L702" s="1">
        <f>HeartDiseasePrediction[[#This Row],[MaxHR]]/(220-HeartDiseasePrediction[[#This Row],[Age]])</f>
        <v>1</v>
      </c>
      <c r="M702" t="str" cm="1">
        <f t="array" ref="M702">_xlfn.IFS(HeartDiseasePrediction[[#This Row],[MaxHR % Value]]&lt;=59%,"Low-(Abnormal)",HeartDiseasePrediction[[#This Row],[MaxHR % Value]]&lt;86%,"Normal",HeartDiseasePrediction[[#This Row],[MaxHR % Value]]&gt;=86%,"High-(Abnormal)")</f>
        <v>High-(Abnormal)</v>
      </c>
      <c r="N702" t="s">
        <v>22</v>
      </c>
      <c r="O702">
        <v>0.8</v>
      </c>
      <c r="P702" t="str" cm="1">
        <f t="array" ref="P702">_xlfn.IFS(HeartDiseasePrediction[[#This Row],[Oldpeak]]&lt;1,"Low Risk",HeartDiseasePrediction[[#This Row],[Oldpeak]]&lt;1.5,"Medium Risk",HeartDiseasePrediction[[#This Row],[Oldpeak]]&gt;=1.5,"High Risk")</f>
        <v>Low Risk</v>
      </c>
      <c r="Q702" t="s">
        <v>13</v>
      </c>
      <c r="R702" t="s">
        <v>22</v>
      </c>
    </row>
    <row r="703" spans="1:18" x14ac:dyDescent="0.25">
      <c r="A703">
        <v>62</v>
      </c>
      <c r="B703" t="str" cm="1">
        <f t="array" ref="B703">_xlfn.IFS(HeartDiseasePrediction[[#This Row],[Age]]&lt;40,"Below 40",HeartDiseasePrediction[[#This Row],[Age]]&lt;50,"Btw 40 - 49",HeartDiseasePrediction[[#This Row],[Age]]&lt;60,"Btw 50 -59",HeartDiseasePrediction[[#This Row],[Age]]&lt;70,"Btw 60 - 69",HeartDiseasePrediction[[#This Row],[Age]]&lt;=80,"Btw 70 -79")</f>
        <v>Btw 60 - 69</v>
      </c>
      <c r="C703" t="s">
        <v>11</v>
      </c>
      <c r="D703" t="s">
        <v>62</v>
      </c>
      <c r="E703">
        <v>128</v>
      </c>
      <c r="F703" t="str" cm="1">
        <f t="array" ref="F70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03">
        <v>208</v>
      </c>
      <c r="H703" t="str" cm="1">
        <f t="array" ref="H703">_xlfn.IFS(HeartDiseasePrediction[[#This Row],[Cholesterol]]=0,"No Reading",HeartDiseasePrediction[[#This Row],[Cholesterol]]&lt;200,"Normal",HeartDiseasePrediction[[#This Row],[Cholesterol]]&lt;240,"Medium Risk",HeartDiseasePrediction[[#This Row],[Cholesterol]]&gt;=240,"High Risk")</f>
        <v>Medium Risk</v>
      </c>
      <c r="I703" t="s">
        <v>53</v>
      </c>
      <c r="J703" t="s">
        <v>17</v>
      </c>
      <c r="K703">
        <v>140</v>
      </c>
      <c r="L703" s="1">
        <f>HeartDiseasePrediction[[#This Row],[MaxHR]]/(220-HeartDiseasePrediction[[#This Row],[Age]])</f>
        <v>0.88607594936708856</v>
      </c>
      <c r="M703" t="str" cm="1">
        <f t="array" ref="M703">_xlfn.IFS(HeartDiseasePrediction[[#This Row],[MaxHR % Value]]&lt;=59%,"Low-(Abnormal)",HeartDiseasePrediction[[#This Row],[MaxHR % Value]]&lt;86%,"Normal",HeartDiseasePrediction[[#This Row],[MaxHR % Value]]&gt;=86%,"High-(Abnormal)")</f>
        <v>High-(Abnormal)</v>
      </c>
      <c r="N703" t="s">
        <v>22</v>
      </c>
      <c r="O703">
        <v>0</v>
      </c>
      <c r="P703" t="str" cm="1">
        <f t="array" ref="P703">_xlfn.IFS(HeartDiseasePrediction[[#This Row],[Oldpeak]]&lt;1,"Low Risk",HeartDiseasePrediction[[#This Row],[Oldpeak]]&lt;1.5,"Medium Risk",HeartDiseasePrediction[[#This Row],[Oldpeak]]&gt;=1.5,"High Risk")</f>
        <v>Low Risk</v>
      </c>
      <c r="Q703" t="s">
        <v>13</v>
      </c>
      <c r="R703" t="s">
        <v>22</v>
      </c>
    </row>
    <row r="704" spans="1:18" x14ac:dyDescent="0.25">
      <c r="A704">
        <v>59</v>
      </c>
      <c r="B704" t="str" cm="1">
        <f t="array" ref="B704">_xlfn.IFS(HeartDiseasePrediction[[#This Row],[Age]]&lt;40,"Below 40",HeartDiseasePrediction[[#This Row],[Age]]&lt;50,"Btw 40 - 49",HeartDiseasePrediction[[#This Row],[Age]]&lt;60,"Btw 50 -59",HeartDiseasePrediction[[#This Row],[Age]]&lt;70,"Btw 60 - 69",HeartDiseasePrediction[[#This Row],[Age]]&lt;=80,"Btw 70 -79")</f>
        <v>Btw 50 -59</v>
      </c>
      <c r="C704" t="s">
        <v>11</v>
      </c>
      <c r="D704" t="s">
        <v>63</v>
      </c>
      <c r="E704">
        <v>178</v>
      </c>
      <c r="F704" t="str" cm="1">
        <f t="array" ref="F70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04">
        <v>270</v>
      </c>
      <c r="H704" t="str" cm="1">
        <f t="array" ref="H704">_xlfn.IFS(HeartDiseasePrediction[[#This Row],[Cholesterol]]=0,"No Reading",HeartDiseasePrediction[[#This Row],[Cholesterol]]&lt;200,"Normal",HeartDiseasePrediction[[#This Row],[Cholesterol]]&lt;240,"Medium Risk",HeartDiseasePrediction[[#This Row],[Cholesterol]]&gt;=240,"High Risk")</f>
        <v>High Risk</v>
      </c>
      <c r="I704" t="s">
        <v>52</v>
      </c>
      <c r="J704" t="s">
        <v>17</v>
      </c>
      <c r="K704">
        <v>145</v>
      </c>
      <c r="L704" s="1">
        <f>HeartDiseasePrediction[[#This Row],[MaxHR]]/(220-HeartDiseasePrediction[[#This Row],[Age]])</f>
        <v>0.90062111801242239</v>
      </c>
      <c r="M704" t="str" cm="1">
        <f t="array" ref="M704">_xlfn.IFS(HeartDiseasePrediction[[#This Row],[MaxHR % Value]]&lt;=59%,"Low-(Abnormal)",HeartDiseasePrediction[[#This Row],[MaxHR % Value]]&lt;86%,"Normal",HeartDiseasePrediction[[#This Row],[MaxHR % Value]]&gt;=86%,"High-(Abnormal)")</f>
        <v>High-(Abnormal)</v>
      </c>
      <c r="N704" t="s">
        <v>22</v>
      </c>
      <c r="O704">
        <v>4.2</v>
      </c>
      <c r="P704" t="str" cm="1">
        <f t="array" ref="P704">_xlfn.IFS(HeartDiseasePrediction[[#This Row],[Oldpeak]]&lt;1,"Low Risk",HeartDiseasePrediction[[#This Row],[Oldpeak]]&lt;1.5,"Medium Risk",HeartDiseasePrediction[[#This Row],[Oldpeak]]&gt;=1.5,"High Risk")</f>
        <v>High Risk</v>
      </c>
      <c r="Q704" t="s">
        <v>18</v>
      </c>
      <c r="R704" t="s">
        <v>22</v>
      </c>
    </row>
    <row r="705" spans="1:18" x14ac:dyDescent="0.25">
      <c r="A705">
        <v>41</v>
      </c>
      <c r="B705" t="str" cm="1">
        <f t="array" ref="B705">_xlfn.IFS(HeartDiseasePrediction[[#This Row],[Age]]&lt;40,"Below 40",HeartDiseasePrediction[[#This Row],[Age]]&lt;50,"Btw 40 - 49",HeartDiseasePrediction[[#This Row],[Age]]&lt;60,"Btw 50 -59",HeartDiseasePrediction[[#This Row],[Age]]&lt;70,"Btw 60 - 69",HeartDiseasePrediction[[#This Row],[Age]]&lt;=80,"Btw 70 -79")</f>
        <v>Btw 40 - 49</v>
      </c>
      <c r="C705" t="s">
        <v>14</v>
      </c>
      <c r="D705" t="s">
        <v>62</v>
      </c>
      <c r="E705">
        <v>126</v>
      </c>
      <c r="F705" t="str" cm="1">
        <f t="array" ref="F70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05">
        <v>306</v>
      </c>
      <c r="H705" t="str" cm="1">
        <f t="array" ref="H705">_xlfn.IFS(HeartDiseasePrediction[[#This Row],[Cholesterol]]=0,"No Reading",HeartDiseasePrediction[[#This Row],[Cholesterol]]&lt;200,"Normal",HeartDiseasePrediction[[#This Row],[Cholesterol]]&lt;240,"Medium Risk",HeartDiseasePrediction[[#This Row],[Cholesterol]]&gt;=240,"High Risk")</f>
        <v>High Risk</v>
      </c>
      <c r="I705" t="s">
        <v>52</v>
      </c>
      <c r="J705" t="s">
        <v>12</v>
      </c>
      <c r="K705">
        <v>163</v>
      </c>
      <c r="L705" s="1">
        <f>HeartDiseasePrediction[[#This Row],[MaxHR]]/(220-HeartDiseasePrediction[[#This Row],[Age]])</f>
        <v>0.91061452513966479</v>
      </c>
      <c r="M705" t="str" cm="1">
        <f t="array" ref="M705">_xlfn.IFS(HeartDiseasePrediction[[#This Row],[MaxHR % Value]]&lt;=59%,"Low-(Abnormal)",HeartDiseasePrediction[[#This Row],[MaxHR % Value]]&lt;86%,"Normal",HeartDiseasePrediction[[#This Row],[MaxHR % Value]]&gt;=86%,"High-(Abnormal)")</f>
        <v>High-(Abnormal)</v>
      </c>
      <c r="N705" t="s">
        <v>22</v>
      </c>
      <c r="O705">
        <v>0</v>
      </c>
      <c r="P705" t="str" cm="1">
        <f t="array" ref="P705">_xlfn.IFS(HeartDiseasePrediction[[#This Row],[Oldpeak]]&lt;1,"Low Risk",HeartDiseasePrediction[[#This Row],[Oldpeak]]&lt;1.5,"Medium Risk",HeartDiseasePrediction[[#This Row],[Oldpeak]]&gt;=1.5,"High Risk")</f>
        <v>Low Risk</v>
      </c>
      <c r="Q705" t="s">
        <v>13</v>
      </c>
      <c r="R705" t="s">
        <v>22</v>
      </c>
    </row>
    <row r="706" spans="1:18" x14ac:dyDescent="0.25">
      <c r="A706">
        <v>50</v>
      </c>
      <c r="B706" t="str" cm="1">
        <f t="array" ref="B706">_xlfn.IFS(HeartDiseasePrediction[[#This Row],[Age]]&lt;40,"Below 40",HeartDiseasePrediction[[#This Row],[Age]]&lt;50,"Btw 40 - 49",HeartDiseasePrediction[[#This Row],[Age]]&lt;60,"Btw 50 -59",HeartDiseasePrediction[[#This Row],[Age]]&lt;70,"Btw 60 - 69",HeartDiseasePrediction[[#This Row],[Age]]&lt;=80,"Btw 70 -79")</f>
        <v>Btw 50 -59</v>
      </c>
      <c r="C706" t="s">
        <v>11</v>
      </c>
      <c r="D706" t="s">
        <v>61</v>
      </c>
      <c r="E706">
        <v>150</v>
      </c>
      <c r="F706" t="str" cm="1">
        <f t="array" ref="F706">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06">
        <v>243</v>
      </c>
      <c r="H706" t="str" cm="1">
        <f t="array" ref="H706">_xlfn.IFS(HeartDiseasePrediction[[#This Row],[Cholesterol]]=0,"No Reading",HeartDiseasePrediction[[#This Row],[Cholesterol]]&lt;200,"Normal",HeartDiseasePrediction[[#This Row],[Cholesterol]]&lt;240,"Medium Risk",HeartDiseasePrediction[[#This Row],[Cholesterol]]&gt;=240,"High Risk")</f>
        <v>High Risk</v>
      </c>
      <c r="I706" t="s">
        <v>52</v>
      </c>
      <c r="J706" t="s">
        <v>17</v>
      </c>
      <c r="K706">
        <v>128</v>
      </c>
      <c r="L706" s="1">
        <f>HeartDiseasePrediction[[#This Row],[MaxHR]]/(220-HeartDiseasePrediction[[#This Row],[Age]])</f>
        <v>0.75294117647058822</v>
      </c>
      <c r="M706" t="str" cm="1">
        <f t="array" ref="M706">_xlfn.IFS(HeartDiseasePrediction[[#This Row],[MaxHR % Value]]&lt;=59%,"Low-(Abnormal)",HeartDiseasePrediction[[#This Row],[MaxHR % Value]]&lt;86%,"Normal",HeartDiseasePrediction[[#This Row],[MaxHR % Value]]&gt;=86%,"High-(Abnormal)")</f>
        <v>Normal</v>
      </c>
      <c r="N706" t="s">
        <v>22</v>
      </c>
      <c r="O706">
        <v>2.6</v>
      </c>
      <c r="P706" t="str" cm="1">
        <f t="array" ref="P706">_xlfn.IFS(HeartDiseasePrediction[[#This Row],[Oldpeak]]&lt;1,"Low Risk",HeartDiseasePrediction[[#This Row],[Oldpeak]]&lt;1.5,"Medium Risk",HeartDiseasePrediction[[#This Row],[Oldpeak]]&gt;=1.5,"High Risk")</f>
        <v>High Risk</v>
      </c>
      <c r="Q706" t="s">
        <v>15</v>
      </c>
      <c r="R706" t="s">
        <v>23</v>
      </c>
    </row>
    <row r="707" spans="1:18" x14ac:dyDescent="0.25">
      <c r="A707">
        <v>59</v>
      </c>
      <c r="B707" t="str" cm="1">
        <f t="array" ref="B707">_xlfn.IFS(HeartDiseasePrediction[[#This Row],[Age]]&lt;40,"Below 40",HeartDiseasePrediction[[#This Row],[Age]]&lt;50,"Btw 40 - 49",HeartDiseasePrediction[[#This Row],[Age]]&lt;60,"Btw 50 -59",HeartDiseasePrediction[[#This Row],[Age]]&lt;70,"Btw 60 - 69",HeartDiseasePrediction[[#This Row],[Age]]&lt;=80,"Btw 70 -79")</f>
        <v>Btw 50 -59</v>
      </c>
      <c r="C707" t="s">
        <v>11</v>
      </c>
      <c r="D707" t="s">
        <v>62</v>
      </c>
      <c r="E707">
        <v>140</v>
      </c>
      <c r="F707" t="str" cm="1">
        <f t="array" ref="F70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07">
        <v>221</v>
      </c>
      <c r="H707" t="str" cm="1">
        <f t="array" ref="H707">_xlfn.IFS(HeartDiseasePrediction[[#This Row],[Cholesterol]]=0,"No Reading",HeartDiseasePrediction[[#This Row],[Cholesterol]]&lt;200,"Normal",HeartDiseasePrediction[[#This Row],[Cholesterol]]&lt;240,"Medium Risk",HeartDiseasePrediction[[#This Row],[Cholesterol]]&gt;=240,"High Risk")</f>
        <v>Medium Risk</v>
      </c>
      <c r="I707" t="s">
        <v>52</v>
      </c>
      <c r="J707" t="s">
        <v>12</v>
      </c>
      <c r="K707">
        <v>164</v>
      </c>
      <c r="L707" s="1">
        <f>HeartDiseasePrediction[[#This Row],[MaxHR]]/(220-HeartDiseasePrediction[[#This Row],[Age]])</f>
        <v>1.0186335403726707</v>
      </c>
      <c r="M707" t="str" cm="1">
        <f t="array" ref="M707">_xlfn.IFS(HeartDiseasePrediction[[#This Row],[MaxHR % Value]]&lt;=59%,"Low-(Abnormal)",HeartDiseasePrediction[[#This Row],[MaxHR % Value]]&lt;86%,"Normal",HeartDiseasePrediction[[#This Row],[MaxHR % Value]]&gt;=86%,"High-(Abnormal)")</f>
        <v>High-(Abnormal)</v>
      </c>
      <c r="N707" t="s">
        <v>23</v>
      </c>
      <c r="O707">
        <v>0</v>
      </c>
      <c r="P707" t="str" cm="1">
        <f t="array" ref="P707">_xlfn.IFS(HeartDiseasePrediction[[#This Row],[Oldpeak]]&lt;1,"Low Risk",HeartDiseasePrediction[[#This Row],[Oldpeak]]&lt;1.5,"Medium Risk",HeartDiseasePrediction[[#This Row],[Oldpeak]]&gt;=1.5,"High Risk")</f>
        <v>Low Risk</v>
      </c>
      <c r="Q707" t="s">
        <v>13</v>
      </c>
      <c r="R707" t="s">
        <v>22</v>
      </c>
    </row>
    <row r="708" spans="1:18" x14ac:dyDescent="0.25">
      <c r="A708">
        <v>61</v>
      </c>
      <c r="B708" t="str" cm="1">
        <f t="array" ref="B708">_xlfn.IFS(HeartDiseasePrediction[[#This Row],[Age]]&lt;40,"Below 40",HeartDiseasePrediction[[#This Row],[Age]]&lt;50,"Btw 40 - 49",HeartDiseasePrediction[[#This Row],[Age]]&lt;60,"Btw 50 -59",HeartDiseasePrediction[[#This Row],[Age]]&lt;70,"Btw 60 - 69",HeartDiseasePrediction[[#This Row],[Age]]&lt;=80,"Btw 70 -79")</f>
        <v>Btw 60 - 69</v>
      </c>
      <c r="C708" t="s">
        <v>14</v>
      </c>
      <c r="D708" t="s">
        <v>61</v>
      </c>
      <c r="E708">
        <v>130</v>
      </c>
      <c r="F708" t="str" cm="1">
        <f t="array" ref="F70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08">
        <v>330</v>
      </c>
      <c r="H708" t="str" cm="1">
        <f t="array" ref="H708">_xlfn.IFS(HeartDiseasePrediction[[#This Row],[Cholesterol]]=0,"No Reading",HeartDiseasePrediction[[#This Row],[Cholesterol]]&lt;200,"Normal",HeartDiseasePrediction[[#This Row],[Cholesterol]]&lt;240,"Medium Risk",HeartDiseasePrediction[[#This Row],[Cholesterol]]&gt;=240,"High Risk")</f>
        <v>High Risk</v>
      </c>
      <c r="I708" t="s">
        <v>52</v>
      </c>
      <c r="J708" t="s">
        <v>17</v>
      </c>
      <c r="K708">
        <v>169</v>
      </c>
      <c r="L708" s="1">
        <f>HeartDiseasePrediction[[#This Row],[MaxHR]]/(220-HeartDiseasePrediction[[#This Row],[Age]])</f>
        <v>1.0628930817610063</v>
      </c>
      <c r="M708" t="str" cm="1">
        <f t="array" ref="M708">_xlfn.IFS(HeartDiseasePrediction[[#This Row],[MaxHR % Value]]&lt;=59%,"Low-(Abnormal)",HeartDiseasePrediction[[#This Row],[MaxHR % Value]]&lt;86%,"Normal",HeartDiseasePrediction[[#This Row],[MaxHR % Value]]&gt;=86%,"High-(Abnormal)")</f>
        <v>High-(Abnormal)</v>
      </c>
      <c r="N708" t="s">
        <v>22</v>
      </c>
      <c r="O708">
        <v>0</v>
      </c>
      <c r="P708" t="str" cm="1">
        <f t="array" ref="P708">_xlfn.IFS(HeartDiseasePrediction[[#This Row],[Oldpeak]]&lt;1,"Low Risk",HeartDiseasePrediction[[#This Row],[Oldpeak]]&lt;1.5,"Medium Risk",HeartDiseasePrediction[[#This Row],[Oldpeak]]&gt;=1.5,"High Risk")</f>
        <v>Low Risk</v>
      </c>
      <c r="Q708" t="s">
        <v>13</v>
      </c>
      <c r="R708" t="s">
        <v>23</v>
      </c>
    </row>
    <row r="709" spans="1:18" x14ac:dyDescent="0.25">
      <c r="A709">
        <v>54</v>
      </c>
      <c r="B709" t="str" cm="1">
        <f t="array" ref="B709">_xlfn.IFS(HeartDiseasePrediction[[#This Row],[Age]]&lt;40,"Below 40",HeartDiseasePrediction[[#This Row],[Age]]&lt;50,"Btw 40 - 49",HeartDiseasePrediction[[#This Row],[Age]]&lt;60,"Btw 50 -59",HeartDiseasePrediction[[#This Row],[Age]]&lt;70,"Btw 60 - 69",HeartDiseasePrediction[[#This Row],[Age]]&lt;=80,"Btw 70 -79")</f>
        <v>Btw 50 -59</v>
      </c>
      <c r="C709" t="s">
        <v>11</v>
      </c>
      <c r="D709" t="s">
        <v>61</v>
      </c>
      <c r="E709">
        <v>124</v>
      </c>
      <c r="F709" t="str" cm="1">
        <f t="array" ref="F70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09">
        <v>266</v>
      </c>
      <c r="H709" t="str" cm="1">
        <f t="array" ref="H709">_xlfn.IFS(HeartDiseasePrediction[[#This Row],[Cholesterol]]=0,"No Reading",HeartDiseasePrediction[[#This Row],[Cholesterol]]&lt;200,"Normal",HeartDiseasePrediction[[#This Row],[Cholesterol]]&lt;240,"Medium Risk",HeartDiseasePrediction[[#This Row],[Cholesterol]]&gt;=240,"High Risk")</f>
        <v>High Risk</v>
      </c>
      <c r="I709" t="s">
        <v>52</v>
      </c>
      <c r="J709" t="s">
        <v>17</v>
      </c>
      <c r="K709">
        <v>109</v>
      </c>
      <c r="L709" s="1">
        <f>HeartDiseasePrediction[[#This Row],[MaxHR]]/(220-HeartDiseasePrediction[[#This Row],[Age]])</f>
        <v>0.65662650602409633</v>
      </c>
      <c r="M709" t="str" cm="1">
        <f t="array" ref="M709">_xlfn.IFS(HeartDiseasePrediction[[#This Row],[MaxHR % Value]]&lt;=59%,"Low-(Abnormal)",HeartDiseasePrediction[[#This Row],[MaxHR % Value]]&lt;86%,"Normal",HeartDiseasePrediction[[#This Row],[MaxHR % Value]]&gt;=86%,"High-(Abnormal)")</f>
        <v>Normal</v>
      </c>
      <c r="N709" t="s">
        <v>23</v>
      </c>
      <c r="O709">
        <v>2.2000000000000002</v>
      </c>
      <c r="P709" t="str" cm="1">
        <f t="array" ref="P709">_xlfn.IFS(HeartDiseasePrediction[[#This Row],[Oldpeak]]&lt;1,"Low Risk",HeartDiseasePrediction[[#This Row],[Oldpeak]]&lt;1.5,"Medium Risk",HeartDiseasePrediction[[#This Row],[Oldpeak]]&gt;=1.5,"High Risk")</f>
        <v>High Risk</v>
      </c>
      <c r="Q709" t="s">
        <v>15</v>
      </c>
      <c r="R709" t="s">
        <v>23</v>
      </c>
    </row>
    <row r="710" spans="1:18" x14ac:dyDescent="0.25">
      <c r="A710">
        <v>54</v>
      </c>
      <c r="B710" t="str" cm="1">
        <f t="array" ref="B710">_xlfn.IFS(HeartDiseasePrediction[[#This Row],[Age]]&lt;40,"Below 40",HeartDiseasePrediction[[#This Row],[Age]]&lt;50,"Btw 40 - 49",HeartDiseasePrediction[[#This Row],[Age]]&lt;60,"Btw 50 -59",HeartDiseasePrediction[[#This Row],[Age]]&lt;70,"Btw 60 - 69",HeartDiseasePrediction[[#This Row],[Age]]&lt;=80,"Btw 70 -79")</f>
        <v>Btw 50 -59</v>
      </c>
      <c r="C710" t="s">
        <v>11</v>
      </c>
      <c r="D710" t="s">
        <v>61</v>
      </c>
      <c r="E710">
        <v>110</v>
      </c>
      <c r="F710" t="str" cm="1">
        <f t="array" ref="F710">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710">
        <v>206</v>
      </c>
      <c r="H710" t="str" cm="1">
        <f t="array" ref="H710">_xlfn.IFS(HeartDiseasePrediction[[#This Row],[Cholesterol]]=0,"No Reading",HeartDiseasePrediction[[#This Row],[Cholesterol]]&lt;200,"Normal",HeartDiseasePrediction[[#This Row],[Cholesterol]]&lt;240,"Medium Risk",HeartDiseasePrediction[[#This Row],[Cholesterol]]&gt;=240,"High Risk")</f>
        <v>Medium Risk</v>
      </c>
      <c r="I710" t="s">
        <v>52</v>
      </c>
      <c r="J710" t="s">
        <v>17</v>
      </c>
      <c r="K710">
        <v>108</v>
      </c>
      <c r="L710" s="1">
        <f>HeartDiseasePrediction[[#This Row],[MaxHR]]/(220-HeartDiseasePrediction[[#This Row],[Age]])</f>
        <v>0.6506024096385542</v>
      </c>
      <c r="M710" t="str" cm="1">
        <f t="array" ref="M710">_xlfn.IFS(HeartDiseasePrediction[[#This Row],[MaxHR % Value]]&lt;=59%,"Low-(Abnormal)",HeartDiseasePrediction[[#This Row],[MaxHR % Value]]&lt;86%,"Normal",HeartDiseasePrediction[[#This Row],[MaxHR % Value]]&gt;=86%,"High-(Abnormal)")</f>
        <v>Normal</v>
      </c>
      <c r="N710" t="s">
        <v>23</v>
      </c>
      <c r="O710">
        <v>0</v>
      </c>
      <c r="P710" t="str" cm="1">
        <f t="array" ref="P710">_xlfn.IFS(HeartDiseasePrediction[[#This Row],[Oldpeak]]&lt;1,"Low Risk",HeartDiseasePrediction[[#This Row],[Oldpeak]]&lt;1.5,"Medium Risk",HeartDiseasePrediction[[#This Row],[Oldpeak]]&gt;=1.5,"High Risk")</f>
        <v>Low Risk</v>
      </c>
      <c r="Q710" t="s">
        <v>15</v>
      </c>
      <c r="R710" t="s">
        <v>23</v>
      </c>
    </row>
    <row r="711" spans="1:18" x14ac:dyDescent="0.25">
      <c r="A711">
        <v>52</v>
      </c>
      <c r="B711" t="str" cm="1">
        <f t="array" ref="B711">_xlfn.IFS(HeartDiseasePrediction[[#This Row],[Age]]&lt;40,"Below 40",HeartDiseasePrediction[[#This Row],[Age]]&lt;50,"Btw 40 - 49",HeartDiseasePrediction[[#This Row],[Age]]&lt;60,"Btw 50 -59",HeartDiseasePrediction[[#This Row],[Age]]&lt;70,"Btw 60 - 69",HeartDiseasePrediction[[#This Row],[Age]]&lt;=80,"Btw 70 -79")</f>
        <v>Btw 50 -59</v>
      </c>
      <c r="C711" t="s">
        <v>11</v>
      </c>
      <c r="D711" t="s">
        <v>61</v>
      </c>
      <c r="E711">
        <v>125</v>
      </c>
      <c r="F711" t="str" cm="1">
        <f t="array" ref="F71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11">
        <v>212</v>
      </c>
      <c r="H711" t="str" cm="1">
        <f t="array" ref="H711">_xlfn.IFS(HeartDiseasePrediction[[#This Row],[Cholesterol]]=0,"No Reading",HeartDiseasePrediction[[#This Row],[Cholesterol]]&lt;200,"Normal",HeartDiseasePrediction[[#This Row],[Cholesterol]]&lt;240,"Medium Risk",HeartDiseasePrediction[[#This Row],[Cholesterol]]&gt;=240,"High Risk")</f>
        <v>Medium Risk</v>
      </c>
      <c r="I711" t="s">
        <v>52</v>
      </c>
      <c r="J711" t="s">
        <v>12</v>
      </c>
      <c r="K711">
        <v>168</v>
      </c>
      <c r="L711" s="1">
        <f>HeartDiseasePrediction[[#This Row],[MaxHR]]/(220-HeartDiseasePrediction[[#This Row],[Age]])</f>
        <v>1</v>
      </c>
      <c r="M711" t="str" cm="1">
        <f t="array" ref="M711">_xlfn.IFS(HeartDiseasePrediction[[#This Row],[MaxHR % Value]]&lt;=59%,"Low-(Abnormal)",HeartDiseasePrediction[[#This Row],[MaxHR % Value]]&lt;86%,"Normal",HeartDiseasePrediction[[#This Row],[MaxHR % Value]]&gt;=86%,"High-(Abnormal)")</f>
        <v>High-(Abnormal)</v>
      </c>
      <c r="N711" t="s">
        <v>22</v>
      </c>
      <c r="O711">
        <v>1</v>
      </c>
      <c r="P711" t="str" cm="1">
        <f t="array" ref="P711">_xlfn.IFS(HeartDiseasePrediction[[#This Row],[Oldpeak]]&lt;1,"Low Risk",HeartDiseasePrediction[[#This Row],[Oldpeak]]&lt;1.5,"Medium Risk",HeartDiseasePrediction[[#This Row],[Oldpeak]]&gt;=1.5,"High Risk")</f>
        <v>Medium Risk</v>
      </c>
      <c r="Q711" t="s">
        <v>13</v>
      </c>
      <c r="R711" t="s">
        <v>23</v>
      </c>
    </row>
    <row r="712" spans="1:18" x14ac:dyDescent="0.25">
      <c r="A712">
        <v>47</v>
      </c>
      <c r="B712" t="str" cm="1">
        <f t="array" ref="B712">_xlfn.IFS(HeartDiseasePrediction[[#This Row],[Age]]&lt;40,"Below 40",HeartDiseasePrediction[[#This Row],[Age]]&lt;50,"Btw 40 - 49",HeartDiseasePrediction[[#This Row],[Age]]&lt;60,"Btw 50 -59",HeartDiseasePrediction[[#This Row],[Age]]&lt;70,"Btw 60 - 69",HeartDiseasePrediction[[#This Row],[Age]]&lt;=80,"Btw 70 -79")</f>
        <v>Btw 40 - 49</v>
      </c>
      <c r="C712" t="s">
        <v>11</v>
      </c>
      <c r="D712" t="s">
        <v>61</v>
      </c>
      <c r="E712">
        <v>110</v>
      </c>
      <c r="F712" t="str" cm="1">
        <f t="array" ref="F712">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712">
        <v>275</v>
      </c>
      <c r="H712" t="str" cm="1">
        <f t="array" ref="H712">_xlfn.IFS(HeartDiseasePrediction[[#This Row],[Cholesterol]]=0,"No Reading",HeartDiseasePrediction[[#This Row],[Cholesterol]]&lt;200,"Normal",HeartDiseasePrediction[[#This Row],[Cholesterol]]&lt;240,"Medium Risk",HeartDiseasePrediction[[#This Row],[Cholesterol]]&gt;=240,"High Risk")</f>
        <v>High Risk</v>
      </c>
      <c r="I712" t="s">
        <v>52</v>
      </c>
      <c r="J712" t="s">
        <v>17</v>
      </c>
      <c r="K712">
        <v>118</v>
      </c>
      <c r="L712" s="1">
        <f>HeartDiseasePrediction[[#This Row],[MaxHR]]/(220-HeartDiseasePrediction[[#This Row],[Age]])</f>
        <v>0.68208092485549132</v>
      </c>
      <c r="M712" t="str" cm="1">
        <f t="array" ref="M712">_xlfn.IFS(HeartDiseasePrediction[[#This Row],[MaxHR % Value]]&lt;=59%,"Low-(Abnormal)",HeartDiseasePrediction[[#This Row],[MaxHR % Value]]&lt;86%,"Normal",HeartDiseasePrediction[[#This Row],[MaxHR % Value]]&gt;=86%,"High-(Abnormal)")</f>
        <v>Normal</v>
      </c>
      <c r="N712" t="s">
        <v>23</v>
      </c>
      <c r="O712">
        <v>1</v>
      </c>
      <c r="P712" t="str" cm="1">
        <f t="array" ref="P712">_xlfn.IFS(HeartDiseasePrediction[[#This Row],[Oldpeak]]&lt;1,"Low Risk",HeartDiseasePrediction[[#This Row],[Oldpeak]]&lt;1.5,"Medium Risk",HeartDiseasePrediction[[#This Row],[Oldpeak]]&gt;=1.5,"High Risk")</f>
        <v>Medium Risk</v>
      </c>
      <c r="Q712" t="s">
        <v>15</v>
      </c>
      <c r="R712" t="s">
        <v>23</v>
      </c>
    </row>
    <row r="713" spans="1:18" x14ac:dyDescent="0.25">
      <c r="A713">
        <v>66</v>
      </c>
      <c r="B713" t="str" cm="1">
        <f t="array" ref="B713">_xlfn.IFS(HeartDiseasePrediction[[#This Row],[Age]]&lt;40,"Below 40",HeartDiseasePrediction[[#This Row],[Age]]&lt;50,"Btw 40 - 49",HeartDiseasePrediction[[#This Row],[Age]]&lt;60,"Btw 50 -59",HeartDiseasePrediction[[#This Row],[Age]]&lt;70,"Btw 60 - 69",HeartDiseasePrediction[[#This Row],[Age]]&lt;=80,"Btw 70 -79")</f>
        <v>Btw 60 - 69</v>
      </c>
      <c r="C713" t="s">
        <v>11</v>
      </c>
      <c r="D713" t="s">
        <v>61</v>
      </c>
      <c r="E713">
        <v>120</v>
      </c>
      <c r="F713" t="str" cm="1">
        <f t="array" ref="F71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13">
        <v>302</v>
      </c>
      <c r="H713" t="str" cm="1">
        <f t="array" ref="H713">_xlfn.IFS(HeartDiseasePrediction[[#This Row],[Cholesterol]]=0,"No Reading",HeartDiseasePrediction[[#This Row],[Cholesterol]]&lt;200,"Normal",HeartDiseasePrediction[[#This Row],[Cholesterol]]&lt;240,"Medium Risk",HeartDiseasePrediction[[#This Row],[Cholesterol]]&gt;=240,"High Risk")</f>
        <v>High Risk</v>
      </c>
      <c r="I713" t="s">
        <v>52</v>
      </c>
      <c r="J713" t="s">
        <v>17</v>
      </c>
      <c r="K713">
        <v>151</v>
      </c>
      <c r="L713" s="1">
        <f>HeartDiseasePrediction[[#This Row],[MaxHR]]/(220-HeartDiseasePrediction[[#This Row],[Age]])</f>
        <v>0.98051948051948057</v>
      </c>
      <c r="M713" t="str" cm="1">
        <f t="array" ref="M713">_xlfn.IFS(HeartDiseasePrediction[[#This Row],[MaxHR % Value]]&lt;=59%,"Low-(Abnormal)",HeartDiseasePrediction[[#This Row],[MaxHR % Value]]&lt;86%,"Normal",HeartDiseasePrediction[[#This Row],[MaxHR % Value]]&gt;=86%,"High-(Abnormal)")</f>
        <v>High-(Abnormal)</v>
      </c>
      <c r="N713" t="s">
        <v>22</v>
      </c>
      <c r="O713">
        <v>0.4</v>
      </c>
      <c r="P713" t="str" cm="1">
        <f t="array" ref="P713">_xlfn.IFS(HeartDiseasePrediction[[#This Row],[Oldpeak]]&lt;1,"Low Risk",HeartDiseasePrediction[[#This Row],[Oldpeak]]&lt;1.5,"Medium Risk",HeartDiseasePrediction[[#This Row],[Oldpeak]]&gt;=1.5,"High Risk")</f>
        <v>Low Risk</v>
      </c>
      <c r="Q713" t="s">
        <v>15</v>
      </c>
      <c r="R713" t="s">
        <v>22</v>
      </c>
    </row>
    <row r="714" spans="1:18" x14ac:dyDescent="0.25">
      <c r="A714">
        <v>58</v>
      </c>
      <c r="B714" t="str" cm="1">
        <f t="array" ref="B714">_xlfn.IFS(HeartDiseasePrediction[[#This Row],[Age]]&lt;40,"Below 40",HeartDiseasePrediction[[#This Row],[Age]]&lt;50,"Btw 40 - 49",HeartDiseasePrediction[[#This Row],[Age]]&lt;60,"Btw 50 -59",HeartDiseasePrediction[[#This Row],[Age]]&lt;70,"Btw 60 - 69",HeartDiseasePrediction[[#This Row],[Age]]&lt;=80,"Btw 70 -79")</f>
        <v>Btw 50 -59</v>
      </c>
      <c r="C714" t="s">
        <v>11</v>
      </c>
      <c r="D714" t="s">
        <v>61</v>
      </c>
      <c r="E714">
        <v>100</v>
      </c>
      <c r="F714" t="str" cm="1">
        <f t="array" ref="F714">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714">
        <v>234</v>
      </c>
      <c r="H714" t="str" cm="1">
        <f t="array" ref="H714">_xlfn.IFS(HeartDiseasePrediction[[#This Row],[Cholesterol]]=0,"No Reading",HeartDiseasePrediction[[#This Row],[Cholesterol]]&lt;200,"Normal",HeartDiseasePrediction[[#This Row],[Cholesterol]]&lt;240,"Medium Risk",HeartDiseasePrediction[[#This Row],[Cholesterol]]&gt;=240,"High Risk")</f>
        <v>Medium Risk</v>
      </c>
      <c r="I714" t="s">
        <v>52</v>
      </c>
      <c r="J714" t="s">
        <v>12</v>
      </c>
      <c r="K714">
        <v>156</v>
      </c>
      <c r="L714" s="1">
        <f>HeartDiseasePrediction[[#This Row],[MaxHR]]/(220-HeartDiseasePrediction[[#This Row],[Age]])</f>
        <v>0.96296296296296291</v>
      </c>
      <c r="M714" t="str" cm="1">
        <f t="array" ref="M714">_xlfn.IFS(HeartDiseasePrediction[[#This Row],[MaxHR % Value]]&lt;=59%,"Low-(Abnormal)",HeartDiseasePrediction[[#This Row],[MaxHR % Value]]&lt;86%,"Normal",HeartDiseasePrediction[[#This Row],[MaxHR % Value]]&gt;=86%,"High-(Abnormal)")</f>
        <v>High-(Abnormal)</v>
      </c>
      <c r="N714" t="s">
        <v>22</v>
      </c>
      <c r="O714">
        <v>0.1</v>
      </c>
      <c r="P714" t="str" cm="1">
        <f t="array" ref="P714">_xlfn.IFS(HeartDiseasePrediction[[#This Row],[Oldpeak]]&lt;1,"Low Risk",HeartDiseasePrediction[[#This Row],[Oldpeak]]&lt;1.5,"Medium Risk",HeartDiseasePrediction[[#This Row],[Oldpeak]]&gt;=1.5,"High Risk")</f>
        <v>Low Risk</v>
      </c>
      <c r="Q714" t="s">
        <v>13</v>
      </c>
      <c r="R714" t="s">
        <v>23</v>
      </c>
    </row>
    <row r="715" spans="1:18" x14ac:dyDescent="0.25">
      <c r="A715">
        <v>64</v>
      </c>
      <c r="B715" t="str" cm="1">
        <f t="array" ref="B715">_xlfn.IFS(HeartDiseasePrediction[[#This Row],[Age]]&lt;40,"Below 40",HeartDiseasePrediction[[#This Row],[Age]]&lt;50,"Btw 40 - 49",HeartDiseasePrediction[[#This Row],[Age]]&lt;60,"Btw 50 -59",HeartDiseasePrediction[[#This Row],[Age]]&lt;70,"Btw 60 - 69",HeartDiseasePrediction[[#This Row],[Age]]&lt;=80,"Btw 70 -79")</f>
        <v>Btw 60 - 69</v>
      </c>
      <c r="C715" t="s">
        <v>14</v>
      </c>
      <c r="D715" t="s">
        <v>64</v>
      </c>
      <c r="E715">
        <v>140</v>
      </c>
      <c r="F715" t="str" cm="1">
        <f t="array" ref="F715">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15">
        <v>313</v>
      </c>
      <c r="H715" t="str" cm="1">
        <f t="array" ref="H715">_xlfn.IFS(HeartDiseasePrediction[[#This Row],[Cholesterol]]=0,"No Reading",HeartDiseasePrediction[[#This Row],[Cholesterol]]&lt;200,"Normal",HeartDiseasePrediction[[#This Row],[Cholesterol]]&lt;240,"Medium Risk",HeartDiseasePrediction[[#This Row],[Cholesterol]]&gt;=240,"High Risk")</f>
        <v>High Risk</v>
      </c>
      <c r="I715" t="s">
        <v>52</v>
      </c>
      <c r="J715" t="s">
        <v>12</v>
      </c>
      <c r="K715">
        <v>133</v>
      </c>
      <c r="L715" s="1">
        <f>HeartDiseasePrediction[[#This Row],[MaxHR]]/(220-HeartDiseasePrediction[[#This Row],[Age]])</f>
        <v>0.85256410256410253</v>
      </c>
      <c r="M715" t="str" cm="1">
        <f t="array" ref="M715">_xlfn.IFS(HeartDiseasePrediction[[#This Row],[MaxHR % Value]]&lt;=59%,"Low-(Abnormal)",HeartDiseasePrediction[[#This Row],[MaxHR % Value]]&lt;86%,"Normal",HeartDiseasePrediction[[#This Row],[MaxHR % Value]]&gt;=86%,"High-(Abnormal)")</f>
        <v>Normal</v>
      </c>
      <c r="N715" t="s">
        <v>22</v>
      </c>
      <c r="O715">
        <v>0.2</v>
      </c>
      <c r="P715" t="str" cm="1">
        <f t="array" ref="P715">_xlfn.IFS(HeartDiseasePrediction[[#This Row],[Oldpeak]]&lt;1,"Low Risk",HeartDiseasePrediction[[#This Row],[Oldpeak]]&lt;1.5,"Medium Risk",HeartDiseasePrediction[[#This Row],[Oldpeak]]&gt;=1.5,"High Risk")</f>
        <v>Low Risk</v>
      </c>
      <c r="Q715" t="s">
        <v>13</v>
      </c>
      <c r="R715" t="s">
        <v>22</v>
      </c>
    </row>
    <row r="716" spans="1:18" x14ac:dyDescent="0.25">
      <c r="A716">
        <v>50</v>
      </c>
      <c r="B716" t="str" cm="1">
        <f t="array" ref="B716">_xlfn.IFS(HeartDiseasePrediction[[#This Row],[Age]]&lt;40,"Below 40",HeartDiseasePrediction[[#This Row],[Age]]&lt;50,"Btw 40 - 49",HeartDiseasePrediction[[#This Row],[Age]]&lt;60,"Btw 50 -59",HeartDiseasePrediction[[#This Row],[Age]]&lt;70,"Btw 60 - 69",HeartDiseasePrediction[[#This Row],[Age]]&lt;=80,"Btw 70 -79")</f>
        <v>Btw 50 -59</v>
      </c>
      <c r="C716" t="s">
        <v>14</v>
      </c>
      <c r="D716" t="s">
        <v>62</v>
      </c>
      <c r="E716">
        <v>120</v>
      </c>
      <c r="F716" t="str" cm="1">
        <f t="array" ref="F71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16">
        <v>244</v>
      </c>
      <c r="H716" t="str" cm="1">
        <f t="array" ref="H716">_xlfn.IFS(HeartDiseasePrediction[[#This Row],[Cholesterol]]=0,"No Reading",HeartDiseasePrediction[[#This Row],[Cholesterol]]&lt;200,"Normal",HeartDiseasePrediction[[#This Row],[Cholesterol]]&lt;240,"Medium Risk",HeartDiseasePrediction[[#This Row],[Cholesterol]]&gt;=240,"High Risk")</f>
        <v>High Risk</v>
      </c>
      <c r="I716" t="s">
        <v>52</v>
      </c>
      <c r="J716" t="s">
        <v>12</v>
      </c>
      <c r="K716">
        <v>162</v>
      </c>
      <c r="L716" s="1">
        <f>HeartDiseasePrediction[[#This Row],[MaxHR]]/(220-HeartDiseasePrediction[[#This Row],[Age]])</f>
        <v>0.95294117647058818</v>
      </c>
      <c r="M716" t="str" cm="1">
        <f t="array" ref="M716">_xlfn.IFS(HeartDiseasePrediction[[#This Row],[MaxHR % Value]]&lt;=59%,"Low-(Abnormal)",HeartDiseasePrediction[[#This Row],[MaxHR % Value]]&lt;86%,"Normal",HeartDiseasePrediction[[#This Row],[MaxHR % Value]]&gt;=86%,"High-(Abnormal)")</f>
        <v>High-(Abnormal)</v>
      </c>
      <c r="N716" t="s">
        <v>22</v>
      </c>
      <c r="O716">
        <v>1.1000000000000001</v>
      </c>
      <c r="P716" t="str" cm="1">
        <f t="array" ref="P716">_xlfn.IFS(HeartDiseasePrediction[[#This Row],[Oldpeak]]&lt;1,"Low Risk",HeartDiseasePrediction[[#This Row],[Oldpeak]]&lt;1.5,"Medium Risk",HeartDiseasePrediction[[#This Row],[Oldpeak]]&gt;=1.5,"High Risk")</f>
        <v>Medium Risk</v>
      </c>
      <c r="Q716" t="s">
        <v>13</v>
      </c>
      <c r="R716" t="s">
        <v>22</v>
      </c>
    </row>
    <row r="717" spans="1:18" x14ac:dyDescent="0.25">
      <c r="A717">
        <v>44</v>
      </c>
      <c r="B717" t="str" cm="1">
        <f t="array" ref="B717">_xlfn.IFS(HeartDiseasePrediction[[#This Row],[Age]]&lt;40,"Below 40",HeartDiseasePrediction[[#This Row],[Age]]&lt;50,"Btw 40 - 49",HeartDiseasePrediction[[#This Row],[Age]]&lt;60,"Btw 50 -59",HeartDiseasePrediction[[#This Row],[Age]]&lt;70,"Btw 60 - 69",HeartDiseasePrediction[[#This Row],[Age]]&lt;=80,"Btw 70 -79")</f>
        <v>Btw 40 - 49</v>
      </c>
      <c r="C717" t="s">
        <v>14</v>
      </c>
      <c r="D717" t="s">
        <v>64</v>
      </c>
      <c r="E717">
        <v>108</v>
      </c>
      <c r="F717" t="str" cm="1">
        <f t="array" ref="F717">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717">
        <v>141</v>
      </c>
      <c r="H717" t="str" cm="1">
        <f t="array" ref="H717">_xlfn.IFS(HeartDiseasePrediction[[#This Row],[Cholesterol]]=0,"No Reading",HeartDiseasePrediction[[#This Row],[Cholesterol]]&lt;200,"Normal",HeartDiseasePrediction[[#This Row],[Cholesterol]]&lt;240,"Medium Risk",HeartDiseasePrediction[[#This Row],[Cholesterol]]&gt;=240,"High Risk")</f>
        <v>Normal</v>
      </c>
      <c r="I717" t="s">
        <v>52</v>
      </c>
      <c r="J717" t="s">
        <v>12</v>
      </c>
      <c r="K717">
        <v>175</v>
      </c>
      <c r="L717" s="1">
        <f>HeartDiseasePrediction[[#This Row],[MaxHR]]/(220-HeartDiseasePrediction[[#This Row],[Age]])</f>
        <v>0.99431818181818177</v>
      </c>
      <c r="M717" t="str" cm="1">
        <f t="array" ref="M717">_xlfn.IFS(HeartDiseasePrediction[[#This Row],[MaxHR % Value]]&lt;=59%,"Low-(Abnormal)",HeartDiseasePrediction[[#This Row],[MaxHR % Value]]&lt;86%,"Normal",HeartDiseasePrediction[[#This Row],[MaxHR % Value]]&gt;=86%,"High-(Abnormal)")</f>
        <v>High-(Abnormal)</v>
      </c>
      <c r="N717" t="s">
        <v>22</v>
      </c>
      <c r="O717">
        <v>0.6</v>
      </c>
      <c r="P717" t="str" cm="1">
        <f t="array" ref="P717">_xlfn.IFS(HeartDiseasePrediction[[#This Row],[Oldpeak]]&lt;1,"Low Risk",HeartDiseasePrediction[[#This Row],[Oldpeak]]&lt;1.5,"Medium Risk",HeartDiseasePrediction[[#This Row],[Oldpeak]]&gt;=1.5,"High Risk")</f>
        <v>Low Risk</v>
      </c>
      <c r="Q717" t="s">
        <v>15</v>
      </c>
      <c r="R717" t="s">
        <v>22</v>
      </c>
    </row>
    <row r="718" spans="1:18" x14ac:dyDescent="0.25">
      <c r="A718">
        <v>67</v>
      </c>
      <c r="B718" t="str" cm="1">
        <f t="array" ref="B718">_xlfn.IFS(HeartDiseasePrediction[[#This Row],[Age]]&lt;40,"Below 40",HeartDiseasePrediction[[#This Row],[Age]]&lt;50,"Btw 40 - 49",HeartDiseasePrediction[[#This Row],[Age]]&lt;60,"Btw 50 -59",HeartDiseasePrediction[[#This Row],[Age]]&lt;70,"Btw 60 - 69",HeartDiseasePrediction[[#This Row],[Age]]&lt;=80,"Btw 70 -79")</f>
        <v>Btw 60 - 69</v>
      </c>
      <c r="C718" t="s">
        <v>11</v>
      </c>
      <c r="D718" t="s">
        <v>61</v>
      </c>
      <c r="E718">
        <v>120</v>
      </c>
      <c r="F718" t="str" cm="1">
        <f t="array" ref="F71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18">
        <v>237</v>
      </c>
      <c r="H718" t="str" cm="1">
        <f t="array" ref="H718">_xlfn.IFS(HeartDiseasePrediction[[#This Row],[Cholesterol]]=0,"No Reading",HeartDiseasePrediction[[#This Row],[Cholesterol]]&lt;200,"Normal",HeartDiseasePrediction[[#This Row],[Cholesterol]]&lt;240,"Medium Risk",HeartDiseasePrediction[[#This Row],[Cholesterol]]&gt;=240,"High Risk")</f>
        <v>Medium Risk</v>
      </c>
      <c r="I718" t="s">
        <v>52</v>
      </c>
      <c r="J718" t="s">
        <v>12</v>
      </c>
      <c r="K718">
        <v>71</v>
      </c>
      <c r="L718" s="1">
        <f>HeartDiseasePrediction[[#This Row],[MaxHR]]/(220-HeartDiseasePrediction[[#This Row],[Age]])</f>
        <v>0.46405228758169936</v>
      </c>
      <c r="M718" t="str" cm="1">
        <f t="array" ref="M718">_xlfn.IFS(HeartDiseasePrediction[[#This Row],[MaxHR % Value]]&lt;=59%,"Low-(Abnormal)",HeartDiseasePrediction[[#This Row],[MaxHR % Value]]&lt;86%,"Normal",HeartDiseasePrediction[[#This Row],[MaxHR % Value]]&gt;=86%,"High-(Abnormal)")</f>
        <v>Low-(Abnormal)</v>
      </c>
      <c r="N718" t="s">
        <v>22</v>
      </c>
      <c r="O718">
        <v>1</v>
      </c>
      <c r="P718" t="str" cm="1">
        <f t="array" ref="P718">_xlfn.IFS(HeartDiseasePrediction[[#This Row],[Oldpeak]]&lt;1,"Low Risk",HeartDiseasePrediction[[#This Row],[Oldpeak]]&lt;1.5,"Medium Risk",HeartDiseasePrediction[[#This Row],[Oldpeak]]&gt;=1.5,"High Risk")</f>
        <v>Medium Risk</v>
      </c>
      <c r="Q718" t="s">
        <v>15</v>
      </c>
      <c r="R718" t="s">
        <v>23</v>
      </c>
    </row>
    <row r="719" spans="1:18" x14ac:dyDescent="0.25">
      <c r="A719">
        <v>49</v>
      </c>
      <c r="B719" t="str" cm="1">
        <f t="array" ref="B719">_xlfn.IFS(HeartDiseasePrediction[[#This Row],[Age]]&lt;40,"Below 40",HeartDiseasePrediction[[#This Row],[Age]]&lt;50,"Btw 40 - 49",HeartDiseasePrediction[[#This Row],[Age]]&lt;60,"Btw 50 -59",HeartDiseasePrediction[[#This Row],[Age]]&lt;70,"Btw 60 - 69",HeartDiseasePrediction[[#This Row],[Age]]&lt;=80,"Btw 70 -79")</f>
        <v>Btw 40 - 49</v>
      </c>
      <c r="C719" t="s">
        <v>14</v>
      </c>
      <c r="D719" t="s">
        <v>61</v>
      </c>
      <c r="E719">
        <v>130</v>
      </c>
      <c r="F719" t="str" cm="1">
        <f t="array" ref="F71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19">
        <v>269</v>
      </c>
      <c r="H719" t="str" cm="1">
        <f t="array" ref="H719">_xlfn.IFS(HeartDiseasePrediction[[#This Row],[Cholesterol]]=0,"No Reading",HeartDiseasePrediction[[#This Row],[Cholesterol]]&lt;200,"Normal",HeartDiseasePrediction[[#This Row],[Cholesterol]]&lt;240,"Medium Risk",HeartDiseasePrediction[[#This Row],[Cholesterol]]&gt;=240,"High Risk")</f>
        <v>High Risk</v>
      </c>
      <c r="I719" t="s">
        <v>52</v>
      </c>
      <c r="J719" t="s">
        <v>12</v>
      </c>
      <c r="K719">
        <v>163</v>
      </c>
      <c r="L719" s="1">
        <f>HeartDiseasePrediction[[#This Row],[MaxHR]]/(220-HeartDiseasePrediction[[#This Row],[Age]])</f>
        <v>0.95321637426900585</v>
      </c>
      <c r="M719" t="str" cm="1">
        <f t="array" ref="M719">_xlfn.IFS(HeartDiseasePrediction[[#This Row],[MaxHR % Value]]&lt;=59%,"Low-(Abnormal)",HeartDiseasePrediction[[#This Row],[MaxHR % Value]]&lt;86%,"Normal",HeartDiseasePrediction[[#This Row],[MaxHR % Value]]&gt;=86%,"High-(Abnormal)")</f>
        <v>High-(Abnormal)</v>
      </c>
      <c r="N719" t="s">
        <v>22</v>
      </c>
      <c r="O719">
        <v>0</v>
      </c>
      <c r="P719" t="str" cm="1">
        <f t="array" ref="P719">_xlfn.IFS(HeartDiseasePrediction[[#This Row],[Oldpeak]]&lt;1,"Low Risk",HeartDiseasePrediction[[#This Row],[Oldpeak]]&lt;1.5,"Medium Risk",HeartDiseasePrediction[[#This Row],[Oldpeak]]&gt;=1.5,"High Risk")</f>
        <v>Low Risk</v>
      </c>
      <c r="Q719" t="s">
        <v>13</v>
      </c>
      <c r="R719" t="s">
        <v>22</v>
      </c>
    </row>
    <row r="720" spans="1:18" x14ac:dyDescent="0.25">
      <c r="A720">
        <v>57</v>
      </c>
      <c r="B720" t="str" cm="1">
        <f t="array" ref="B720">_xlfn.IFS(HeartDiseasePrediction[[#This Row],[Age]]&lt;40,"Below 40",HeartDiseasePrediction[[#This Row],[Age]]&lt;50,"Btw 40 - 49",HeartDiseasePrediction[[#This Row],[Age]]&lt;60,"Btw 50 -59",HeartDiseasePrediction[[#This Row],[Age]]&lt;70,"Btw 60 - 69",HeartDiseasePrediction[[#This Row],[Age]]&lt;=80,"Btw 70 -79")</f>
        <v>Btw 50 -59</v>
      </c>
      <c r="C720" t="s">
        <v>11</v>
      </c>
      <c r="D720" t="s">
        <v>61</v>
      </c>
      <c r="E720">
        <v>165</v>
      </c>
      <c r="F720" t="str" cm="1">
        <f t="array" ref="F720">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20">
        <v>289</v>
      </c>
      <c r="H720" t="str" cm="1">
        <f t="array" ref="H720">_xlfn.IFS(HeartDiseasePrediction[[#This Row],[Cholesterol]]=0,"No Reading",HeartDiseasePrediction[[#This Row],[Cholesterol]]&lt;200,"Normal",HeartDiseasePrediction[[#This Row],[Cholesterol]]&lt;240,"Medium Risk",HeartDiseasePrediction[[#This Row],[Cholesterol]]&gt;=240,"High Risk")</f>
        <v>High Risk</v>
      </c>
      <c r="I720" t="s">
        <v>53</v>
      </c>
      <c r="J720" t="s">
        <v>17</v>
      </c>
      <c r="K720">
        <v>124</v>
      </c>
      <c r="L720" s="1">
        <f>HeartDiseasePrediction[[#This Row],[MaxHR]]/(220-HeartDiseasePrediction[[#This Row],[Age]])</f>
        <v>0.76073619631901845</v>
      </c>
      <c r="M720" t="str" cm="1">
        <f t="array" ref="M720">_xlfn.IFS(HeartDiseasePrediction[[#This Row],[MaxHR % Value]]&lt;=59%,"Low-(Abnormal)",HeartDiseasePrediction[[#This Row],[MaxHR % Value]]&lt;86%,"Normal",HeartDiseasePrediction[[#This Row],[MaxHR % Value]]&gt;=86%,"High-(Abnormal)")</f>
        <v>Normal</v>
      </c>
      <c r="N720" t="s">
        <v>22</v>
      </c>
      <c r="O720">
        <v>1</v>
      </c>
      <c r="P720" t="str" cm="1">
        <f t="array" ref="P720">_xlfn.IFS(HeartDiseasePrediction[[#This Row],[Oldpeak]]&lt;1,"Low Risk",HeartDiseasePrediction[[#This Row],[Oldpeak]]&lt;1.5,"Medium Risk",HeartDiseasePrediction[[#This Row],[Oldpeak]]&gt;=1.5,"High Risk")</f>
        <v>Medium Risk</v>
      </c>
      <c r="Q720" t="s">
        <v>15</v>
      </c>
      <c r="R720" t="s">
        <v>23</v>
      </c>
    </row>
    <row r="721" spans="1:18" x14ac:dyDescent="0.25">
      <c r="A721">
        <v>63</v>
      </c>
      <c r="B721" t="str" cm="1">
        <f t="array" ref="B721">_xlfn.IFS(HeartDiseasePrediction[[#This Row],[Age]]&lt;40,"Below 40",HeartDiseasePrediction[[#This Row],[Age]]&lt;50,"Btw 40 - 49",HeartDiseasePrediction[[#This Row],[Age]]&lt;60,"Btw 50 -59",HeartDiseasePrediction[[#This Row],[Age]]&lt;70,"Btw 60 - 69",HeartDiseasePrediction[[#This Row],[Age]]&lt;=80,"Btw 70 -79")</f>
        <v>Btw 60 - 69</v>
      </c>
      <c r="C721" t="s">
        <v>11</v>
      </c>
      <c r="D721" t="s">
        <v>61</v>
      </c>
      <c r="E721">
        <v>130</v>
      </c>
      <c r="F721" t="str" cm="1">
        <f t="array" ref="F72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21">
        <v>254</v>
      </c>
      <c r="H721" t="str" cm="1">
        <f t="array" ref="H721">_xlfn.IFS(HeartDiseasePrediction[[#This Row],[Cholesterol]]=0,"No Reading",HeartDiseasePrediction[[#This Row],[Cholesterol]]&lt;200,"Normal",HeartDiseasePrediction[[#This Row],[Cholesterol]]&lt;240,"Medium Risk",HeartDiseasePrediction[[#This Row],[Cholesterol]]&gt;=240,"High Risk")</f>
        <v>High Risk</v>
      </c>
      <c r="I721" t="s">
        <v>52</v>
      </c>
      <c r="J721" t="s">
        <v>17</v>
      </c>
      <c r="K721">
        <v>147</v>
      </c>
      <c r="L721" s="1">
        <f>HeartDiseasePrediction[[#This Row],[MaxHR]]/(220-HeartDiseasePrediction[[#This Row],[Age]])</f>
        <v>0.93630573248407645</v>
      </c>
      <c r="M721" t="str" cm="1">
        <f t="array" ref="M721">_xlfn.IFS(HeartDiseasePrediction[[#This Row],[MaxHR % Value]]&lt;=59%,"Low-(Abnormal)",HeartDiseasePrediction[[#This Row],[MaxHR % Value]]&lt;86%,"Normal",HeartDiseasePrediction[[#This Row],[MaxHR % Value]]&gt;=86%,"High-(Abnormal)")</f>
        <v>High-(Abnormal)</v>
      </c>
      <c r="N721" t="s">
        <v>22</v>
      </c>
      <c r="O721">
        <v>1.4</v>
      </c>
      <c r="P721" t="str" cm="1">
        <f t="array" ref="P721">_xlfn.IFS(HeartDiseasePrediction[[#This Row],[Oldpeak]]&lt;1,"Low Risk",HeartDiseasePrediction[[#This Row],[Oldpeak]]&lt;1.5,"Medium Risk",HeartDiseasePrediction[[#This Row],[Oldpeak]]&gt;=1.5,"High Risk")</f>
        <v>Medium Risk</v>
      </c>
      <c r="Q721" t="s">
        <v>15</v>
      </c>
      <c r="R721" t="s">
        <v>23</v>
      </c>
    </row>
    <row r="722" spans="1:18" x14ac:dyDescent="0.25">
      <c r="A722">
        <v>48</v>
      </c>
      <c r="B722" t="str" cm="1">
        <f t="array" ref="B722">_xlfn.IFS(HeartDiseasePrediction[[#This Row],[Age]]&lt;40,"Below 40",HeartDiseasePrediction[[#This Row],[Age]]&lt;50,"Btw 40 - 49",HeartDiseasePrediction[[#This Row],[Age]]&lt;60,"Btw 50 -59",HeartDiseasePrediction[[#This Row],[Age]]&lt;70,"Btw 60 - 69",HeartDiseasePrediction[[#This Row],[Age]]&lt;=80,"Btw 70 -79")</f>
        <v>Btw 40 - 49</v>
      </c>
      <c r="C722" t="s">
        <v>11</v>
      </c>
      <c r="D722" t="s">
        <v>61</v>
      </c>
      <c r="E722">
        <v>124</v>
      </c>
      <c r="F722" t="str" cm="1">
        <f t="array" ref="F72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22">
        <v>274</v>
      </c>
      <c r="H722" t="str" cm="1">
        <f t="array" ref="H722">_xlfn.IFS(HeartDiseasePrediction[[#This Row],[Cholesterol]]=0,"No Reading",HeartDiseasePrediction[[#This Row],[Cholesterol]]&lt;200,"Normal",HeartDiseasePrediction[[#This Row],[Cholesterol]]&lt;240,"Medium Risk",HeartDiseasePrediction[[#This Row],[Cholesterol]]&gt;=240,"High Risk")</f>
        <v>High Risk</v>
      </c>
      <c r="I722" t="s">
        <v>52</v>
      </c>
      <c r="J722" t="s">
        <v>17</v>
      </c>
      <c r="K722">
        <v>166</v>
      </c>
      <c r="L722" s="1">
        <f>HeartDiseasePrediction[[#This Row],[MaxHR]]/(220-HeartDiseasePrediction[[#This Row],[Age]])</f>
        <v>0.96511627906976749</v>
      </c>
      <c r="M722" t="str" cm="1">
        <f t="array" ref="M722">_xlfn.IFS(HeartDiseasePrediction[[#This Row],[MaxHR % Value]]&lt;=59%,"Low-(Abnormal)",HeartDiseasePrediction[[#This Row],[MaxHR % Value]]&lt;86%,"Normal",HeartDiseasePrediction[[#This Row],[MaxHR % Value]]&gt;=86%,"High-(Abnormal)")</f>
        <v>High-(Abnormal)</v>
      </c>
      <c r="N722" t="s">
        <v>22</v>
      </c>
      <c r="O722">
        <v>0.5</v>
      </c>
      <c r="P722" t="str" cm="1">
        <f t="array" ref="P722">_xlfn.IFS(HeartDiseasePrediction[[#This Row],[Oldpeak]]&lt;1,"Low Risk",HeartDiseasePrediction[[#This Row],[Oldpeak]]&lt;1.5,"Medium Risk",HeartDiseasePrediction[[#This Row],[Oldpeak]]&gt;=1.5,"High Risk")</f>
        <v>Low Risk</v>
      </c>
      <c r="Q722" t="s">
        <v>15</v>
      </c>
      <c r="R722" t="s">
        <v>23</v>
      </c>
    </row>
    <row r="723" spans="1:18" x14ac:dyDescent="0.25">
      <c r="A723">
        <v>51</v>
      </c>
      <c r="B723" t="str" cm="1">
        <f t="array" ref="B723">_xlfn.IFS(HeartDiseasePrediction[[#This Row],[Age]]&lt;40,"Below 40",HeartDiseasePrediction[[#This Row],[Age]]&lt;50,"Btw 40 - 49",HeartDiseasePrediction[[#This Row],[Age]]&lt;60,"Btw 50 -59",HeartDiseasePrediction[[#This Row],[Age]]&lt;70,"Btw 60 - 69",HeartDiseasePrediction[[#This Row],[Age]]&lt;=80,"Btw 70 -79")</f>
        <v>Btw 50 -59</v>
      </c>
      <c r="C723" t="s">
        <v>11</v>
      </c>
      <c r="D723" t="s">
        <v>64</v>
      </c>
      <c r="E723">
        <v>100</v>
      </c>
      <c r="F723" t="str" cm="1">
        <f t="array" ref="F723">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723">
        <v>222</v>
      </c>
      <c r="H723" t="str" cm="1">
        <f t="array" ref="H723">_xlfn.IFS(HeartDiseasePrediction[[#This Row],[Cholesterol]]=0,"No Reading",HeartDiseasePrediction[[#This Row],[Cholesterol]]&lt;200,"Normal",HeartDiseasePrediction[[#This Row],[Cholesterol]]&lt;240,"Medium Risk",HeartDiseasePrediction[[#This Row],[Cholesterol]]&gt;=240,"High Risk")</f>
        <v>Medium Risk</v>
      </c>
      <c r="I723" t="s">
        <v>52</v>
      </c>
      <c r="J723" t="s">
        <v>12</v>
      </c>
      <c r="K723">
        <v>143</v>
      </c>
      <c r="L723" s="1">
        <f>HeartDiseasePrediction[[#This Row],[MaxHR]]/(220-HeartDiseasePrediction[[#This Row],[Age]])</f>
        <v>0.84615384615384615</v>
      </c>
      <c r="M723" t="str" cm="1">
        <f t="array" ref="M723">_xlfn.IFS(HeartDiseasePrediction[[#This Row],[MaxHR % Value]]&lt;=59%,"Low-(Abnormal)",HeartDiseasePrediction[[#This Row],[MaxHR % Value]]&lt;86%,"Normal",HeartDiseasePrediction[[#This Row],[MaxHR % Value]]&gt;=86%,"High-(Abnormal)")</f>
        <v>Normal</v>
      </c>
      <c r="N723" t="s">
        <v>23</v>
      </c>
      <c r="O723">
        <v>1.2</v>
      </c>
      <c r="P723" t="str" cm="1">
        <f t="array" ref="P723">_xlfn.IFS(HeartDiseasePrediction[[#This Row],[Oldpeak]]&lt;1,"Low Risk",HeartDiseasePrediction[[#This Row],[Oldpeak]]&lt;1.5,"Medium Risk",HeartDiseasePrediction[[#This Row],[Oldpeak]]&gt;=1.5,"High Risk")</f>
        <v>Medium Risk</v>
      </c>
      <c r="Q723" t="s">
        <v>15</v>
      </c>
      <c r="R723" t="s">
        <v>22</v>
      </c>
    </row>
    <row r="724" spans="1:18" x14ac:dyDescent="0.25">
      <c r="A724">
        <v>60</v>
      </c>
      <c r="B724" t="str" cm="1">
        <f t="array" ref="B724">_xlfn.IFS(HeartDiseasePrediction[[#This Row],[Age]]&lt;40,"Below 40",HeartDiseasePrediction[[#This Row],[Age]]&lt;50,"Btw 40 - 49",HeartDiseasePrediction[[#This Row],[Age]]&lt;60,"Btw 50 -59",HeartDiseasePrediction[[#This Row],[Age]]&lt;70,"Btw 60 - 69",HeartDiseasePrediction[[#This Row],[Age]]&lt;=80,"Btw 70 -79")</f>
        <v>Btw 60 - 69</v>
      </c>
      <c r="C724" t="s">
        <v>14</v>
      </c>
      <c r="D724" t="s">
        <v>61</v>
      </c>
      <c r="E724">
        <v>150</v>
      </c>
      <c r="F724" t="str" cm="1">
        <f t="array" ref="F72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24">
        <v>258</v>
      </c>
      <c r="H724" t="str" cm="1">
        <f t="array" ref="H724">_xlfn.IFS(HeartDiseasePrediction[[#This Row],[Cholesterol]]=0,"No Reading",HeartDiseasePrediction[[#This Row],[Cholesterol]]&lt;200,"Normal",HeartDiseasePrediction[[#This Row],[Cholesterol]]&lt;240,"Medium Risk",HeartDiseasePrediction[[#This Row],[Cholesterol]]&gt;=240,"High Risk")</f>
        <v>High Risk</v>
      </c>
      <c r="I724" t="s">
        <v>52</v>
      </c>
      <c r="J724" t="s">
        <v>17</v>
      </c>
      <c r="K724">
        <v>157</v>
      </c>
      <c r="L724" s="1">
        <f>HeartDiseasePrediction[[#This Row],[MaxHR]]/(220-HeartDiseasePrediction[[#This Row],[Age]])</f>
        <v>0.98124999999999996</v>
      </c>
      <c r="M724" t="str" cm="1">
        <f t="array" ref="M724">_xlfn.IFS(HeartDiseasePrediction[[#This Row],[MaxHR % Value]]&lt;=59%,"Low-(Abnormal)",HeartDiseasePrediction[[#This Row],[MaxHR % Value]]&lt;86%,"Normal",HeartDiseasePrediction[[#This Row],[MaxHR % Value]]&gt;=86%,"High-(Abnormal)")</f>
        <v>High-(Abnormal)</v>
      </c>
      <c r="N724" t="s">
        <v>22</v>
      </c>
      <c r="O724">
        <v>2.6</v>
      </c>
      <c r="P724" t="str" cm="1">
        <f t="array" ref="P724">_xlfn.IFS(HeartDiseasePrediction[[#This Row],[Oldpeak]]&lt;1,"Low Risk",HeartDiseasePrediction[[#This Row],[Oldpeak]]&lt;1.5,"Medium Risk",HeartDiseasePrediction[[#This Row],[Oldpeak]]&gt;=1.5,"High Risk")</f>
        <v>High Risk</v>
      </c>
      <c r="Q724" t="s">
        <v>15</v>
      </c>
      <c r="R724" t="s">
        <v>23</v>
      </c>
    </row>
    <row r="725" spans="1:18" x14ac:dyDescent="0.25">
      <c r="A725">
        <v>59</v>
      </c>
      <c r="B725" t="str" cm="1">
        <f t="array" ref="B725">_xlfn.IFS(HeartDiseasePrediction[[#This Row],[Age]]&lt;40,"Below 40",HeartDiseasePrediction[[#This Row],[Age]]&lt;50,"Btw 40 - 49",HeartDiseasePrediction[[#This Row],[Age]]&lt;60,"Btw 50 -59",HeartDiseasePrediction[[#This Row],[Age]]&lt;70,"Btw 60 - 69",HeartDiseasePrediction[[#This Row],[Age]]&lt;=80,"Btw 70 -79")</f>
        <v>Btw 50 -59</v>
      </c>
      <c r="C725" t="s">
        <v>11</v>
      </c>
      <c r="D725" t="s">
        <v>61</v>
      </c>
      <c r="E725">
        <v>140</v>
      </c>
      <c r="F725" t="str" cm="1">
        <f t="array" ref="F725">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25">
        <v>177</v>
      </c>
      <c r="H725" t="str" cm="1">
        <f t="array" ref="H725">_xlfn.IFS(HeartDiseasePrediction[[#This Row],[Cholesterol]]=0,"No Reading",HeartDiseasePrediction[[#This Row],[Cholesterol]]&lt;200,"Normal",HeartDiseasePrediction[[#This Row],[Cholesterol]]&lt;240,"Medium Risk",HeartDiseasePrediction[[#This Row],[Cholesterol]]&gt;=240,"High Risk")</f>
        <v>Normal</v>
      </c>
      <c r="I725" t="s">
        <v>52</v>
      </c>
      <c r="J725" t="s">
        <v>12</v>
      </c>
      <c r="K725">
        <v>162</v>
      </c>
      <c r="L725" s="1">
        <f>HeartDiseasePrediction[[#This Row],[MaxHR]]/(220-HeartDiseasePrediction[[#This Row],[Age]])</f>
        <v>1.0062111801242235</v>
      </c>
      <c r="M725" t="str" cm="1">
        <f t="array" ref="M725">_xlfn.IFS(HeartDiseasePrediction[[#This Row],[MaxHR % Value]]&lt;=59%,"Low-(Abnormal)",HeartDiseasePrediction[[#This Row],[MaxHR % Value]]&lt;86%,"Normal",HeartDiseasePrediction[[#This Row],[MaxHR % Value]]&gt;=86%,"High-(Abnormal)")</f>
        <v>High-(Abnormal)</v>
      </c>
      <c r="N725" t="s">
        <v>23</v>
      </c>
      <c r="O725">
        <v>0</v>
      </c>
      <c r="P725" t="str" cm="1">
        <f t="array" ref="P725">_xlfn.IFS(HeartDiseasePrediction[[#This Row],[Oldpeak]]&lt;1,"Low Risk",HeartDiseasePrediction[[#This Row],[Oldpeak]]&lt;1.5,"Medium Risk",HeartDiseasePrediction[[#This Row],[Oldpeak]]&gt;=1.5,"High Risk")</f>
        <v>Low Risk</v>
      </c>
      <c r="Q725" t="s">
        <v>13</v>
      </c>
      <c r="R725" t="s">
        <v>23</v>
      </c>
    </row>
    <row r="726" spans="1:18" x14ac:dyDescent="0.25">
      <c r="A726">
        <v>45</v>
      </c>
      <c r="B726" t="str" cm="1">
        <f t="array" ref="B726">_xlfn.IFS(HeartDiseasePrediction[[#This Row],[Age]]&lt;40,"Below 40",HeartDiseasePrediction[[#This Row],[Age]]&lt;50,"Btw 40 - 49",HeartDiseasePrediction[[#This Row],[Age]]&lt;60,"Btw 50 -59",HeartDiseasePrediction[[#This Row],[Age]]&lt;70,"Btw 60 - 69",HeartDiseasePrediction[[#This Row],[Age]]&lt;=80,"Btw 70 -79")</f>
        <v>Btw 40 - 49</v>
      </c>
      <c r="C726" t="s">
        <v>14</v>
      </c>
      <c r="D726" t="s">
        <v>62</v>
      </c>
      <c r="E726">
        <v>112</v>
      </c>
      <c r="F726" t="str" cm="1">
        <f t="array" ref="F726">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726">
        <v>160</v>
      </c>
      <c r="H726" t="str" cm="1">
        <f t="array" ref="H726">_xlfn.IFS(HeartDiseasePrediction[[#This Row],[Cholesterol]]=0,"No Reading",HeartDiseasePrediction[[#This Row],[Cholesterol]]&lt;200,"Normal",HeartDiseasePrediction[[#This Row],[Cholesterol]]&lt;240,"Medium Risk",HeartDiseasePrediction[[#This Row],[Cholesterol]]&gt;=240,"High Risk")</f>
        <v>Normal</v>
      </c>
      <c r="I726" t="s">
        <v>52</v>
      </c>
      <c r="J726" t="s">
        <v>12</v>
      </c>
      <c r="K726">
        <v>138</v>
      </c>
      <c r="L726" s="1">
        <f>HeartDiseasePrediction[[#This Row],[MaxHR]]/(220-HeartDiseasePrediction[[#This Row],[Age]])</f>
        <v>0.78857142857142859</v>
      </c>
      <c r="M726" t="str" cm="1">
        <f t="array" ref="M726">_xlfn.IFS(HeartDiseasePrediction[[#This Row],[MaxHR % Value]]&lt;=59%,"Low-(Abnormal)",HeartDiseasePrediction[[#This Row],[MaxHR % Value]]&lt;86%,"Normal",HeartDiseasePrediction[[#This Row],[MaxHR % Value]]&gt;=86%,"High-(Abnormal)")</f>
        <v>Normal</v>
      </c>
      <c r="N726" t="s">
        <v>22</v>
      </c>
      <c r="O726">
        <v>0</v>
      </c>
      <c r="P726" t="str" cm="1">
        <f t="array" ref="P726">_xlfn.IFS(HeartDiseasePrediction[[#This Row],[Oldpeak]]&lt;1,"Low Risk",HeartDiseasePrediction[[#This Row],[Oldpeak]]&lt;1.5,"Medium Risk",HeartDiseasePrediction[[#This Row],[Oldpeak]]&gt;=1.5,"High Risk")</f>
        <v>Low Risk</v>
      </c>
      <c r="Q726" t="s">
        <v>15</v>
      </c>
      <c r="R726" t="s">
        <v>22</v>
      </c>
    </row>
    <row r="727" spans="1:18" x14ac:dyDescent="0.25">
      <c r="A727">
        <v>55</v>
      </c>
      <c r="B727" t="str" cm="1">
        <f t="array" ref="B727">_xlfn.IFS(HeartDiseasePrediction[[#This Row],[Age]]&lt;40,"Below 40",HeartDiseasePrediction[[#This Row],[Age]]&lt;50,"Btw 40 - 49",HeartDiseasePrediction[[#This Row],[Age]]&lt;60,"Btw 50 -59",HeartDiseasePrediction[[#This Row],[Age]]&lt;70,"Btw 60 - 69",HeartDiseasePrediction[[#This Row],[Age]]&lt;=80,"Btw 70 -79")</f>
        <v>Btw 50 -59</v>
      </c>
      <c r="C727" t="s">
        <v>14</v>
      </c>
      <c r="D727" t="s">
        <v>61</v>
      </c>
      <c r="E727">
        <v>180</v>
      </c>
      <c r="F727" t="str" cm="1">
        <f t="array" ref="F72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27">
        <v>327</v>
      </c>
      <c r="H727" t="str" cm="1">
        <f t="array" ref="H727">_xlfn.IFS(HeartDiseasePrediction[[#This Row],[Cholesterol]]=0,"No Reading",HeartDiseasePrediction[[#This Row],[Cholesterol]]&lt;200,"Normal",HeartDiseasePrediction[[#This Row],[Cholesterol]]&lt;240,"Medium Risk",HeartDiseasePrediction[[#This Row],[Cholesterol]]&gt;=240,"High Risk")</f>
        <v>High Risk</v>
      </c>
      <c r="I727" t="s">
        <v>52</v>
      </c>
      <c r="J727" t="s">
        <v>16</v>
      </c>
      <c r="K727">
        <v>117</v>
      </c>
      <c r="L727" s="1">
        <f>HeartDiseasePrediction[[#This Row],[MaxHR]]/(220-HeartDiseasePrediction[[#This Row],[Age]])</f>
        <v>0.70909090909090911</v>
      </c>
      <c r="M727" t="str" cm="1">
        <f t="array" ref="M727">_xlfn.IFS(HeartDiseasePrediction[[#This Row],[MaxHR % Value]]&lt;=59%,"Low-(Abnormal)",HeartDiseasePrediction[[#This Row],[MaxHR % Value]]&lt;86%,"Normal",HeartDiseasePrediction[[#This Row],[MaxHR % Value]]&gt;=86%,"High-(Abnormal)")</f>
        <v>Normal</v>
      </c>
      <c r="N727" t="s">
        <v>23</v>
      </c>
      <c r="O727">
        <v>3.4</v>
      </c>
      <c r="P727" t="str" cm="1">
        <f t="array" ref="P727">_xlfn.IFS(HeartDiseasePrediction[[#This Row],[Oldpeak]]&lt;1,"Low Risk",HeartDiseasePrediction[[#This Row],[Oldpeak]]&lt;1.5,"Medium Risk",HeartDiseasePrediction[[#This Row],[Oldpeak]]&gt;=1.5,"High Risk")</f>
        <v>High Risk</v>
      </c>
      <c r="Q727" t="s">
        <v>15</v>
      </c>
      <c r="R727" t="s">
        <v>23</v>
      </c>
    </row>
    <row r="728" spans="1:18" x14ac:dyDescent="0.25">
      <c r="A728">
        <v>41</v>
      </c>
      <c r="B728" t="str" cm="1">
        <f t="array" ref="B728">_xlfn.IFS(HeartDiseasePrediction[[#This Row],[Age]]&lt;40,"Below 40",HeartDiseasePrediction[[#This Row],[Age]]&lt;50,"Btw 40 - 49",HeartDiseasePrediction[[#This Row],[Age]]&lt;60,"Btw 50 -59",HeartDiseasePrediction[[#This Row],[Age]]&lt;70,"Btw 60 - 69",HeartDiseasePrediction[[#This Row],[Age]]&lt;=80,"Btw 70 -79")</f>
        <v>Btw 40 - 49</v>
      </c>
      <c r="C728" t="s">
        <v>11</v>
      </c>
      <c r="D728" t="s">
        <v>62</v>
      </c>
      <c r="E728">
        <v>110</v>
      </c>
      <c r="F728" t="str" cm="1">
        <f t="array" ref="F728">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728">
        <v>235</v>
      </c>
      <c r="H728" t="str" cm="1">
        <f t="array" ref="H728">_xlfn.IFS(HeartDiseasePrediction[[#This Row],[Cholesterol]]=0,"No Reading",HeartDiseasePrediction[[#This Row],[Cholesterol]]&lt;200,"Normal",HeartDiseasePrediction[[#This Row],[Cholesterol]]&lt;240,"Medium Risk",HeartDiseasePrediction[[#This Row],[Cholesterol]]&gt;=240,"High Risk")</f>
        <v>Medium Risk</v>
      </c>
      <c r="I728" t="s">
        <v>52</v>
      </c>
      <c r="J728" t="s">
        <v>12</v>
      </c>
      <c r="K728">
        <v>153</v>
      </c>
      <c r="L728" s="1">
        <f>HeartDiseasePrediction[[#This Row],[MaxHR]]/(220-HeartDiseasePrediction[[#This Row],[Age]])</f>
        <v>0.85474860335195535</v>
      </c>
      <c r="M728" t="str" cm="1">
        <f t="array" ref="M728">_xlfn.IFS(HeartDiseasePrediction[[#This Row],[MaxHR % Value]]&lt;=59%,"Low-(Abnormal)",HeartDiseasePrediction[[#This Row],[MaxHR % Value]]&lt;86%,"Normal",HeartDiseasePrediction[[#This Row],[MaxHR % Value]]&gt;=86%,"High-(Abnormal)")</f>
        <v>Normal</v>
      </c>
      <c r="N728" t="s">
        <v>22</v>
      </c>
      <c r="O728">
        <v>0</v>
      </c>
      <c r="P728" t="str" cm="1">
        <f t="array" ref="P728">_xlfn.IFS(HeartDiseasePrediction[[#This Row],[Oldpeak]]&lt;1,"Low Risk",HeartDiseasePrediction[[#This Row],[Oldpeak]]&lt;1.5,"Medium Risk",HeartDiseasePrediction[[#This Row],[Oldpeak]]&gt;=1.5,"High Risk")</f>
        <v>Low Risk</v>
      </c>
      <c r="Q728" t="s">
        <v>13</v>
      </c>
      <c r="R728" t="s">
        <v>22</v>
      </c>
    </row>
    <row r="729" spans="1:18" x14ac:dyDescent="0.25">
      <c r="A729">
        <v>60</v>
      </c>
      <c r="B729" t="str" cm="1">
        <f t="array" ref="B729">_xlfn.IFS(HeartDiseasePrediction[[#This Row],[Age]]&lt;40,"Below 40",HeartDiseasePrediction[[#This Row],[Age]]&lt;50,"Btw 40 - 49",HeartDiseasePrediction[[#This Row],[Age]]&lt;60,"Btw 50 -59",HeartDiseasePrediction[[#This Row],[Age]]&lt;70,"Btw 60 - 69",HeartDiseasePrediction[[#This Row],[Age]]&lt;=80,"Btw 70 -79")</f>
        <v>Btw 60 - 69</v>
      </c>
      <c r="C729" t="s">
        <v>14</v>
      </c>
      <c r="D729" t="s">
        <v>61</v>
      </c>
      <c r="E729">
        <v>158</v>
      </c>
      <c r="F729" t="str" cm="1">
        <f t="array" ref="F729">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29">
        <v>305</v>
      </c>
      <c r="H729" t="str" cm="1">
        <f t="array" ref="H729">_xlfn.IFS(HeartDiseasePrediction[[#This Row],[Cholesterol]]=0,"No Reading",HeartDiseasePrediction[[#This Row],[Cholesterol]]&lt;200,"Normal",HeartDiseasePrediction[[#This Row],[Cholesterol]]&lt;240,"Medium Risk",HeartDiseasePrediction[[#This Row],[Cholesterol]]&gt;=240,"High Risk")</f>
        <v>High Risk</v>
      </c>
      <c r="I729" t="s">
        <v>52</v>
      </c>
      <c r="J729" t="s">
        <v>17</v>
      </c>
      <c r="K729">
        <v>161</v>
      </c>
      <c r="L729" s="1">
        <f>HeartDiseasePrediction[[#This Row],[MaxHR]]/(220-HeartDiseasePrediction[[#This Row],[Age]])</f>
        <v>1.0062500000000001</v>
      </c>
      <c r="M729" t="str" cm="1">
        <f t="array" ref="M729">_xlfn.IFS(HeartDiseasePrediction[[#This Row],[MaxHR % Value]]&lt;=59%,"Low-(Abnormal)",HeartDiseasePrediction[[#This Row],[MaxHR % Value]]&lt;86%,"Normal",HeartDiseasePrediction[[#This Row],[MaxHR % Value]]&gt;=86%,"High-(Abnormal)")</f>
        <v>High-(Abnormal)</v>
      </c>
      <c r="N729" t="s">
        <v>22</v>
      </c>
      <c r="O729">
        <v>0</v>
      </c>
      <c r="P729" t="str" cm="1">
        <f t="array" ref="P729">_xlfn.IFS(HeartDiseasePrediction[[#This Row],[Oldpeak]]&lt;1,"Low Risk",HeartDiseasePrediction[[#This Row],[Oldpeak]]&lt;1.5,"Medium Risk",HeartDiseasePrediction[[#This Row],[Oldpeak]]&gt;=1.5,"High Risk")</f>
        <v>Low Risk</v>
      </c>
      <c r="Q729" t="s">
        <v>13</v>
      </c>
      <c r="R729" t="s">
        <v>23</v>
      </c>
    </row>
    <row r="730" spans="1:18" x14ac:dyDescent="0.25">
      <c r="A730">
        <v>54</v>
      </c>
      <c r="B730" t="str" cm="1">
        <f t="array" ref="B730">_xlfn.IFS(HeartDiseasePrediction[[#This Row],[Age]]&lt;40,"Below 40",HeartDiseasePrediction[[#This Row],[Age]]&lt;50,"Btw 40 - 49",HeartDiseasePrediction[[#This Row],[Age]]&lt;60,"Btw 50 -59",HeartDiseasePrediction[[#This Row],[Age]]&lt;70,"Btw 60 - 69",HeartDiseasePrediction[[#This Row],[Age]]&lt;=80,"Btw 70 -79")</f>
        <v>Btw 50 -59</v>
      </c>
      <c r="C730" t="s">
        <v>14</v>
      </c>
      <c r="D730" t="s">
        <v>64</v>
      </c>
      <c r="E730">
        <v>135</v>
      </c>
      <c r="F730" t="str" cm="1">
        <f t="array" ref="F73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30">
        <v>304</v>
      </c>
      <c r="H730" t="str" cm="1">
        <f t="array" ref="H730">_xlfn.IFS(HeartDiseasePrediction[[#This Row],[Cholesterol]]=0,"No Reading",HeartDiseasePrediction[[#This Row],[Cholesterol]]&lt;200,"Normal",HeartDiseasePrediction[[#This Row],[Cholesterol]]&lt;240,"Medium Risk",HeartDiseasePrediction[[#This Row],[Cholesterol]]&gt;=240,"High Risk")</f>
        <v>High Risk</v>
      </c>
      <c r="I730" t="s">
        <v>53</v>
      </c>
      <c r="J730" t="s">
        <v>12</v>
      </c>
      <c r="K730">
        <v>170</v>
      </c>
      <c r="L730" s="1">
        <f>HeartDiseasePrediction[[#This Row],[MaxHR]]/(220-HeartDiseasePrediction[[#This Row],[Age]])</f>
        <v>1.0240963855421688</v>
      </c>
      <c r="M730" t="str" cm="1">
        <f t="array" ref="M730">_xlfn.IFS(HeartDiseasePrediction[[#This Row],[MaxHR % Value]]&lt;=59%,"Low-(Abnormal)",HeartDiseasePrediction[[#This Row],[MaxHR % Value]]&lt;86%,"Normal",HeartDiseasePrediction[[#This Row],[MaxHR % Value]]&gt;=86%,"High-(Abnormal)")</f>
        <v>High-(Abnormal)</v>
      </c>
      <c r="N730" t="s">
        <v>22</v>
      </c>
      <c r="O730">
        <v>0</v>
      </c>
      <c r="P730" t="str" cm="1">
        <f t="array" ref="P730">_xlfn.IFS(HeartDiseasePrediction[[#This Row],[Oldpeak]]&lt;1,"Low Risk",HeartDiseasePrediction[[#This Row],[Oldpeak]]&lt;1.5,"Medium Risk",HeartDiseasePrediction[[#This Row],[Oldpeak]]&gt;=1.5,"High Risk")</f>
        <v>Low Risk</v>
      </c>
      <c r="Q730" t="s">
        <v>13</v>
      </c>
      <c r="R730" t="s">
        <v>22</v>
      </c>
    </row>
    <row r="731" spans="1:18" x14ac:dyDescent="0.25">
      <c r="A731">
        <v>42</v>
      </c>
      <c r="B731" t="str" cm="1">
        <f t="array" ref="B731">_xlfn.IFS(HeartDiseasePrediction[[#This Row],[Age]]&lt;40,"Below 40",HeartDiseasePrediction[[#This Row],[Age]]&lt;50,"Btw 40 - 49",HeartDiseasePrediction[[#This Row],[Age]]&lt;60,"Btw 50 -59",HeartDiseasePrediction[[#This Row],[Age]]&lt;70,"Btw 60 - 69",HeartDiseasePrediction[[#This Row],[Age]]&lt;=80,"Btw 70 -79")</f>
        <v>Btw 40 - 49</v>
      </c>
      <c r="C731" t="s">
        <v>11</v>
      </c>
      <c r="D731" t="s">
        <v>62</v>
      </c>
      <c r="E731">
        <v>120</v>
      </c>
      <c r="F731" t="str" cm="1">
        <f t="array" ref="F73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31">
        <v>295</v>
      </c>
      <c r="H731" t="str" cm="1">
        <f t="array" ref="H731">_xlfn.IFS(HeartDiseasePrediction[[#This Row],[Cholesterol]]=0,"No Reading",HeartDiseasePrediction[[#This Row],[Cholesterol]]&lt;200,"Normal",HeartDiseasePrediction[[#This Row],[Cholesterol]]&lt;240,"Medium Risk",HeartDiseasePrediction[[#This Row],[Cholesterol]]&gt;=240,"High Risk")</f>
        <v>High Risk</v>
      </c>
      <c r="I731" t="s">
        <v>52</v>
      </c>
      <c r="J731" t="s">
        <v>12</v>
      </c>
      <c r="K731">
        <v>162</v>
      </c>
      <c r="L731" s="1">
        <f>HeartDiseasePrediction[[#This Row],[MaxHR]]/(220-HeartDiseasePrediction[[#This Row],[Age]])</f>
        <v>0.9101123595505618</v>
      </c>
      <c r="M731" t="str" cm="1">
        <f t="array" ref="M731">_xlfn.IFS(HeartDiseasePrediction[[#This Row],[MaxHR % Value]]&lt;=59%,"Low-(Abnormal)",HeartDiseasePrediction[[#This Row],[MaxHR % Value]]&lt;86%,"Normal",HeartDiseasePrediction[[#This Row],[MaxHR % Value]]&gt;=86%,"High-(Abnormal)")</f>
        <v>High-(Abnormal)</v>
      </c>
      <c r="N731" t="s">
        <v>22</v>
      </c>
      <c r="O731">
        <v>0</v>
      </c>
      <c r="P731" t="str" cm="1">
        <f t="array" ref="P731">_xlfn.IFS(HeartDiseasePrediction[[#This Row],[Oldpeak]]&lt;1,"Low Risk",HeartDiseasePrediction[[#This Row],[Oldpeak]]&lt;1.5,"Medium Risk",HeartDiseasePrediction[[#This Row],[Oldpeak]]&gt;=1.5,"High Risk")</f>
        <v>Low Risk</v>
      </c>
      <c r="Q731" t="s">
        <v>13</v>
      </c>
      <c r="R731" t="s">
        <v>22</v>
      </c>
    </row>
    <row r="732" spans="1:18" x14ac:dyDescent="0.25">
      <c r="A732">
        <v>49</v>
      </c>
      <c r="B732" t="str" cm="1">
        <f t="array" ref="B732">_xlfn.IFS(HeartDiseasePrediction[[#This Row],[Age]]&lt;40,"Below 40",HeartDiseasePrediction[[#This Row],[Age]]&lt;50,"Btw 40 - 49",HeartDiseasePrediction[[#This Row],[Age]]&lt;60,"Btw 50 -59",HeartDiseasePrediction[[#This Row],[Age]]&lt;70,"Btw 60 - 69",HeartDiseasePrediction[[#This Row],[Age]]&lt;=80,"Btw 70 -79")</f>
        <v>Btw 40 - 49</v>
      </c>
      <c r="C732" t="s">
        <v>14</v>
      </c>
      <c r="D732" t="s">
        <v>62</v>
      </c>
      <c r="E732">
        <v>134</v>
      </c>
      <c r="F732" t="str" cm="1">
        <f t="array" ref="F73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32">
        <v>271</v>
      </c>
      <c r="H732" t="str" cm="1">
        <f t="array" ref="H732">_xlfn.IFS(HeartDiseasePrediction[[#This Row],[Cholesterol]]=0,"No Reading",HeartDiseasePrediction[[#This Row],[Cholesterol]]&lt;200,"Normal",HeartDiseasePrediction[[#This Row],[Cholesterol]]&lt;240,"Medium Risk",HeartDiseasePrediction[[#This Row],[Cholesterol]]&gt;=240,"High Risk")</f>
        <v>High Risk</v>
      </c>
      <c r="I732" t="s">
        <v>52</v>
      </c>
      <c r="J732" t="s">
        <v>12</v>
      </c>
      <c r="K732">
        <v>162</v>
      </c>
      <c r="L732" s="1">
        <f>HeartDiseasePrediction[[#This Row],[MaxHR]]/(220-HeartDiseasePrediction[[#This Row],[Age]])</f>
        <v>0.94736842105263153</v>
      </c>
      <c r="M732" t="str" cm="1">
        <f t="array" ref="M732">_xlfn.IFS(HeartDiseasePrediction[[#This Row],[MaxHR % Value]]&lt;=59%,"Low-(Abnormal)",HeartDiseasePrediction[[#This Row],[MaxHR % Value]]&lt;86%,"Normal",HeartDiseasePrediction[[#This Row],[MaxHR % Value]]&gt;=86%,"High-(Abnormal)")</f>
        <v>High-(Abnormal)</v>
      </c>
      <c r="N732" t="s">
        <v>22</v>
      </c>
      <c r="O732">
        <v>0</v>
      </c>
      <c r="P732" t="str" cm="1">
        <f t="array" ref="P732">_xlfn.IFS(HeartDiseasePrediction[[#This Row],[Oldpeak]]&lt;1,"Low Risk",HeartDiseasePrediction[[#This Row],[Oldpeak]]&lt;1.5,"Medium Risk",HeartDiseasePrediction[[#This Row],[Oldpeak]]&gt;=1.5,"High Risk")</f>
        <v>Low Risk</v>
      </c>
      <c r="Q732" t="s">
        <v>15</v>
      </c>
      <c r="R732" t="s">
        <v>22</v>
      </c>
    </row>
    <row r="733" spans="1:18" x14ac:dyDescent="0.25">
      <c r="A733">
        <v>46</v>
      </c>
      <c r="B733" t="str" cm="1">
        <f t="array" ref="B733">_xlfn.IFS(HeartDiseasePrediction[[#This Row],[Age]]&lt;40,"Below 40",HeartDiseasePrediction[[#This Row],[Age]]&lt;50,"Btw 40 - 49",HeartDiseasePrediction[[#This Row],[Age]]&lt;60,"Btw 50 -59",HeartDiseasePrediction[[#This Row],[Age]]&lt;70,"Btw 60 - 69",HeartDiseasePrediction[[#This Row],[Age]]&lt;=80,"Btw 70 -79")</f>
        <v>Btw 40 - 49</v>
      </c>
      <c r="C733" t="s">
        <v>11</v>
      </c>
      <c r="D733" t="s">
        <v>61</v>
      </c>
      <c r="E733">
        <v>120</v>
      </c>
      <c r="F733" t="str" cm="1">
        <f t="array" ref="F73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33">
        <v>249</v>
      </c>
      <c r="H733" t="str" cm="1">
        <f t="array" ref="H733">_xlfn.IFS(HeartDiseasePrediction[[#This Row],[Cholesterol]]=0,"No Reading",HeartDiseasePrediction[[#This Row],[Cholesterol]]&lt;200,"Normal",HeartDiseasePrediction[[#This Row],[Cholesterol]]&lt;240,"Medium Risk",HeartDiseasePrediction[[#This Row],[Cholesterol]]&gt;=240,"High Risk")</f>
        <v>High Risk</v>
      </c>
      <c r="I733" t="s">
        <v>52</v>
      </c>
      <c r="J733" t="s">
        <v>17</v>
      </c>
      <c r="K733">
        <v>144</v>
      </c>
      <c r="L733" s="1">
        <f>HeartDiseasePrediction[[#This Row],[MaxHR]]/(220-HeartDiseasePrediction[[#This Row],[Age]])</f>
        <v>0.82758620689655171</v>
      </c>
      <c r="M733" t="str" cm="1">
        <f t="array" ref="M733">_xlfn.IFS(HeartDiseasePrediction[[#This Row],[MaxHR % Value]]&lt;=59%,"Low-(Abnormal)",HeartDiseasePrediction[[#This Row],[MaxHR % Value]]&lt;86%,"Normal",HeartDiseasePrediction[[#This Row],[MaxHR % Value]]&gt;=86%,"High-(Abnormal)")</f>
        <v>Normal</v>
      </c>
      <c r="N733" t="s">
        <v>22</v>
      </c>
      <c r="O733">
        <v>0.8</v>
      </c>
      <c r="P733" t="str" cm="1">
        <f t="array" ref="P733">_xlfn.IFS(HeartDiseasePrediction[[#This Row],[Oldpeak]]&lt;1,"Low Risk",HeartDiseasePrediction[[#This Row],[Oldpeak]]&lt;1.5,"Medium Risk",HeartDiseasePrediction[[#This Row],[Oldpeak]]&gt;=1.5,"High Risk")</f>
        <v>Low Risk</v>
      </c>
      <c r="Q733" t="s">
        <v>13</v>
      </c>
      <c r="R733" t="s">
        <v>23</v>
      </c>
    </row>
    <row r="734" spans="1:18" x14ac:dyDescent="0.25">
      <c r="A734">
        <v>56</v>
      </c>
      <c r="B734" t="str" cm="1">
        <f t="array" ref="B734">_xlfn.IFS(HeartDiseasePrediction[[#This Row],[Age]]&lt;40,"Below 40",HeartDiseasePrediction[[#This Row],[Age]]&lt;50,"Btw 40 - 49",HeartDiseasePrediction[[#This Row],[Age]]&lt;60,"Btw 50 -59",HeartDiseasePrediction[[#This Row],[Age]]&lt;70,"Btw 60 - 69",HeartDiseasePrediction[[#This Row],[Age]]&lt;=80,"Btw 70 -79")</f>
        <v>Btw 50 -59</v>
      </c>
      <c r="C734" t="s">
        <v>14</v>
      </c>
      <c r="D734" t="s">
        <v>61</v>
      </c>
      <c r="E734">
        <v>200</v>
      </c>
      <c r="F734" t="str" cm="1">
        <f t="array" ref="F73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34">
        <v>288</v>
      </c>
      <c r="H734" t="str" cm="1">
        <f t="array" ref="H734">_xlfn.IFS(HeartDiseasePrediction[[#This Row],[Cholesterol]]=0,"No Reading",HeartDiseasePrediction[[#This Row],[Cholesterol]]&lt;200,"Normal",HeartDiseasePrediction[[#This Row],[Cholesterol]]&lt;240,"Medium Risk",HeartDiseasePrediction[[#This Row],[Cholesterol]]&gt;=240,"High Risk")</f>
        <v>High Risk</v>
      </c>
      <c r="I734" t="s">
        <v>53</v>
      </c>
      <c r="J734" t="s">
        <v>17</v>
      </c>
      <c r="K734">
        <v>133</v>
      </c>
      <c r="L734" s="1">
        <f>HeartDiseasePrediction[[#This Row],[MaxHR]]/(220-HeartDiseasePrediction[[#This Row],[Age]])</f>
        <v>0.81097560975609762</v>
      </c>
      <c r="M734" t="str" cm="1">
        <f t="array" ref="M734">_xlfn.IFS(HeartDiseasePrediction[[#This Row],[MaxHR % Value]]&lt;=59%,"Low-(Abnormal)",HeartDiseasePrediction[[#This Row],[MaxHR % Value]]&lt;86%,"Normal",HeartDiseasePrediction[[#This Row],[MaxHR % Value]]&gt;=86%,"High-(Abnormal)")</f>
        <v>Normal</v>
      </c>
      <c r="N734" t="s">
        <v>23</v>
      </c>
      <c r="O734">
        <v>4</v>
      </c>
      <c r="P734" t="str" cm="1">
        <f t="array" ref="P734">_xlfn.IFS(HeartDiseasePrediction[[#This Row],[Oldpeak]]&lt;1,"Low Risk",HeartDiseasePrediction[[#This Row],[Oldpeak]]&lt;1.5,"Medium Risk",HeartDiseasePrediction[[#This Row],[Oldpeak]]&gt;=1.5,"High Risk")</f>
        <v>High Risk</v>
      </c>
      <c r="Q734" t="s">
        <v>18</v>
      </c>
      <c r="R734" t="s">
        <v>23</v>
      </c>
    </row>
    <row r="735" spans="1:18" x14ac:dyDescent="0.25">
      <c r="A735">
        <v>66</v>
      </c>
      <c r="B735" t="str" cm="1">
        <f t="array" ref="B735">_xlfn.IFS(HeartDiseasePrediction[[#This Row],[Age]]&lt;40,"Below 40",HeartDiseasePrediction[[#This Row],[Age]]&lt;50,"Btw 40 - 49",HeartDiseasePrediction[[#This Row],[Age]]&lt;60,"Btw 50 -59",HeartDiseasePrediction[[#This Row],[Age]]&lt;70,"Btw 60 - 69",HeartDiseasePrediction[[#This Row],[Age]]&lt;=80,"Btw 70 -79")</f>
        <v>Btw 60 - 69</v>
      </c>
      <c r="C735" t="s">
        <v>14</v>
      </c>
      <c r="D735" t="s">
        <v>63</v>
      </c>
      <c r="E735">
        <v>150</v>
      </c>
      <c r="F735" t="str" cm="1">
        <f t="array" ref="F735">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35">
        <v>226</v>
      </c>
      <c r="H735" t="str" cm="1">
        <f t="array" ref="H735">_xlfn.IFS(HeartDiseasePrediction[[#This Row],[Cholesterol]]=0,"No Reading",HeartDiseasePrediction[[#This Row],[Cholesterol]]&lt;200,"Normal",HeartDiseasePrediction[[#This Row],[Cholesterol]]&lt;240,"Medium Risk",HeartDiseasePrediction[[#This Row],[Cholesterol]]&gt;=240,"High Risk")</f>
        <v>Medium Risk</v>
      </c>
      <c r="I735" t="s">
        <v>52</v>
      </c>
      <c r="J735" t="s">
        <v>12</v>
      </c>
      <c r="K735">
        <v>114</v>
      </c>
      <c r="L735" s="1">
        <f>HeartDiseasePrediction[[#This Row],[MaxHR]]/(220-HeartDiseasePrediction[[#This Row],[Age]])</f>
        <v>0.74025974025974028</v>
      </c>
      <c r="M735" t="str" cm="1">
        <f t="array" ref="M735">_xlfn.IFS(HeartDiseasePrediction[[#This Row],[MaxHR % Value]]&lt;=59%,"Low-(Abnormal)",HeartDiseasePrediction[[#This Row],[MaxHR % Value]]&lt;86%,"Normal",HeartDiseasePrediction[[#This Row],[MaxHR % Value]]&gt;=86%,"High-(Abnormal)")</f>
        <v>Normal</v>
      </c>
      <c r="N735" t="s">
        <v>22</v>
      </c>
      <c r="O735">
        <v>2.6</v>
      </c>
      <c r="P735" t="str" cm="1">
        <f t="array" ref="P735">_xlfn.IFS(HeartDiseasePrediction[[#This Row],[Oldpeak]]&lt;1,"Low Risk",HeartDiseasePrediction[[#This Row],[Oldpeak]]&lt;1.5,"Medium Risk",HeartDiseasePrediction[[#This Row],[Oldpeak]]&gt;=1.5,"High Risk")</f>
        <v>High Risk</v>
      </c>
      <c r="Q735" t="s">
        <v>18</v>
      </c>
      <c r="R735" t="s">
        <v>22</v>
      </c>
    </row>
    <row r="736" spans="1:18" x14ac:dyDescent="0.25">
      <c r="A736">
        <v>56</v>
      </c>
      <c r="B736" t="str" cm="1">
        <f t="array" ref="B736">_xlfn.IFS(HeartDiseasePrediction[[#This Row],[Age]]&lt;40,"Below 40",HeartDiseasePrediction[[#This Row],[Age]]&lt;50,"Btw 40 - 49",HeartDiseasePrediction[[#This Row],[Age]]&lt;60,"Btw 50 -59",HeartDiseasePrediction[[#This Row],[Age]]&lt;70,"Btw 60 - 69",HeartDiseasePrediction[[#This Row],[Age]]&lt;=80,"Btw 70 -79")</f>
        <v>Btw 50 -59</v>
      </c>
      <c r="C736" t="s">
        <v>11</v>
      </c>
      <c r="D736" t="s">
        <v>61</v>
      </c>
      <c r="E736">
        <v>130</v>
      </c>
      <c r="F736" t="str" cm="1">
        <f t="array" ref="F73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36">
        <v>283</v>
      </c>
      <c r="H736" t="str" cm="1">
        <f t="array" ref="H736">_xlfn.IFS(HeartDiseasePrediction[[#This Row],[Cholesterol]]=0,"No Reading",HeartDiseasePrediction[[#This Row],[Cholesterol]]&lt;200,"Normal",HeartDiseasePrediction[[#This Row],[Cholesterol]]&lt;240,"Medium Risk",HeartDiseasePrediction[[#This Row],[Cholesterol]]&gt;=240,"High Risk")</f>
        <v>High Risk</v>
      </c>
      <c r="I736" t="s">
        <v>53</v>
      </c>
      <c r="J736" t="s">
        <v>17</v>
      </c>
      <c r="K736">
        <v>103</v>
      </c>
      <c r="L736" s="1">
        <f>HeartDiseasePrediction[[#This Row],[MaxHR]]/(220-HeartDiseasePrediction[[#This Row],[Age]])</f>
        <v>0.62804878048780488</v>
      </c>
      <c r="M736" t="str" cm="1">
        <f t="array" ref="M736">_xlfn.IFS(HeartDiseasePrediction[[#This Row],[MaxHR % Value]]&lt;=59%,"Low-(Abnormal)",HeartDiseasePrediction[[#This Row],[MaxHR % Value]]&lt;86%,"Normal",HeartDiseasePrediction[[#This Row],[MaxHR % Value]]&gt;=86%,"High-(Abnormal)")</f>
        <v>Normal</v>
      </c>
      <c r="N736" t="s">
        <v>23</v>
      </c>
      <c r="O736">
        <v>1.6</v>
      </c>
      <c r="P736" t="str" cm="1">
        <f t="array" ref="P736">_xlfn.IFS(HeartDiseasePrediction[[#This Row],[Oldpeak]]&lt;1,"Low Risk",HeartDiseasePrediction[[#This Row],[Oldpeak]]&lt;1.5,"Medium Risk",HeartDiseasePrediction[[#This Row],[Oldpeak]]&gt;=1.5,"High Risk")</f>
        <v>High Risk</v>
      </c>
      <c r="Q736" t="s">
        <v>18</v>
      </c>
      <c r="R736" t="s">
        <v>23</v>
      </c>
    </row>
    <row r="737" spans="1:18" x14ac:dyDescent="0.25">
      <c r="A737">
        <v>49</v>
      </c>
      <c r="B737" t="str" cm="1">
        <f t="array" ref="B737">_xlfn.IFS(HeartDiseasePrediction[[#This Row],[Age]]&lt;40,"Below 40",HeartDiseasePrediction[[#This Row],[Age]]&lt;50,"Btw 40 - 49",HeartDiseasePrediction[[#This Row],[Age]]&lt;60,"Btw 50 -59",HeartDiseasePrediction[[#This Row],[Age]]&lt;70,"Btw 60 - 69",HeartDiseasePrediction[[#This Row],[Age]]&lt;=80,"Btw 70 -79")</f>
        <v>Btw 40 - 49</v>
      </c>
      <c r="C737" t="s">
        <v>11</v>
      </c>
      <c r="D737" t="s">
        <v>64</v>
      </c>
      <c r="E737">
        <v>120</v>
      </c>
      <c r="F737" t="str" cm="1">
        <f t="array" ref="F73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37">
        <v>188</v>
      </c>
      <c r="H737" t="str" cm="1">
        <f t="array" ref="H737">_xlfn.IFS(HeartDiseasePrediction[[#This Row],[Cholesterol]]=0,"No Reading",HeartDiseasePrediction[[#This Row],[Cholesterol]]&lt;200,"Normal",HeartDiseasePrediction[[#This Row],[Cholesterol]]&lt;240,"Medium Risk",HeartDiseasePrediction[[#This Row],[Cholesterol]]&gt;=240,"High Risk")</f>
        <v>Normal</v>
      </c>
      <c r="I737" t="s">
        <v>52</v>
      </c>
      <c r="J737" t="s">
        <v>12</v>
      </c>
      <c r="K737">
        <v>139</v>
      </c>
      <c r="L737" s="1">
        <f>HeartDiseasePrediction[[#This Row],[MaxHR]]/(220-HeartDiseasePrediction[[#This Row],[Age]])</f>
        <v>0.8128654970760234</v>
      </c>
      <c r="M737" t="str" cm="1">
        <f t="array" ref="M737">_xlfn.IFS(HeartDiseasePrediction[[#This Row],[MaxHR % Value]]&lt;=59%,"Low-(Abnormal)",HeartDiseasePrediction[[#This Row],[MaxHR % Value]]&lt;86%,"Normal",HeartDiseasePrediction[[#This Row],[MaxHR % Value]]&gt;=86%,"High-(Abnormal)")</f>
        <v>Normal</v>
      </c>
      <c r="N737" t="s">
        <v>22</v>
      </c>
      <c r="O737">
        <v>2</v>
      </c>
      <c r="P737" t="str" cm="1">
        <f t="array" ref="P737">_xlfn.IFS(HeartDiseasePrediction[[#This Row],[Oldpeak]]&lt;1,"Low Risk",HeartDiseasePrediction[[#This Row],[Oldpeak]]&lt;1.5,"Medium Risk",HeartDiseasePrediction[[#This Row],[Oldpeak]]&gt;=1.5,"High Risk")</f>
        <v>High Risk</v>
      </c>
      <c r="Q737" t="s">
        <v>15</v>
      </c>
      <c r="R737" t="s">
        <v>23</v>
      </c>
    </row>
    <row r="738" spans="1:18" x14ac:dyDescent="0.25">
      <c r="A738">
        <v>54</v>
      </c>
      <c r="B738" t="str" cm="1">
        <f t="array" ref="B738">_xlfn.IFS(HeartDiseasePrediction[[#This Row],[Age]]&lt;40,"Below 40",HeartDiseasePrediction[[#This Row],[Age]]&lt;50,"Btw 40 - 49",HeartDiseasePrediction[[#This Row],[Age]]&lt;60,"Btw 50 -59",HeartDiseasePrediction[[#This Row],[Age]]&lt;70,"Btw 60 - 69",HeartDiseasePrediction[[#This Row],[Age]]&lt;=80,"Btw 70 -79")</f>
        <v>Btw 50 -59</v>
      </c>
      <c r="C738" t="s">
        <v>11</v>
      </c>
      <c r="D738" t="s">
        <v>61</v>
      </c>
      <c r="E738">
        <v>122</v>
      </c>
      <c r="F738" t="str" cm="1">
        <f t="array" ref="F73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38">
        <v>286</v>
      </c>
      <c r="H738" t="str" cm="1">
        <f t="array" ref="H738">_xlfn.IFS(HeartDiseasePrediction[[#This Row],[Cholesterol]]=0,"No Reading",HeartDiseasePrediction[[#This Row],[Cholesterol]]&lt;200,"Normal",HeartDiseasePrediction[[#This Row],[Cholesterol]]&lt;240,"Medium Risk",HeartDiseasePrediction[[#This Row],[Cholesterol]]&gt;=240,"High Risk")</f>
        <v>High Risk</v>
      </c>
      <c r="I738" t="s">
        <v>52</v>
      </c>
      <c r="J738" t="s">
        <v>17</v>
      </c>
      <c r="K738">
        <v>116</v>
      </c>
      <c r="L738" s="1">
        <f>HeartDiseasePrediction[[#This Row],[MaxHR]]/(220-HeartDiseasePrediction[[#This Row],[Age]])</f>
        <v>0.6987951807228916</v>
      </c>
      <c r="M738" t="str" cm="1">
        <f t="array" ref="M738">_xlfn.IFS(HeartDiseasePrediction[[#This Row],[MaxHR % Value]]&lt;=59%,"Low-(Abnormal)",HeartDiseasePrediction[[#This Row],[MaxHR % Value]]&lt;86%,"Normal",HeartDiseasePrediction[[#This Row],[MaxHR % Value]]&gt;=86%,"High-(Abnormal)")</f>
        <v>Normal</v>
      </c>
      <c r="N738" t="s">
        <v>23</v>
      </c>
      <c r="O738">
        <v>3.2</v>
      </c>
      <c r="P738" t="str" cm="1">
        <f t="array" ref="P738">_xlfn.IFS(HeartDiseasePrediction[[#This Row],[Oldpeak]]&lt;1,"Low Risk",HeartDiseasePrediction[[#This Row],[Oldpeak]]&lt;1.5,"Medium Risk",HeartDiseasePrediction[[#This Row],[Oldpeak]]&gt;=1.5,"High Risk")</f>
        <v>High Risk</v>
      </c>
      <c r="Q738" t="s">
        <v>15</v>
      </c>
      <c r="R738" t="s">
        <v>23</v>
      </c>
    </row>
    <row r="739" spans="1:18" x14ac:dyDescent="0.25">
      <c r="A739">
        <v>57</v>
      </c>
      <c r="B739" t="str" cm="1">
        <f t="array" ref="B739">_xlfn.IFS(HeartDiseasePrediction[[#This Row],[Age]]&lt;40,"Below 40",HeartDiseasePrediction[[#This Row],[Age]]&lt;50,"Btw 40 - 49",HeartDiseasePrediction[[#This Row],[Age]]&lt;60,"Btw 50 -59",HeartDiseasePrediction[[#This Row],[Age]]&lt;70,"Btw 60 - 69",HeartDiseasePrediction[[#This Row],[Age]]&lt;=80,"Btw 70 -79")</f>
        <v>Btw 50 -59</v>
      </c>
      <c r="C739" t="s">
        <v>11</v>
      </c>
      <c r="D739" t="s">
        <v>61</v>
      </c>
      <c r="E739">
        <v>152</v>
      </c>
      <c r="F739" t="str" cm="1">
        <f t="array" ref="F739">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39">
        <v>274</v>
      </c>
      <c r="H739" t="str" cm="1">
        <f t="array" ref="H739">_xlfn.IFS(HeartDiseasePrediction[[#This Row],[Cholesterol]]=0,"No Reading",HeartDiseasePrediction[[#This Row],[Cholesterol]]&lt;200,"Normal",HeartDiseasePrediction[[#This Row],[Cholesterol]]&lt;240,"Medium Risk",HeartDiseasePrediction[[#This Row],[Cholesterol]]&gt;=240,"High Risk")</f>
        <v>High Risk</v>
      </c>
      <c r="I739" t="s">
        <v>52</v>
      </c>
      <c r="J739" t="s">
        <v>12</v>
      </c>
      <c r="K739">
        <v>88</v>
      </c>
      <c r="L739" s="1">
        <f>HeartDiseasePrediction[[#This Row],[MaxHR]]/(220-HeartDiseasePrediction[[#This Row],[Age]])</f>
        <v>0.53987730061349692</v>
      </c>
      <c r="M739" t="str" cm="1">
        <f t="array" ref="M739">_xlfn.IFS(HeartDiseasePrediction[[#This Row],[MaxHR % Value]]&lt;=59%,"Low-(Abnormal)",HeartDiseasePrediction[[#This Row],[MaxHR % Value]]&lt;86%,"Normal",HeartDiseasePrediction[[#This Row],[MaxHR % Value]]&gt;=86%,"High-(Abnormal)")</f>
        <v>Low-(Abnormal)</v>
      </c>
      <c r="N739" t="s">
        <v>23</v>
      </c>
      <c r="O739">
        <v>1.2</v>
      </c>
      <c r="P739" t="str" cm="1">
        <f t="array" ref="P739">_xlfn.IFS(HeartDiseasePrediction[[#This Row],[Oldpeak]]&lt;1,"Low Risk",HeartDiseasePrediction[[#This Row],[Oldpeak]]&lt;1.5,"Medium Risk",HeartDiseasePrediction[[#This Row],[Oldpeak]]&gt;=1.5,"High Risk")</f>
        <v>Medium Risk</v>
      </c>
      <c r="Q739" t="s">
        <v>15</v>
      </c>
      <c r="R739" t="s">
        <v>23</v>
      </c>
    </row>
    <row r="740" spans="1:18" x14ac:dyDescent="0.25">
      <c r="A740">
        <v>65</v>
      </c>
      <c r="B740" t="str" cm="1">
        <f t="array" ref="B740">_xlfn.IFS(HeartDiseasePrediction[[#This Row],[Age]]&lt;40,"Below 40",HeartDiseasePrediction[[#This Row],[Age]]&lt;50,"Btw 40 - 49",HeartDiseasePrediction[[#This Row],[Age]]&lt;60,"Btw 50 -59",HeartDiseasePrediction[[#This Row],[Age]]&lt;70,"Btw 60 - 69",HeartDiseasePrediction[[#This Row],[Age]]&lt;=80,"Btw 70 -79")</f>
        <v>Btw 60 - 69</v>
      </c>
      <c r="C740" t="s">
        <v>14</v>
      </c>
      <c r="D740" t="s">
        <v>64</v>
      </c>
      <c r="E740">
        <v>160</v>
      </c>
      <c r="F740" t="str" cm="1">
        <f t="array" ref="F740">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40">
        <v>360</v>
      </c>
      <c r="H740" t="str" cm="1">
        <f t="array" ref="H740">_xlfn.IFS(HeartDiseasePrediction[[#This Row],[Cholesterol]]=0,"No Reading",HeartDiseasePrediction[[#This Row],[Cholesterol]]&lt;200,"Normal",HeartDiseasePrediction[[#This Row],[Cholesterol]]&lt;240,"Medium Risk",HeartDiseasePrediction[[#This Row],[Cholesterol]]&gt;=240,"High Risk")</f>
        <v>High Risk</v>
      </c>
      <c r="I740" t="s">
        <v>52</v>
      </c>
      <c r="J740" t="s">
        <v>17</v>
      </c>
      <c r="K740">
        <v>151</v>
      </c>
      <c r="L740" s="1">
        <f>HeartDiseasePrediction[[#This Row],[MaxHR]]/(220-HeartDiseasePrediction[[#This Row],[Age]])</f>
        <v>0.97419354838709682</v>
      </c>
      <c r="M740" t="str" cm="1">
        <f t="array" ref="M740">_xlfn.IFS(HeartDiseasePrediction[[#This Row],[MaxHR % Value]]&lt;=59%,"Low-(Abnormal)",HeartDiseasePrediction[[#This Row],[MaxHR % Value]]&lt;86%,"Normal",HeartDiseasePrediction[[#This Row],[MaxHR % Value]]&gt;=86%,"High-(Abnormal)")</f>
        <v>High-(Abnormal)</v>
      </c>
      <c r="N740" t="s">
        <v>22</v>
      </c>
      <c r="O740">
        <v>0.8</v>
      </c>
      <c r="P740" t="str" cm="1">
        <f t="array" ref="P740">_xlfn.IFS(HeartDiseasePrediction[[#This Row],[Oldpeak]]&lt;1,"Low Risk",HeartDiseasePrediction[[#This Row],[Oldpeak]]&lt;1.5,"Medium Risk",HeartDiseasePrediction[[#This Row],[Oldpeak]]&gt;=1.5,"High Risk")</f>
        <v>Low Risk</v>
      </c>
      <c r="Q740" t="s">
        <v>13</v>
      </c>
      <c r="R740" t="s">
        <v>22</v>
      </c>
    </row>
    <row r="741" spans="1:18" x14ac:dyDescent="0.25">
      <c r="A741">
        <v>54</v>
      </c>
      <c r="B741" t="str" cm="1">
        <f t="array" ref="B741">_xlfn.IFS(HeartDiseasePrediction[[#This Row],[Age]]&lt;40,"Below 40",HeartDiseasePrediction[[#This Row],[Age]]&lt;50,"Btw 40 - 49",HeartDiseasePrediction[[#This Row],[Age]]&lt;60,"Btw 50 -59",HeartDiseasePrediction[[#This Row],[Age]]&lt;70,"Btw 60 - 69",HeartDiseasePrediction[[#This Row],[Age]]&lt;=80,"Btw 70 -79")</f>
        <v>Btw 50 -59</v>
      </c>
      <c r="C741" t="s">
        <v>11</v>
      </c>
      <c r="D741" t="s">
        <v>64</v>
      </c>
      <c r="E741">
        <v>125</v>
      </c>
      <c r="F741" t="str" cm="1">
        <f t="array" ref="F74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41">
        <v>273</v>
      </c>
      <c r="H741" t="str" cm="1">
        <f t="array" ref="H741">_xlfn.IFS(HeartDiseasePrediction[[#This Row],[Cholesterol]]=0,"No Reading",HeartDiseasePrediction[[#This Row],[Cholesterol]]&lt;200,"Normal",HeartDiseasePrediction[[#This Row],[Cholesterol]]&lt;240,"Medium Risk",HeartDiseasePrediction[[#This Row],[Cholesterol]]&gt;=240,"High Risk")</f>
        <v>High Risk</v>
      </c>
      <c r="I741" t="s">
        <v>52</v>
      </c>
      <c r="J741" t="s">
        <v>17</v>
      </c>
      <c r="K741">
        <v>152</v>
      </c>
      <c r="L741" s="1">
        <f>HeartDiseasePrediction[[#This Row],[MaxHR]]/(220-HeartDiseasePrediction[[#This Row],[Age]])</f>
        <v>0.91566265060240959</v>
      </c>
      <c r="M741" t="str" cm="1">
        <f t="array" ref="M741">_xlfn.IFS(HeartDiseasePrediction[[#This Row],[MaxHR % Value]]&lt;=59%,"Low-(Abnormal)",HeartDiseasePrediction[[#This Row],[MaxHR % Value]]&lt;86%,"Normal",HeartDiseasePrediction[[#This Row],[MaxHR % Value]]&gt;=86%,"High-(Abnormal)")</f>
        <v>High-(Abnormal)</v>
      </c>
      <c r="N741" t="s">
        <v>22</v>
      </c>
      <c r="O741">
        <v>0.5</v>
      </c>
      <c r="P741" t="str" cm="1">
        <f t="array" ref="P741">_xlfn.IFS(HeartDiseasePrediction[[#This Row],[Oldpeak]]&lt;1,"Low Risk",HeartDiseasePrediction[[#This Row],[Oldpeak]]&lt;1.5,"Medium Risk",HeartDiseasePrediction[[#This Row],[Oldpeak]]&gt;=1.5,"High Risk")</f>
        <v>Low Risk</v>
      </c>
      <c r="Q741" t="s">
        <v>18</v>
      </c>
      <c r="R741" t="s">
        <v>22</v>
      </c>
    </row>
    <row r="742" spans="1:18" x14ac:dyDescent="0.25">
      <c r="A742">
        <v>54</v>
      </c>
      <c r="B742" t="str" cm="1">
        <f t="array" ref="B742">_xlfn.IFS(HeartDiseasePrediction[[#This Row],[Age]]&lt;40,"Below 40",HeartDiseasePrediction[[#This Row],[Age]]&lt;50,"Btw 40 - 49",HeartDiseasePrediction[[#This Row],[Age]]&lt;60,"Btw 50 -59",HeartDiseasePrediction[[#This Row],[Age]]&lt;70,"Btw 60 - 69",HeartDiseasePrediction[[#This Row],[Age]]&lt;=80,"Btw 70 -79")</f>
        <v>Btw 50 -59</v>
      </c>
      <c r="C742" t="s">
        <v>14</v>
      </c>
      <c r="D742" t="s">
        <v>64</v>
      </c>
      <c r="E742">
        <v>160</v>
      </c>
      <c r="F742" t="str" cm="1">
        <f t="array" ref="F742">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42">
        <v>201</v>
      </c>
      <c r="H742" t="str" cm="1">
        <f t="array" ref="H742">_xlfn.IFS(HeartDiseasePrediction[[#This Row],[Cholesterol]]=0,"No Reading",HeartDiseasePrediction[[#This Row],[Cholesterol]]&lt;200,"Normal",HeartDiseasePrediction[[#This Row],[Cholesterol]]&lt;240,"Medium Risk",HeartDiseasePrediction[[#This Row],[Cholesterol]]&gt;=240,"High Risk")</f>
        <v>Medium Risk</v>
      </c>
      <c r="I742" t="s">
        <v>52</v>
      </c>
      <c r="J742" t="s">
        <v>12</v>
      </c>
      <c r="K742">
        <v>163</v>
      </c>
      <c r="L742" s="1">
        <f>HeartDiseasePrediction[[#This Row],[MaxHR]]/(220-HeartDiseasePrediction[[#This Row],[Age]])</f>
        <v>0.98192771084337349</v>
      </c>
      <c r="M742" t="str" cm="1">
        <f t="array" ref="M742">_xlfn.IFS(HeartDiseasePrediction[[#This Row],[MaxHR % Value]]&lt;=59%,"Low-(Abnormal)",HeartDiseasePrediction[[#This Row],[MaxHR % Value]]&lt;86%,"Normal",HeartDiseasePrediction[[#This Row],[MaxHR % Value]]&gt;=86%,"High-(Abnormal)")</f>
        <v>High-(Abnormal)</v>
      </c>
      <c r="N742" t="s">
        <v>22</v>
      </c>
      <c r="O742">
        <v>0</v>
      </c>
      <c r="P742" t="str" cm="1">
        <f t="array" ref="P742">_xlfn.IFS(HeartDiseasePrediction[[#This Row],[Oldpeak]]&lt;1,"Low Risk",HeartDiseasePrediction[[#This Row],[Oldpeak]]&lt;1.5,"Medium Risk",HeartDiseasePrediction[[#This Row],[Oldpeak]]&gt;=1.5,"High Risk")</f>
        <v>Low Risk</v>
      </c>
      <c r="Q742" t="s">
        <v>13</v>
      </c>
      <c r="R742" t="s">
        <v>22</v>
      </c>
    </row>
    <row r="743" spans="1:18" x14ac:dyDescent="0.25">
      <c r="A743">
        <v>62</v>
      </c>
      <c r="B743" t="str" cm="1">
        <f t="array" ref="B743">_xlfn.IFS(HeartDiseasePrediction[[#This Row],[Age]]&lt;40,"Below 40",HeartDiseasePrediction[[#This Row],[Age]]&lt;50,"Btw 40 - 49",HeartDiseasePrediction[[#This Row],[Age]]&lt;60,"Btw 50 -59",HeartDiseasePrediction[[#This Row],[Age]]&lt;70,"Btw 60 - 69",HeartDiseasePrediction[[#This Row],[Age]]&lt;=80,"Btw 70 -79")</f>
        <v>Btw 60 - 69</v>
      </c>
      <c r="C743" t="s">
        <v>11</v>
      </c>
      <c r="D743" t="s">
        <v>61</v>
      </c>
      <c r="E743">
        <v>120</v>
      </c>
      <c r="F743" t="str" cm="1">
        <f t="array" ref="F74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43">
        <v>267</v>
      </c>
      <c r="H743" t="str" cm="1">
        <f t="array" ref="H743">_xlfn.IFS(HeartDiseasePrediction[[#This Row],[Cholesterol]]=0,"No Reading",HeartDiseasePrediction[[#This Row],[Cholesterol]]&lt;200,"Normal",HeartDiseasePrediction[[#This Row],[Cholesterol]]&lt;240,"Medium Risk",HeartDiseasePrediction[[#This Row],[Cholesterol]]&gt;=240,"High Risk")</f>
        <v>High Risk</v>
      </c>
      <c r="I743" t="s">
        <v>52</v>
      </c>
      <c r="J743" t="s">
        <v>12</v>
      </c>
      <c r="K743">
        <v>99</v>
      </c>
      <c r="L743" s="1">
        <f>HeartDiseasePrediction[[#This Row],[MaxHR]]/(220-HeartDiseasePrediction[[#This Row],[Age]])</f>
        <v>0.62658227848101267</v>
      </c>
      <c r="M743" t="str" cm="1">
        <f t="array" ref="M743">_xlfn.IFS(HeartDiseasePrediction[[#This Row],[MaxHR % Value]]&lt;=59%,"Low-(Abnormal)",HeartDiseasePrediction[[#This Row],[MaxHR % Value]]&lt;86%,"Normal",HeartDiseasePrediction[[#This Row],[MaxHR % Value]]&gt;=86%,"High-(Abnormal)")</f>
        <v>Normal</v>
      </c>
      <c r="N743" t="s">
        <v>23</v>
      </c>
      <c r="O743">
        <v>1.8</v>
      </c>
      <c r="P743" t="str" cm="1">
        <f t="array" ref="P743">_xlfn.IFS(HeartDiseasePrediction[[#This Row],[Oldpeak]]&lt;1,"Low Risk",HeartDiseasePrediction[[#This Row],[Oldpeak]]&lt;1.5,"Medium Risk",HeartDiseasePrediction[[#This Row],[Oldpeak]]&gt;=1.5,"High Risk")</f>
        <v>High Risk</v>
      </c>
      <c r="Q743" t="s">
        <v>15</v>
      </c>
      <c r="R743" t="s">
        <v>23</v>
      </c>
    </row>
    <row r="744" spans="1:18" x14ac:dyDescent="0.25">
      <c r="A744">
        <v>52</v>
      </c>
      <c r="B744" t="str" cm="1">
        <f t="array" ref="B744">_xlfn.IFS(HeartDiseasePrediction[[#This Row],[Age]]&lt;40,"Below 40",HeartDiseasePrediction[[#This Row],[Age]]&lt;50,"Btw 40 - 49",HeartDiseasePrediction[[#This Row],[Age]]&lt;60,"Btw 50 -59",HeartDiseasePrediction[[#This Row],[Age]]&lt;70,"Btw 60 - 69",HeartDiseasePrediction[[#This Row],[Age]]&lt;=80,"Btw 70 -79")</f>
        <v>Btw 50 -59</v>
      </c>
      <c r="C744" t="s">
        <v>14</v>
      </c>
      <c r="D744" t="s">
        <v>64</v>
      </c>
      <c r="E744">
        <v>136</v>
      </c>
      <c r="F744" t="str" cm="1">
        <f t="array" ref="F74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44">
        <v>196</v>
      </c>
      <c r="H744" t="str" cm="1">
        <f t="array" ref="H744">_xlfn.IFS(HeartDiseasePrediction[[#This Row],[Cholesterol]]=0,"No Reading",HeartDiseasePrediction[[#This Row],[Cholesterol]]&lt;200,"Normal",HeartDiseasePrediction[[#This Row],[Cholesterol]]&lt;240,"Medium Risk",HeartDiseasePrediction[[#This Row],[Cholesterol]]&gt;=240,"High Risk")</f>
        <v>Normal</v>
      </c>
      <c r="I744" t="s">
        <v>52</v>
      </c>
      <c r="J744" t="s">
        <v>17</v>
      </c>
      <c r="K744">
        <v>169</v>
      </c>
      <c r="L744" s="1">
        <f>HeartDiseasePrediction[[#This Row],[MaxHR]]/(220-HeartDiseasePrediction[[#This Row],[Age]])</f>
        <v>1.0059523809523809</v>
      </c>
      <c r="M744" t="str" cm="1">
        <f t="array" ref="M744">_xlfn.IFS(HeartDiseasePrediction[[#This Row],[MaxHR % Value]]&lt;=59%,"Low-(Abnormal)",HeartDiseasePrediction[[#This Row],[MaxHR % Value]]&lt;86%,"Normal",HeartDiseasePrediction[[#This Row],[MaxHR % Value]]&gt;=86%,"High-(Abnormal)")</f>
        <v>High-(Abnormal)</v>
      </c>
      <c r="N744" t="s">
        <v>22</v>
      </c>
      <c r="O744">
        <v>0.1</v>
      </c>
      <c r="P744" t="str" cm="1">
        <f t="array" ref="P744">_xlfn.IFS(HeartDiseasePrediction[[#This Row],[Oldpeak]]&lt;1,"Low Risk",HeartDiseasePrediction[[#This Row],[Oldpeak]]&lt;1.5,"Medium Risk",HeartDiseasePrediction[[#This Row],[Oldpeak]]&gt;=1.5,"High Risk")</f>
        <v>Low Risk</v>
      </c>
      <c r="Q744" t="s">
        <v>15</v>
      </c>
      <c r="R744" t="s">
        <v>22</v>
      </c>
    </row>
    <row r="745" spans="1:18" x14ac:dyDescent="0.25">
      <c r="A745">
        <v>52</v>
      </c>
      <c r="B745" t="str" cm="1">
        <f t="array" ref="B745">_xlfn.IFS(HeartDiseasePrediction[[#This Row],[Age]]&lt;40,"Below 40",HeartDiseasePrediction[[#This Row],[Age]]&lt;50,"Btw 40 - 49",HeartDiseasePrediction[[#This Row],[Age]]&lt;60,"Btw 50 -59",HeartDiseasePrediction[[#This Row],[Age]]&lt;70,"Btw 60 - 69",HeartDiseasePrediction[[#This Row],[Age]]&lt;=80,"Btw 70 -79")</f>
        <v>Btw 50 -59</v>
      </c>
      <c r="C745" t="s">
        <v>11</v>
      </c>
      <c r="D745" t="s">
        <v>62</v>
      </c>
      <c r="E745">
        <v>134</v>
      </c>
      <c r="F745" t="str" cm="1">
        <f t="array" ref="F74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45">
        <v>201</v>
      </c>
      <c r="H745" t="str" cm="1">
        <f t="array" ref="H745">_xlfn.IFS(HeartDiseasePrediction[[#This Row],[Cholesterol]]=0,"No Reading",HeartDiseasePrediction[[#This Row],[Cholesterol]]&lt;200,"Normal",HeartDiseasePrediction[[#This Row],[Cholesterol]]&lt;240,"Medium Risk",HeartDiseasePrediction[[#This Row],[Cholesterol]]&gt;=240,"High Risk")</f>
        <v>Medium Risk</v>
      </c>
      <c r="I745" t="s">
        <v>52</v>
      </c>
      <c r="J745" t="s">
        <v>12</v>
      </c>
      <c r="K745">
        <v>158</v>
      </c>
      <c r="L745" s="1">
        <f>HeartDiseasePrediction[[#This Row],[MaxHR]]/(220-HeartDiseasePrediction[[#This Row],[Age]])</f>
        <v>0.94047619047619047</v>
      </c>
      <c r="M745" t="str" cm="1">
        <f t="array" ref="M745">_xlfn.IFS(HeartDiseasePrediction[[#This Row],[MaxHR % Value]]&lt;=59%,"Low-(Abnormal)",HeartDiseasePrediction[[#This Row],[MaxHR % Value]]&lt;86%,"Normal",HeartDiseasePrediction[[#This Row],[MaxHR % Value]]&gt;=86%,"High-(Abnormal)")</f>
        <v>High-(Abnormal)</v>
      </c>
      <c r="N745" t="s">
        <v>22</v>
      </c>
      <c r="O745">
        <v>0.8</v>
      </c>
      <c r="P745" t="str" cm="1">
        <f t="array" ref="P745">_xlfn.IFS(HeartDiseasePrediction[[#This Row],[Oldpeak]]&lt;1,"Low Risk",HeartDiseasePrediction[[#This Row],[Oldpeak]]&lt;1.5,"Medium Risk",HeartDiseasePrediction[[#This Row],[Oldpeak]]&gt;=1.5,"High Risk")</f>
        <v>Low Risk</v>
      </c>
      <c r="Q745" t="s">
        <v>13</v>
      </c>
      <c r="R745" t="s">
        <v>22</v>
      </c>
    </row>
    <row r="746" spans="1:18" x14ac:dyDescent="0.25">
      <c r="A746">
        <v>60</v>
      </c>
      <c r="B746" t="str" cm="1">
        <f t="array" ref="B746">_xlfn.IFS(HeartDiseasePrediction[[#This Row],[Age]]&lt;40,"Below 40",HeartDiseasePrediction[[#This Row],[Age]]&lt;50,"Btw 40 - 49",HeartDiseasePrediction[[#This Row],[Age]]&lt;60,"Btw 50 -59",HeartDiseasePrediction[[#This Row],[Age]]&lt;70,"Btw 60 - 69",HeartDiseasePrediction[[#This Row],[Age]]&lt;=80,"Btw 70 -79")</f>
        <v>Btw 60 - 69</v>
      </c>
      <c r="C746" t="s">
        <v>11</v>
      </c>
      <c r="D746" t="s">
        <v>61</v>
      </c>
      <c r="E746">
        <v>117</v>
      </c>
      <c r="F746" t="str" cm="1">
        <f t="array" ref="F746">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746">
        <v>230</v>
      </c>
      <c r="H746" t="str" cm="1">
        <f t="array" ref="H746">_xlfn.IFS(HeartDiseasePrediction[[#This Row],[Cholesterol]]=0,"No Reading",HeartDiseasePrediction[[#This Row],[Cholesterol]]&lt;200,"Normal",HeartDiseasePrediction[[#This Row],[Cholesterol]]&lt;240,"Medium Risk",HeartDiseasePrediction[[#This Row],[Cholesterol]]&gt;=240,"High Risk")</f>
        <v>Medium Risk</v>
      </c>
      <c r="I746" t="s">
        <v>53</v>
      </c>
      <c r="J746" t="s">
        <v>12</v>
      </c>
      <c r="K746">
        <v>160</v>
      </c>
      <c r="L746" s="1">
        <f>HeartDiseasePrediction[[#This Row],[MaxHR]]/(220-HeartDiseasePrediction[[#This Row],[Age]])</f>
        <v>1</v>
      </c>
      <c r="M746" t="str" cm="1">
        <f t="array" ref="M746">_xlfn.IFS(HeartDiseasePrediction[[#This Row],[MaxHR % Value]]&lt;=59%,"Low-(Abnormal)",HeartDiseasePrediction[[#This Row],[MaxHR % Value]]&lt;86%,"Normal",HeartDiseasePrediction[[#This Row],[MaxHR % Value]]&gt;=86%,"High-(Abnormal)")</f>
        <v>High-(Abnormal)</v>
      </c>
      <c r="N746" t="s">
        <v>23</v>
      </c>
      <c r="O746">
        <v>1.4</v>
      </c>
      <c r="P746" t="str" cm="1">
        <f t="array" ref="P746">_xlfn.IFS(HeartDiseasePrediction[[#This Row],[Oldpeak]]&lt;1,"Low Risk",HeartDiseasePrediction[[#This Row],[Oldpeak]]&lt;1.5,"Medium Risk",HeartDiseasePrediction[[#This Row],[Oldpeak]]&gt;=1.5,"High Risk")</f>
        <v>Medium Risk</v>
      </c>
      <c r="Q746" t="s">
        <v>13</v>
      </c>
      <c r="R746" t="s">
        <v>23</v>
      </c>
    </row>
    <row r="747" spans="1:18" x14ac:dyDescent="0.25">
      <c r="A747">
        <v>63</v>
      </c>
      <c r="B747" t="str" cm="1">
        <f t="array" ref="B747">_xlfn.IFS(HeartDiseasePrediction[[#This Row],[Age]]&lt;40,"Below 40",HeartDiseasePrediction[[#This Row],[Age]]&lt;50,"Btw 40 - 49",HeartDiseasePrediction[[#This Row],[Age]]&lt;60,"Btw 50 -59",HeartDiseasePrediction[[#This Row],[Age]]&lt;70,"Btw 60 - 69",HeartDiseasePrediction[[#This Row],[Age]]&lt;=80,"Btw 70 -79")</f>
        <v>Btw 60 - 69</v>
      </c>
      <c r="C747" t="s">
        <v>14</v>
      </c>
      <c r="D747" t="s">
        <v>61</v>
      </c>
      <c r="E747">
        <v>108</v>
      </c>
      <c r="F747" t="str" cm="1">
        <f t="array" ref="F747">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747">
        <v>269</v>
      </c>
      <c r="H747" t="str" cm="1">
        <f t="array" ref="H747">_xlfn.IFS(HeartDiseasePrediction[[#This Row],[Cholesterol]]=0,"No Reading",HeartDiseasePrediction[[#This Row],[Cholesterol]]&lt;200,"Normal",HeartDiseasePrediction[[#This Row],[Cholesterol]]&lt;240,"Medium Risk",HeartDiseasePrediction[[#This Row],[Cholesterol]]&gt;=240,"High Risk")</f>
        <v>High Risk</v>
      </c>
      <c r="I747" t="s">
        <v>52</v>
      </c>
      <c r="J747" t="s">
        <v>12</v>
      </c>
      <c r="K747">
        <v>169</v>
      </c>
      <c r="L747" s="1">
        <f>HeartDiseasePrediction[[#This Row],[MaxHR]]/(220-HeartDiseasePrediction[[#This Row],[Age]])</f>
        <v>1.0764331210191083</v>
      </c>
      <c r="M747" t="str" cm="1">
        <f t="array" ref="M747">_xlfn.IFS(HeartDiseasePrediction[[#This Row],[MaxHR % Value]]&lt;=59%,"Low-(Abnormal)",HeartDiseasePrediction[[#This Row],[MaxHR % Value]]&lt;86%,"Normal",HeartDiseasePrediction[[#This Row],[MaxHR % Value]]&gt;=86%,"High-(Abnormal)")</f>
        <v>High-(Abnormal)</v>
      </c>
      <c r="N747" t="s">
        <v>23</v>
      </c>
      <c r="O747">
        <v>1.8</v>
      </c>
      <c r="P747" t="str" cm="1">
        <f t="array" ref="P747">_xlfn.IFS(HeartDiseasePrediction[[#This Row],[Oldpeak]]&lt;1,"Low Risk",HeartDiseasePrediction[[#This Row],[Oldpeak]]&lt;1.5,"Medium Risk",HeartDiseasePrediction[[#This Row],[Oldpeak]]&gt;=1.5,"High Risk")</f>
        <v>High Risk</v>
      </c>
      <c r="Q747" t="s">
        <v>15</v>
      </c>
      <c r="R747" t="s">
        <v>23</v>
      </c>
    </row>
    <row r="748" spans="1:18" x14ac:dyDescent="0.25">
      <c r="A748">
        <v>66</v>
      </c>
      <c r="B748" t="str" cm="1">
        <f t="array" ref="B748">_xlfn.IFS(HeartDiseasePrediction[[#This Row],[Age]]&lt;40,"Below 40",HeartDiseasePrediction[[#This Row],[Age]]&lt;50,"Btw 40 - 49",HeartDiseasePrediction[[#This Row],[Age]]&lt;60,"Btw 50 -59",HeartDiseasePrediction[[#This Row],[Age]]&lt;70,"Btw 60 - 69",HeartDiseasePrediction[[#This Row],[Age]]&lt;=80,"Btw 70 -79")</f>
        <v>Btw 60 - 69</v>
      </c>
      <c r="C748" t="s">
        <v>11</v>
      </c>
      <c r="D748" t="s">
        <v>61</v>
      </c>
      <c r="E748">
        <v>112</v>
      </c>
      <c r="F748" t="str" cm="1">
        <f t="array" ref="F748">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748">
        <v>212</v>
      </c>
      <c r="H748" t="str" cm="1">
        <f t="array" ref="H748">_xlfn.IFS(HeartDiseasePrediction[[#This Row],[Cholesterol]]=0,"No Reading",HeartDiseasePrediction[[#This Row],[Cholesterol]]&lt;200,"Normal",HeartDiseasePrediction[[#This Row],[Cholesterol]]&lt;240,"Medium Risk",HeartDiseasePrediction[[#This Row],[Cholesterol]]&gt;=240,"High Risk")</f>
        <v>Medium Risk</v>
      </c>
      <c r="I748" t="s">
        <v>52</v>
      </c>
      <c r="J748" t="s">
        <v>17</v>
      </c>
      <c r="K748">
        <v>132</v>
      </c>
      <c r="L748" s="1">
        <f>HeartDiseasePrediction[[#This Row],[MaxHR]]/(220-HeartDiseasePrediction[[#This Row],[Age]])</f>
        <v>0.8571428571428571</v>
      </c>
      <c r="M748" t="str" cm="1">
        <f t="array" ref="M748">_xlfn.IFS(HeartDiseasePrediction[[#This Row],[MaxHR % Value]]&lt;=59%,"Low-(Abnormal)",HeartDiseasePrediction[[#This Row],[MaxHR % Value]]&lt;86%,"Normal",HeartDiseasePrediction[[#This Row],[MaxHR % Value]]&gt;=86%,"High-(Abnormal)")</f>
        <v>Normal</v>
      </c>
      <c r="N748" t="s">
        <v>23</v>
      </c>
      <c r="O748">
        <v>0.1</v>
      </c>
      <c r="P748" t="str" cm="1">
        <f t="array" ref="P748">_xlfn.IFS(HeartDiseasePrediction[[#This Row],[Oldpeak]]&lt;1,"Low Risk",HeartDiseasePrediction[[#This Row],[Oldpeak]]&lt;1.5,"Medium Risk",HeartDiseasePrediction[[#This Row],[Oldpeak]]&gt;=1.5,"High Risk")</f>
        <v>Low Risk</v>
      </c>
      <c r="Q748" t="s">
        <v>13</v>
      </c>
      <c r="R748" t="s">
        <v>23</v>
      </c>
    </row>
    <row r="749" spans="1:18" x14ac:dyDescent="0.25">
      <c r="A749">
        <v>42</v>
      </c>
      <c r="B749" t="str" cm="1">
        <f t="array" ref="B749">_xlfn.IFS(HeartDiseasePrediction[[#This Row],[Age]]&lt;40,"Below 40",HeartDiseasePrediction[[#This Row],[Age]]&lt;50,"Btw 40 - 49",HeartDiseasePrediction[[#This Row],[Age]]&lt;60,"Btw 50 -59",HeartDiseasePrediction[[#This Row],[Age]]&lt;70,"Btw 60 - 69",HeartDiseasePrediction[[#This Row],[Age]]&lt;=80,"Btw 70 -79")</f>
        <v>Btw 40 - 49</v>
      </c>
      <c r="C749" t="s">
        <v>11</v>
      </c>
      <c r="D749" t="s">
        <v>61</v>
      </c>
      <c r="E749">
        <v>140</v>
      </c>
      <c r="F749" t="str" cm="1">
        <f t="array" ref="F749">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49">
        <v>226</v>
      </c>
      <c r="H749" t="str" cm="1">
        <f t="array" ref="H749">_xlfn.IFS(HeartDiseasePrediction[[#This Row],[Cholesterol]]=0,"No Reading",HeartDiseasePrediction[[#This Row],[Cholesterol]]&lt;200,"Normal",HeartDiseasePrediction[[#This Row],[Cholesterol]]&lt;240,"Medium Risk",HeartDiseasePrediction[[#This Row],[Cholesterol]]&gt;=240,"High Risk")</f>
        <v>Medium Risk</v>
      </c>
      <c r="I749" t="s">
        <v>52</v>
      </c>
      <c r="J749" t="s">
        <v>12</v>
      </c>
      <c r="K749">
        <v>178</v>
      </c>
      <c r="L749" s="1">
        <f>HeartDiseasePrediction[[#This Row],[MaxHR]]/(220-HeartDiseasePrediction[[#This Row],[Age]])</f>
        <v>1</v>
      </c>
      <c r="M749" t="str" cm="1">
        <f t="array" ref="M749">_xlfn.IFS(HeartDiseasePrediction[[#This Row],[MaxHR % Value]]&lt;=59%,"Low-(Abnormal)",HeartDiseasePrediction[[#This Row],[MaxHR % Value]]&lt;86%,"Normal",HeartDiseasePrediction[[#This Row],[MaxHR % Value]]&gt;=86%,"High-(Abnormal)")</f>
        <v>High-(Abnormal)</v>
      </c>
      <c r="N749" t="s">
        <v>22</v>
      </c>
      <c r="O749">
        <v>0</v>
      </c>
      <c r="P749" t="str" cm="1">
        <f t="array" ref="P749">_xlfn.IFS(HeartDiseasePrediction[[#This Row],[Oldpeak]]&lt;1,"Low Risk",HeartDiseasePrediction[[#This Row],[Oldpeak]]&lt;1.5,"Medium Risk",HeartDiseasePrediction[[#This Row],[Oldpeak]]&gt;=1.5,"High Risk")</f>
        <v>Low Risk</v>
      </c>
      <c r="Q749" t="s">
        <v>13</v>
      </c>
      <c r="R749" t="s">
        <v>22</v>
      </c>
    </row>
    <row r="750" spans="1:18" x14ac:dyDescent="0.25">
      <c r="A750">
        <v>64</v>
      </c>
      <c r="B750" t="str" cm="1">
        <f t="array" ref="B750">_xlfn.IFS(HeartDiseasePrediction[[#This Row],[Age]]&lt;40,"Below 40",HeartDiseasePrediction[[#This Row],[Age]]&lt;50,"Btw 40 - 49",HeartDiseasePrediction[[#This Row],[Age]]&lt;60,"Btw 50 -59",HeartDiseasePrediction[[#This Row],[Age]]&lt;70,"Btw 60 - 69",HeartDiseasePrediction[[#This Row],[Age]]&lt;=80,"Btw 70 -79")</f>
        <v>Btw 60 - 69</v>
      </c>
      <c r="C750" t="s">
        <v>11</v>
      </c>
      <c r="D750" t="s">
        <v>61</v>
      </c>
      <c r="E750">
        <v>120</v>
      </c>
      <c r="F750" t="str" cm="1">
        <f t="array" ref="F75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50">
        <v>246</v>
      </c>
      <c r="H750" t="str" cm="1">
        <f t="array" ref="H750">_xlfn.IFS(HeartDiseasePrediction[[#This Row],[Cholesterol]]=0,"No Reading",HeartDiseasePrediction[[#This Row],[Cholesterol]]&lt;200,"Normal",HeartDiseasePrediction[[#This Row],[Cholesterol]]&lt;240,"Medium Risk",HeartDiseasePrediction[[#This Row],[Cholesterol]]&gt;=240,"High Risk")</f>
        <v>High Risk</v>
      </c>
      <c r="I750" t="s">
        <v>52</v>
      </c>
      <c r="J750" t="s">
        <v>17</v>
      </c>
      <c r="K750">
        <v>96</v>
      </c>
      <c r="L750" s="1">
        <f>HeartDiseasePrediction[[#This Row],[MaxHR]]/(220-HeartDiseasePrediction[[#This Row],[Age]])</f>
        <v>0.61538461538461542</v>
      </c>
      <c r="M750" t="str" cm="1">
        <f t="array" ref="M750">_xlfn.IFS(HeartDiseasePrediction[[#This Row],[MaxHR % Value]]&lt;=59%,"Low-(Abnormal)",HeartDiseasePrediction[[#This Row],[MaxHR % Value]]&lt;86%,"Normal",HeartDiseasePrediction[[#This Row],[MaxHR % Value]]&gt;=86%,"High-(Abnormal)")</f>
        <v>Normal</v>
      </c>
      <c r="N750" t="s">
        <v>23</v>
      </c>
      <c r="O750">
        <v>2.2000000000000002</v>
      </c>
      <c r="P750" t="str" cm="1">
        <f t="array" ref="P750">_xlfn.IFS(HeartDiseasePrediction[[#This Row],[Oldpeak]]&lt;1,"Low Risk",HeartDiseasePrediction[[#This Row],[Oldpeak]]&lt;1.5,"Medium Risk",HeartDiseasePrediction[[#This Row],[Oldpeak]]&gt;=1.5,"High Risk")</f>
        <v>High Risk</v>
      </c>
      <c r="Q750" t="s">
        <v>18</v>
      </c>
      <c r="R750" t="s">
        <v>23</v>
      </c>
    </row>
    <row r="751" spans="1:18" x14ac:dyDescent="0.25">
      <c r="A751">
        <v>54</v>
      </c>
      <c r="B751" t="str" cm="1">
        <f t="array" ref="B751">_xlfn.IFS(HeartDiseasePrediction[[#This Row],[Age]]&lt;40,"Below 40",HeartDiseasePrediction[[#This Row],[Age]]&lt;50,"Btw 40 - 49",HeartDiseasePrediction[[#This Row],[Age]]&lt;60,"Btw 50 -59",HeartDiseasePrediction[[#This Row],[Age]]&lt;70,"Btw 60 - 69",HeartDiseasePrediction[[#This Row],[Age]]&lt;=80,"Btw 70 -79")</f>
        <v>Btw 50 -59</v>
      </c>
      <c r="C751" t="s">
        <v>11</v>
      </c>
      <c r="D751" t="s">
        <v>64</v>
      </c>
      <c r="E751">
        <v>150</v>
      </c>
      <c r="F751" t="str" cm="1">
        <f t="array" ref="F751">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51">
        <v>232</v>
      </c>
      <c r="H751" t="str" cm="1">
        <f t="array" ref="H751">_xlfn.IFS(HeartDiseasePrediction[[#This Row],[Cholesterol]]=0,"No Reading",HeartDiseasePrediction[[#This Row],[Cholesterol]]&lt;200,"Normal",HeartDiseasePrediction[[#This Row],[Cholesterol]]&lt;240,"Medium Risk",HeartDiseasePrediction[[#This Row],[Cholesterol]]&gt;=240,"High Risk")</f>
        <v>Medium Risk</v>
      </c>
      <c r="I751" t="s">
        <v>52</v>
      </c>
      <c r="J751" t="s">
        <v>17</v>
      </c>
      <c r="K751">
        <v>165</v>
      </c>
      <c r="L751" s="1">
        <f>HeartDiseasePrediction[[#This Row],[MaxHR]]/(220-HeartDiseasePrediction[[#This Row],[Age]])</f>
        <v>0.99397590361445787</v>
      </c>
      <c r="M751" t="str" cm="1">
        <f t="array" ref="M751">_xlfn.IFS(HeartDiseasePrediction[[#This Row],[MaxHR % Value]]&lt;=59%,"Low-(Abnormal)",HeartDiseasePrediction[[#This Row],[MaxHR % Value]]&lt;86%,"Normal",HeartDiseasePrediction[[#This Row],[MaxHR % Value]]&gt;=86%,"High-(Abnormal)")</f>
        <v>High-(Abnormal)</v>
      </c>
      <c r="N751" t="s">
        <v>22</v>
      </c>
      <c r="O751">
        <v>1.6</v>
      </c>
      <c r="P751" t="str" cm="1">
        <f t="array" ref="P751">_xlfn.IFS(HeartDiseasePrediction[[#This Row],[Oldpeak]]&lt;1,"Low Risk",HeartDiseasePrediction[[#This Row],[Oldpeak]]&lt;1.5,"Medium Risk",HeartDiseasePrediction[[#This Row],[Oldpeak]]&gt;=1.5,"High Risk")</f>
        <v>High Risk</v>
      </c>
      <c r="Q751" t="s">
        <v>13</v>
      </c>
      <c r="R751" t="s">
        <v>22</v>
      </c>
    </row>
    <row r="752" spans="1:18" x14ac:dyDescent="0.25">
      <c r="A752">
        <v>46</v>
      </c>
      <c r="B752" t="str" cm="1">
        <f t="array" ref="B752">_xlfn.IFS(HeartDiseasePrediction[[#This Row],[Age]]&lt;40,"Below 40",HeartDiseasePrediction[[#This Row],[Age]]&lt;50,"Btw 40 - 49",HeartDiseasePrediction[[#This Row],[Age]]&lt;60,"Btw 50 -59",HeartDiseasePrediction[[#This Row],[Age]]&lt;70,"Btw 60 - 69",HeartDiseasePrediction[[#This Row],[Age]]&lt;=80,"Btw 70 -79")</f>
        <v>Btw 40 - 49</v>
      </c>
      <c r="C752" t="s">
        <v>14</v>
      </c>
      <c r="D752" t="s">
        <v>64</v>
      </c>
      <c r="E752">
        <v>142</v>
      </c>
      <c r="F752" t="str" cm="1">
        <f t="array" ref="F752">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52">
        <v>177</v>
      </c>
      <c r="H752" t="str" cm="1">
        <f t="array" ref="H752">_xlfn.IFS(HeartDiseasePrediction[[#This Row],[Cholesterol]]=0,"No Reading",HeartDiseasePrediction[[#This Row],[Cholesterol]]&lt;200,"Normal",HeartDiseasePrediction[[#This Row],[Cholesterol]]&lt;240,"Medium Risk",HeartDiseasePrediction[[#This Row],[Cholesterol]]&gt;=240,"High Risk")</f>
        <v>Normal</v>
      </c>
      <c r="I752" t="s">
        <v>52</v>
      </c>
      <c r="J752" t="s">
        <v>17</v>
      </c>
      <c r="K752">
        <v>160</v>
      </c>
      <c r="L752" s="1">
        <f>HeartDiseasePrediction[[#This Row],[MaxHR]]/(220-HeartDiseasePrediction[[#This Row],[Age]])</f>
        <v>0.91954022988505746</v>
      </c>
      <c r="M752" t="str" cm="1">
        <f t="array" ref="M752">_xlfn.IFS(HeartDiseasePrediction[[#This Row],[MaxHR % Value]]&lt;=59%,"Low-(Abnormal)",HeartDiseasePrediction[[#This Row],[MaxHR % Value]]&lt;86%,"Normal",HeartDiseasePrediction[[#This Row],[MaxHR % Value]]&gt;=86%,"High-(Abnormal)")</f>
        <v>High-(Abnormal)</v>
      </c>
      <c r="N752" t="s">
        <v>23</v>
      </c>
      <c r="O752">
        <v>1.4</v>
      </c>
      <c r="P752" t="str" cm="1">
        <f t="array" ref="P752">_xlfn.IFS(HeartDiseasePrediction[[#This Row],[Oldpeak]]&lt;1,"Low Risk",HeartDiseasePrediction[[#This Row],[Oldpeak]]&lt;1.5,"Medium Risk",HeartDiseasePrediction[[#This Row],[Oldpeak]]&gt;=1.5,"High Risk")</f>
        <v>Medium Risk</v>
      </c>
      <c r="Q752" t="s">
        <v>18</v>
      </c>
      <c r="R752" t="s">
        <v>22</v>
      </c>
    </row>
    <row r="753" spans="1:18" x14ac:dyDescent="0.25">
      <c r="A753">
        <v>67</v>
      </c>
      <c r="B753" t="str" cm="1">
        <f t="array" ref="B753">_xlfn.IFS(HeartDiseasePrediction[[#This Row],[Age]]&lt;40,"Below 40",HeartDiseasePrediction[[#This Row],[Age]]&lt;50,"Btw 40 - 49",HeartDiseasePrediction[[#This Row],[Age]]&lt;60,"Btw 50 -59",HeartDiseasePrediction[[#This Row],[Age]]&lt;70,"Btw 60 - 69",HeartDiseasePrediction[[#This Row],[Age]]&lt;=80,"Btw 70 -79")</f>
        <v>Btw 60 - 69</v>
      </c>
      <c r="C753" t="s">
        <v>14</v>
      </c>
      <c r="D753" t="s">
        <v>64</v>
      </c>
      <c r="E753">
        <v>152</v>
      </c>
      <c r="F753" t="str" cm="1">
        <f t="array" ref="F753">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53">
        <v>277</v>
      </c>
      <c r="H753" t="str" cm="1">
        <f t="array" ref="H753">_xlfn.IFS(HeartDiseasePrediction[[#This Row],[Cholesterol]]=0,"No Reading",HeartDiseasePrediction[[#This Row],[Cholesterol]]&lt;200,"Normal",HeartDiseasePrediction[[#This Row],[Cholesterol]]&lt;240,"Medium Risk",HeartDiseasePrediction[[#This Row],[Cholesterol]]&gt;=240,"High Risk")</f>
        <v>High Risk</v>
      </c>
      <c r="I753" t="s">
        <v>52</v>
      </c>
      <c r="J753" t="s">
        <v>12</v>
      </c>
      <c r="K753">
        <v>172</v>
      </c>
      <c r="L753" s="1">
        <f>HeartDiseasePrediction[[#This Row],[MaxHR]]/(220-HeartDiseasePrediction[[#This Row],[Age]])</f>
        <v>1.1241830065359477</v>
      </c>
      <c r="M753" t="str" cm="1">
        <f t="array" ref="M753">_xlfn.IFS(HeartDiseasePrediction[[#This Row],[MaxHR % Value]]&lt;=59%,"Low-(Abnormal)",HeartDiseasePrediction[[#This Row],[MaxHR % Value]]&lt;86%,"Normal",HeartDiseasePrediction[[#This Row],[MaxHR % Value]]&gt;=86%,"High-(Abnormal)")</f>
        <v>High-(Abnormal)</v>
      </c>
      <c r="N753" t="s">
        <v>22</v>
      </c>
      <c r="O753">
        <v>0</v>
      </c>
      <c r="P753" t="str" cm="1">
        <f t="array" ref="P753">_xlfn.IFS(HeartDiseasePrediction[[#This Row],[Oldpeak]]&lt;1,"Low Risk",HeartDiseasePrediction[[#This Row],[Oldpeak]]&lt;1.5,"Medium Risk",HeartDiseasePrediction[[#This Row],[Oldpeak]]&gt;=1.5,"High Risk")</f>
        <v>Low Risk</v>
      </c>
      <c r="Q753" t="s">
        <v>13</v>
      </c>
      <c r="R753" t="s">
        <v>22</v>
      </c>
    </row>
    <row r="754" spans="1:18" x14ac:dyDescent="0.25">
      <c r="A754">
        <v>56</v>
      </c>
      <c r="B754" t="str" cm="1">
        <f t="array" ref="B754">_xlfn.IFS(HeartDiseasePrediction[[#This Row],[Age]]&lt;40,"Below 40",HeartDiseasePrediction[[#This Row],[Age]]&lt;50,"Btw 40 - 49",HeartDiseasePrediction[[#This Row],[Age]]&lt;60,"Btw 50 -59",HeartDiseasePrediction[[#This Row],[Age]]&lt;70,"Btw 60 - 69",HeartDiseasePrediction[[#This Row],[Age]]&lt;=80,"Btw 70 -79")</f>
        <v>Btw 50 -59</v>
      </c>
      <c r="C754" t="s">
        <v>11</v>
      </c>
      <c r="D754" t="s">
        <v>61</v>
      </c>
      <c r="E754">
        <v>125</v>
      </c>
      <c r="F754" t="str" cm="1">
        <f t="array" ref="F75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54">
        <v>249</v>
      </c>
      <c r="H754" t="str" cm="1">
        <f t="array" ref="H754">_xlfn.IFS(HeartDiseasePrediction[[#This Row],[Cholesterol]]=0,"No Reading",HeartDiseasePrediction[[#This Row],[Cholesterol]]&lt;200,"Normal",HeartDiseasePrediction[[#This Row],[Cholesterol]]&lt;240,"Medium Risk",HeartDiseasePrediction[[#This Row],[Cholesterol]]&gt;=240,"High Risk")</f>
        <v>High Risk</v>
      </c>
      <c r="I754" t="s">
        <v>53</v>
      </c>
      <c r="J754" t="s">
        <v>17</v>
      </c>
      <c r="K754">
        <v>144</v>
      </c>
      <c r="L754" s="1">
        <f>HeartDiseasePrediction[[#This Row],[MaxHR]]/(220-HeartDiseasePrediction[[#This Row],[Age]])</f>
        <v>0.87804878048780488</v>
      </c>
      <c r="M754" t="str" cm="1">
        <f t="array" ref="M754">_xlfn.IFS(HeartDiseasePrediction[[#This Row],[MaxHR % Value]]&lt;=59%,"Low-(Abnormal)",HeartDiseasePrediction[[#This Row],[MaxHR % Value]]&lt;86%,"Normal",HeartDiseasePrediction[[#This Row],[MaxHR % Value]]&gt;=86%,"High-(Abnormal)")</f>
        <v>High-(Abnormal)</v>
      </c>
      <c r="N754" t="s">
        <v>23</v>
      </c>
      <c r="O754">
        <v>1.2</v>
      </c>
      <c r="P754" t="str" cm="1">
        <f t="array" ref="P754">_xlfn.IFS(HeartDiseasePrediction[[#This Row],[Oldpeak]]&lt;1,"Low Risk",HeartDiseasePrediction[[#This Row],[Oldpeak]]&lt;1.5,"Medium Risk",HeartDiseasePrediction[[#This Row],[Oldpeak]]&gt;=1.5,"High Risk")</f>
        <v>Medium Risk</v>
      </c>
      <c r="Q754" t="s">
        <v>15</v>
      </c>
      <c r="R754" t="s">
        <v>23</v>
      </c>
    </row>
    <row r="755" spans="1:18" x14ac:dyDescent="0.25">
      <c r="A755">
        <v>34</v>
      </c>
      <c r="B755" t="str" cm="1">
        <f t="array" ref="B755">_xlfn.IFS(HeartDiseasePrediction[[#This Row],[Age]]&lt;40,"Below 40",HeartDiseasePrediction[[#This Row],[Age]]&lt;50,"Btw 40 - 49",HeartDiseasePrediction[[#This Row],[Age]]&lt;60,"Btw 50 -59",HeartDiseasePrediction[[#This Row],[Age]]&lt;70,"Btw 60 - 69",HeartDiseasePrediction[[#This Row],[Age]]&lt;=80,"Btw 70 -79")</f>
        <v>Below 40</v>
      </c>
      <c r="C755" t="s">
        <v>14</v>
      </c>
      <c r="D755" t="s">
        <v>62</v>
      </c>
      <c r="E755">
        <v>118</v>
      </c>
      <c r="F755" t="str" cm="1">
        <f t="array" ref="F755">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755">
        <v>210</v>
      </c>
      <c r="H755" t="str" cm="1">
        <f t="array" ref="H755">_xlfn.IFS(HeartDiseasePrediction[[#This Row],[Cholesterol]]=0,"No Reading",HeartDiseasePrediction[[#This Row],[Cholesterol]]&lt;200,"Normal",HeartDiseasePrediction[[#This Row],[Cholesterol]]&lt;240,"Medium Risk",HeartDiseasePrediction[[#This Row],[Cholesterol]]&gt;=240,"High Risk")</f>
        <v>Medium Risk</v>
      </c>
      <c r="I755" t="s">
        <v>52</v>
      </c>
      <c r="J755" t="s">
        <v>12</v>
      </c>
      <c r="K755">
        <v>192</v>
      </c>
      <c r="L755" s="1">
        <f>HeartDiseasePrediction[[#This Row],[MaxHR]]/(220-HeartDiseasePrediction[[#This Row],[Age]])</f>
        <v>1.032258064516129</v>
      </c>
      <c r="M755" t="str" cm="1">
        <f t="array" ref="M755">_xlfn.IFS(HeartDiseasePrediction[[#This Row],[MaxHR % Value]]&lt;=59%,"Low-(Abnormal)",HeartDiseasePrediction[[#This Row],[MaxHR % Value]]&lt;86%,"Normal",HeartDiseasePrediction[[#This Row],[MaxHR % Value]]&gt;=86%,"High-(Abnormal)")</f>
        <v>High-(Abnormal)</v>
      </c>
      <c r="N755" t="s">
        <v>22</v>
      </c>
      <c r="O755">
        <v>0.7</v>
      </c>
      <c r="P755" t="str" cm="1">
        <f t="array" ref="P755">_xlfn.IFS(HeartDiseasePrediction[[#This Row],[Oldpeak]]&lt;1,"Low Risk",HeartDiseasePrediction[[#This Row],[Oldpeak]]&lt;1.5,"Medium Risk",HeartDiseasePrediction[[#This Row],[Oldpeak]]&gt;=1.5,"High Risk")</f>
        <v>Low Risk</v>
      </c>
      <c r="Q755" t="s">
        <v>13</v>
      </c>
      <c r="R755" t="s">
        <v>22</v>
      </c>
    </row>
    <row r="756" spans="1:18" x14ac:dyDescent="0.25">
      <c r="A756">
        <v>57</v>
      </c>
      <c r="B756" t="str" cm="1">
        <f t="array" ref="B756">_xlfn.IFS(HeartDiseasePrediction[[#This Row],[Age]]&lt;40,"Below 40",HeartDiseasePrediction[[#This Row],[Age]]&lt;50,"Btw 40 - 49",HeartDiseasePrediction[[#This Row],[Age]]&lt;60,"Btw 50 -59",HeartDiseasePrediction[[#This Row],[Age]]&lt;70,"Btw 60 - 69",HeartDiseasePrediction[[#This Row],[Age]]&lt;=80,"Btw 70 -79")</f>
        <v>Btw 50 -59</v>
      </c>
      <c r="C756" t="s">
        <v>11</v>
      </c>
      <c r="D756" t="s">
        <v>61</v>
      </c>
      <c r="E756">
        <v>132</v>
      </c>
      <c r="F756" t="str" cm="1">
        <f t="array" ref="F75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56">
        <v>207</v>
      </c>
      <c r="H756" t="str" cm="1">
        <f t="array" ref="H756">_xlfn.IFS(HeartDiseasePrediction[[#This Row],[Cholesterol]]=0,"No Reading",HeartDiseasePrediction[[#This Row],[Cholesterol]]&lt;200,"Normal",HeartDiseasePrediction[[#This Row],[Cholesterol]]&lt;240,"Medium Risk",HeartDiseasePrediction[[#This Row],[Cholesterol]]&gt;=240,"High Risk")</f>
        <v>Medium Risk</v>
      </c>
      <c r="I756" t="s">
        <v>52</v>
      </c>
      <c r="J756" t="s">
        <v>12</v>
      </c>
      <c r="K756">
        <v>168</v>
      </c>
      <c r="L756" s="1">
        <f>HeartDiseasePrediction[[#This Row],[MaxHR]]/(220-HeartDiseasePrediction[[#This Row],[Age]])</f>
        <v>1.0306748466257669</v>
      </c>
      <c r="M756" t="str" cm="1">
        <f t="array" ref="M756">_xlfn.IFS(HeartDiseasePrediction[[#This Row],[MaxHR % Value]]&lt;=59%,"Low-(Abnormal)",HeartDiseasePrediction[[#This Row],[MaxHR % Value]]&lt;86%,"Normal",HeartDiseasePrediction[[#This Row],[MaxHR % Value]]&gt;=86%,"High-(Abnormal)")</f>
        <v>High-(Abnormal)</v>
      </c>
      <c r="N756" t="s">
        <v>23</v>
      </c>
      <c r="O756">
        <v>0</v>
      </c>
      <c r="P756" t="str" cm="1">
        <f t="array" ref="P756">_xlfn.IFS(HeartDiseasePrediction[[#This Row],[Oldpeak]]&lt;1,"Low Risk",HeartDiseasePrediction[[#This Row],[Oldpeak]]&lt;1.5,"Medium Risk",HeartDiseasePrediction[[#This Row],[Oldpeak]]&gt;=1.5,"High Risk")</f>
        <v>Low Risk</v>
      </c>
      <c r="Q756" t="s">
        <v>13</v>
      </c>
      <c r="R756" t="s">
        <v>22</v>
      </c>
    </row>
    <row r="757" spans="1:18" x14ac:dyDescent="0.25">
      <c r="A757">
        <v>64</v>
      </c>
      <c r="B757" t="str" cm="1">
        <f t="array" ref="B757">_xlfn.IFS(HeartDiseasePrediction[[#This Row],[Age]]&lt;40,"Below 40",HeartDiseasePrediction[[#This Row],[Age]]&lt;50,"Btw 40 - 49",HeartDiseasePrediction[[#This Row],[Age]]&lt;60,"Btw 50 -59",HeartDiseasePrediction[[#This Row],[Age]]&lt;70,"Btw 60 - 69",HeartDiseasePrediction[[#This Row],[Age]]&lt;=80,"Btw 70 -79")</f>
        <v>Btw 60 - 69</v>
      </c>
      <c r="C757" t="s">
        <v>11</v>
      </c>
      <c r="D757" t="s">
        <v>61</v>
      </c>
      <c r="E757">
        <v>145</v>
      </c>
      <c r="F757" t="str" cm="1">
        <f t="array" ref="F75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57">
        <v>212</v>
      </c>
      <c r="H757" t="str" cm="1">
        <f t="array" ref="H757">_xlfn.IFS(HeartDiseasePrediction[[#This Row],[Cholesterol]]=0,"No Reading",HeartDiseasePrediction[[#This Row],[Cholesterol]]&lt;200,"Normal",HeartDiseasePrediction[[#This Row],[Cholesterol]]&lt;240,"Medium Risk",HeartDiseasePrediction[[#This Row],[Cholesterol]]&gt;=240,"High Risk")</f>
        <v>Medium Risk</v>
      </c>
      <c r="I757" t="s">
        <v>52</v>
      </c>
      <c r="J757" t="s">
        <v>17</v>
      </c>
      <c r="K757">
        <v>132</v>
      </c>
      <c r="L757" s="1">
        <f>HeartDiseasePrediction[[#This Row],[MaxHR]]/(220-HeartDiseasePrediction[[#This Row],[Age]])</f>
        <v>0.84615384615384615</v>
      </c>
      <c r="M757" t="str" cm="1">
        <f t="array" ref="M757">_xlfn.IFS(HeartDiseasePrediction[[#This Row],[MaxHR % Value]]&lt;=59%,"Low-(Abnormal)",HeartDiseasePrediction[[#This Row],[MaxHR % Value]]&lt;86%,"Normal",HeartDiseasePrediction[[#This Row],[MaxHR % Value]]&gt;=86%,"High-(Abnormal)")</f>
        <v>Normal</v>
      </c>
      <c r="N757" t="s">
        <v>22</v>
      </c>
      <c r="O757">
        <v>2</v>
      </c>
      <c r="P757" t="str" cm="1">
        <f t="array" ref="P757">_xlfn.IFS(HeartDiseasePrediction[[#This Row],[Oldpeak]]&lt;1,"Low Risk",HeartDiseasePrediction[[#This Row],[Oldpeak]]&lt;1.5,"Medium Risk",HeartDiseasePrediction[[#This Row],[Oldpeak]]&gt;=1.5,"High Risk")</f>
        <v>High Risk</v>
      </c>
      <c r="Q757" t="s">
        <v>15</v>
      </c>
      <c r="R757" t="s">
        <v>23</v>
      </c>
    </row>
    <row r="758" spans="1:18" x14ac:dyDescent="0.25">
      <c r="A758">
        <v>59</v>
      </c>
      <c r="B758" t="str" cm="1">
        <f t="array" ref="B758">_xlfn.IFS(HeartDiseasePrediction[[#This Row],[Age]]&lt;40,"Below 40",HeartDiseasePrediction[[#This Row],[Age]]&lt;50,"Btw 40 - 49",HeartDiseasePrediction[[#This Row],[Age]]&lt;60,"Btw 50 -59",HeartDiseasePrediction[[#This Row],[Age]]&lt;70,"Btw 60 - 69",HeartDiseasePrediction[[#This Row],[Age]]&lt;=80,"Btw 70 -79")</f>
        <v>Btw 50 -59</v>
      </c>
      <c r="C758" t="s">
        <v>11</v>
      </c>
      <c r="D758" t="s">
        <v>61</v>
      </c>
      <c r="E758">
        <v>138</v>
      </c>
      <c r="F758" t="str" cm="1">
        <f t="array" ref="F75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58">
        <v>271</v>
      </c>
      <c r="H758" t="str" cm="1">
        <f t="array" ref="H758">_xlfn.IFS(HeartDiseasePrediction[[#This Row],[Cholesterol]]=0,"No Reading",HeartDiseasePrediction[[#This Row],[Cholesterol]]&lt;200,"Normal",HeartDiseasePrediction[[#This Row],[Cholesterol]]&lt;240,"Medium Risk",HeartDiseasePrediction[[#This Row],[Cholesterol]]&gt;=240,"High Risk")</f>
        <v>High Risk</v>
      </c>
      <c r="I758" t="s">
        <v>52</v>
      </c>
      <c r="J758" t="s">
        <v>17</v>
      </c>
      <c r="K758">
        <v>182</v>
      </c>
      <c r="L758" s="1">
        <f>HeartDiseasePrediction[[#This Row],[MaxHR]]/(220-HeartDiseasePrediction[[#This Row],[Age]])</f>
        <v>1.1304347826086956</v>
      </c>
      <c r="M758" t="str" cm="1">
        <f t="array" ref="M758">_xlfn.IFS(HeartDiseasePrediction[[#This Row],[MaxHR % Value]]&lt;=59%,"Low-(Abnormal)",HeartDiseasePrediction[[#This Row],[MaxHR % Value]]&lt;86%,"Normal",HeartDiseasePrediction[[#This Row],[MaxHR % Value]]&gt;=86%,"High-(Abnormal)")</f>
        <v>High-(Abnormal)</v>
      </c>
      <c r="N758" t="s">
        <v>22</v>
      </c>
      <c r="O758">
        <v>0</v>
      </c>
      <c r="P758" t="str" cm="1">
        <f t="array" ref="P758">_xlfn.IFS(HeartDiseasePrediction[[#This Row],[Oldpeak]]&lt;1,"Low Risk",HeartDiseasePrediction[[#This Row],[Oldpeak]]&lt;1.5,"Medium Risk",HeartDiseasePrediction[[#This Row],[Oldpeak]]&gt;=1.5,"High Risk")</f>
        <v>Low Risk</v>
      </c>
      <c r="Q758" t="s">
        <v>13</v>
      </c>
      <c r="R758" t="s">
        <v>22</v>
      </c>
    </row>
    <row r="759" spans="1:18" x14ac:dyDescent="0.25">
      <c r="A759">
        <v>50</v>
      </c>
      <c r="B759" t="str" cm="1">
        <f t="array" ref="B759">_xlfn.IFS(HeartDiseasePrediction[[#This Row],[Age]]&lt;40,"Below 40",HeartDiseasePrediction[[#This Row],[Age]]&lt;50,"Btw 40 - 49",HeartDiseasePrediction[[#This Row],[Age]]&lt;60,"Btw 50 -59",HeartDiseasePrediction[[#This Row],[Age]]&lt;70,"Btw 60 - 69",HeartDiseasePrediction[[#This Row],[Age]]&lt;=80,"Btw 70 -79")</f>
        <v>Btw 50 -59</v>
      </c>
      <c r="C759" t="s">
        <v>11</v>
      </c>
      <c r="D759" t="s">
        <v>64</v>
      </c>
      <c r="E759">
        <v>140</v>
      </c>
      <c r="F759" t="str" cm="1">
        <f t="array" ref="F759">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59">
        <v>233</v>
      </c>
      <c r="H759" t="str" cm="1">
        <f t="array" ref="H759">_xlfn.IFS(HeartDiseasePrediction[[#This Row],[Cholesterol]]=0,"No Reading",HeartDiseasePrediction[[#This Row],[Cholesterol]]&lt;200,"Normal",HeartDiseasePrediction[[#This Row],[Cholesterol]]&lt;240,"Medium Risk",HeartDiseasePrediction[[#This Row],[Cholesterol]]&gt;=240,"High Risk")</f>
        <v>Medium Risk</v>
      </c>
      <c r="I759" t="s">
        <v>52</v>
      </c>
      <c r="J759" t="s">
        <v>12</v>
      </c>
      <c r="K759">
        <v>163</v>
      </c>
      <c r="L759" s="1">
        <f>HeartDiseasePrediction[[#This Row],[MaxHR]]/(220-HeartDiseasePrediction[[#This Row],[Age]])</f>
        <v>0.95882352941176474</v>
      </c>
      <c r="M759" t="str" cm="1">
        <f t="array" ref="M759">_xlfn.IFS(HeartDiseasePrediction[[#This Row],[MaxHR % Value]]&lt;=59%,"Low-(Abnormal)",HeartDiseasePrediction[[#This Row],[MaxHR % Value]]&lt;86%,"Normal",HeartDiseasePrediction[[#This Row],[MaxHR % Value]]&gt;=86%,"High-(Abnormal)")</f>
        <v>High-(Abnormal)</v>
      </c>
      <c r="N759" t="s">
        <v>22</v>
      </c>
      <c r="O759">
        <v>0.6</v>
      </c>
      <c r="P759" t="str" cm="1">
        <f t="array" ref="P759">_xlfn.IFS(HeartDiseasePrediction[[#This Row],[Oldpeak]]&lt;1,"Low Risk",HeartDiseasePrediction[[#This Row],[Oldpeak]]&lt;1.5,"Medium Risk",HeartDiseasePrediction[[#This Row],[Oldpeak]]&gt;=1.5,"High Risk")</f>
        <v>Low Risk</v>
      </c>
      <c r="Q759" t="s">
        <v>15</v>
      </c>
      <c r="R759" t="s">
        <v>23</v>
      </c>
    </row>
    <row r="760" spans="1:18" x14ac:dyDescent="0.25">
      <c r="A760">
        <v>51</v>
      </c>
      <c r="B760" t="str" cm="1">
        <f t="array" ref="B760">_xlfn.IFS(HeartDiseasePrediction[[#This Row],[Age]]&lt;40,"Below 40",HeartDiseasePrediction[[#This Row],[Age]]&lt;50,"Btw 40 - 49",HeartDiseasePrediction[[#This Row],[Age]]&lt;60,"Btw 50 -59",HeartDiseasePrediction[[#This Row],[Age]]&lt;70,"Btw 60 - 69",HeartDiseasePrediction[[#This Row],[Age]]&lt;=80,"Btw 70 -79")</f>
        <v>Btw 50 -59</v>
      </c>
      <c r="C760" t="s">
        <v>11</v>
      </c>
      <c r="D760" t="s">
        <v>63</v>
      </c>
      <c r="E760">
        <v>125</v>
      </c>
      <c r="F760" t="str" cm="1">
        <f t="array" ref="F76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60">
        <v>213</v>
      </c>
      <c r="H760" t="str" cm="1">
        <f t="array" ref="H760">_xlfn.IFS(HeartDiseasePrediction[[#This Row],[Cholesterol]]=0,"No Reading",HeartDiseasePrediction[[#This Row],[Cholesterol]]&lt;200,"Normal",HeartDiseasePrediction[[#This Row],[Cholesterol]]&lt;240,"Medium Risk",HeartDiseasePrediction[[#This Row],[Cholesterol]]&gt;=240,"High Risk")</f>
        <v>Medium Risk</v>
      </c>
      <c r="I760" t="s">
        <v>52</v>
      </c>
      <c r="J760" t="s">
        <v>17</v>
      </c>
      <c r="K760">
        <v>125</v>
      </c>
      <c r="L760" s="1">
        <f>HeartDiseasePrediction[[#This Row],[MaxHR]]/(220-HeartDiseasePrediction[[#This Row],[Age]])</f>
        <v>0.73964497041420119</v>
      </c>
      <c r="M760" t="str" cm="1">
        <f t="array" ref="M760">_xlfn.IFS(HeartDiseasePrediction[[#This Row],[MaxHR % Value]]&lt;=59%,"Low-(Abnormal)",HeartDiseasePrediction[[#This Row],[MaxHR % Value]]&lt;86%,"Normal",HeartDiseasePrediction[[#This Row],[MaxHR % Value]]&gt;=86%,"High-(Abnormal)")</f>
        <v>Normal</v>
      </c>
      <c r="N760" t="s">
        <v>23</v>
      </c>
      <c r="O760">
        <v>1.4</v>
      </c>
      <c r="P760" t="str" cm="1">
        <f t="array" ref="P760">_xlfn.IFS(HeartDiseasePrediction[[#This Row],[Oldpeak]]&lt;1,"Low Risk",HeartDiseasePrediction[[#This Row],[Oldpeak]]&lt;1.5,"Medium Risk",HeartDiseasePrediction[[#This Row],[Oldpeak]]&gt;=1.5,"High Risk")</f>
        <v>Medium Risk</v>
      </c>
      <c r="Q760" t="s">
        <v>13</v>
      </c>
      <c r="R760" t="s">
        <v>22</v>
      </c>
    </row>
    <row r="761" spans="1:18" x14ac:dyDescent="0.25">
      <c r="A761">
        <v>54</v>
      </c>
      <c r="B761" t="str" cm="1">
        <f t="array" ref="B761">_xlfn.IFS(HeartDiseasePrediction[[#This Row],[Age]]&lt;40,"Below 40",HeartDiseasePrediction[[#This Row],[Age]]&lt;50,"Btw 40 - 49",HeartDiseasePrediction[[#This Row],[Age]]&lt;60,"Btw 50 -59",HeartDiseasePrediction[[#This Row],[Age]]&lt;70,"Btw 60 - 69",HeartDiseasePrediction[[#This Row],[Age]]&lt;=80,"Btw 70 -79")</f>
        <v>Btw 50 -59</v>
      </c>
      <c r="C761" t="s">
        <v>11</v>
      </c>
      <c r="D761" t="s">
        <v>62</v>
      </c>
      <c r="E761">
        <v>192</v>
      </c>
      <c r="F761" t="str" cm="1">
        <f t="array" ref="F761">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61">
        <v>283</v>
      </c>
      <c r="H761" t="str" cm="1">
        <f t="array" ref="H761">_xlfn.IFS(HeartDiseasePrediction[[#This Row],[Cholesterol]]=0,"No Reading",HeartDiseasePrediction[[#This Row],[Cholesterol]]&lt;200,"Normal",HeartDiseasePrediction[[#This Row],[Cholesterol]]&lt;240,"Medium Risk",HeartDiseasePrediction[[#This Row],[Cholesterol]]&gt;=240,"High Risk")</f>
        <v>High Risk</v>
      </c>
      <c r="I761" t="s">
        <v>52</v>
      </c>
      <c r="J761" t="s">
        <v>17</v>
      </c>
      <c r="K761">
        <v>195</v>
      </c>
      <c r="L761" s="1">
        <f>HeartDiseasePrediction[[#This Row],[MaxHR]]/(220-HeartDiseasePrediction[[#This Row],[Age]])</f>
        <v>1.1746987951807228</v>
      </c>
      <c r="M761" t="str" cm="1">
        <f t="array" ref="M761">_xlfn.IFS(HeartDiseasePrediction[[#This Row],[MaxHR % Value]]&lt;=59%,"Low-(Abnormal)",HeartDiseasePrediction[[#This Row],[MaxHR % Value]]&lt;86%,"Normal",HeartDiseasePrediction[[#This Row],[MaxHR % Value]]&gt;=86%,"High-(Abnormal)")</f>
        <v>High-(Abnormal)</v>
      </c>
      <c r="N761" t="s">
        <v>22</v>
      </c>
      <c r="O761">
        <v>0</v>
      </c>
      <c r="P761" t="str" cm="1">
        <f t="array" ref="P761">_xlfn.IFS(HeartDiseasePrediction[[#This Row],[Oldpeak]]&lt;1,"Low Risk",HeartDiseasePrediction[[#This Row],[Oldpeak]]&lt;1.5,"Medium Risk",HeartDiseasePrediction[[#This Row],[Oldpeak]]&gt;=1.5,"High Risk")</f>
        <v>Low Risk</v>
      </c>
      <c r="Q761" t="s">
        <v>13</v>
      </c>
      <c r="R761" t="s">
        <v>23</v>
      </c>
    </row>
    <row r="762" spans="1:18" x14ac:dyDescent="0.25">
      <c r="A762">
        <v>53</v>
      </c>
      <c r="B762" t="str" cm="1">
        <f t="array" ref="B762">_xlfn.IFS(HeartDiseasePrediction[[#This Row],[Age]]&lt;40,"Below 40",HeartDiseasePrediction[[#This Row],[Age]]&lt;50,"Btw 40 - 49",HeartDiseasePrediction[[#This Row],[Age]]&lt;60,"Btw 50 -59",HeartDiseasePrediction[[#This Row],[Age]]&lt;70,"Btw 60 - 69",HeartDiseasePrediction[[#This Row],[Age]]&lt;=80,"Btw 70 -79")</f>
        <v>Btw 50 -59</v>
      </c>
      <c r="C762" t="s">
        <v>11</v>
      </c>
      <c r="D762" t="s">
        <v>61</v>
      </c>
      <c r="E762">
        <v>123</v>
      </c>
      <c r="F762" t="str" cm="1">
        <f t="array" ref="F76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62">
        <v>282</v>
      </c>
      <c r="H762" t="str" cm="1">
        <f t="array" ref="H762">_xlfn.IFS(HeartDiseasePrediction[[#This Row],[Cholesterol]]=0,"No Reading",HeartDiseasePrediction[[#This Row],[Cholesterol]]&lt;200,"Normal",HeartDiseasePrediction[[#This Row],[Cholesterol]]&lt;240,"Medium Risk",HeartDiseasePrediction[[#This Row],[Cholesterol]]&gt;=240,"High Risk")</f>
        <v>High Risk</v>
      </c>
      <c r="I762" t="s">
        <v>52</v>
      </c>
      <c r="J762" t="s">
        <v>12</v>
      </c>
      <c r="K762">
        <v>95</v>
      </c>
      <c r="L762" s="1">
        <f>HeartDiseasePrediction[[#This Row],[MaxHR]]/(220-HeartDiseasePrediction[[#This Row],[Age]])</f>
        <v>0.56886227544910184</v>
      </c>
      <c r="M762" t="str" cm="1">
        <f t="array" ref="M762">_xlfn.IFS(HeartDiseasePrediction[[#This Row],[MaxHR % Value]]&lt;=59%,"Low-(Abnormal)",HeartDiseasePrediction[[#This Row],[MaxHR % Value]]&lt;86%,"Normal",HeartDiseasePrediction[[#This Row],[MaxHR % Value]]&gt;=86%,"High-(Abnormal)")</f>
        <v>Low-(Abnormal)</v>
      </c>
      <c r="N762" t="s">
        <v>23</v>
      </c>
      <c r="O762">
        <v>2</v>
      </c>
      <c r="P762" t="str" cm="1">
        <f t="array" ref="P762">_xlfn.IFS(HeartDiseasePrediction[[#This Row],[Oldpeak]]&lt;1,"Low Risk",HeartDiseasePrediction[[#This Row],[Oldpeak]]&lt;1.5,"Medium Risk",HeartDiseasePrediction[[#This Row],[Oldpeak]]&gt;=1.5,"High Risk")</f>
        <v>High Risk</v>
      </c>
      <c r="Q762" t="s">
        <v>15</v>
      </c>
      <c r="R762" t="s">
        <v>23</v>
      </c>
    </row>
    <row r="763" spans="1:18" x14ac:dyDescent="0.25">
      <c r="A763">
        <v>52</v>
      </c>
      <c r="B763" t="str" cm="1">
        <f t="array" ref="B763">_xlfn.IFS(HeartDiseasePrediction[[#This Row],[Age]]&lt;40,"Below 40",HeartDiseasePrediction[[#This Row],[Age]]&lt;50,"Btw 40 - 49",HeartDiseasePrediction[[#This Row],[Age]]&lt;60,"Btw 50 -59",HeartDiseasePrediction[[#This Row],[Age]]&lt;70,"Btw 60 - 69",HeartDiseasePrediction[[#This Row],[Age]]&lt;=80,"Btw 70 -79")</f>
        <v>Btw 50 -59</v>
      </c>
      <c r="C763" t="s">
        <v>11</v>
      </c>
      <c r="D763" t="s">
        <v>61</v>
      </c>
      <c r="E763">
        <v>112</v>
      </c>
      <c r="F763" t="str" cm="1">
        <f t="array" ref="F763">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763">
        <v>230</v>
      </c>
      <c r="H763" t="str" cm="1">
        <f t="array" ref="H763">_xlfn.IFS(HeartDiseasePrediction[[#This Row],[Cholesterol]]=0,"No Reading",HeartDiseasePrediction[[#This Row],[Cholesterol]]&lt;200,"Normal",HeartDiseasePrediction[[#This Row],[Cholesterol]]&lt;240,"Medium Risk",HeartDiseasePrediction[[#This Row],[Cholesterol]]&gt;=240,"High Risk")</f>
        <v>Medium Risk</v>
      </c>
      <c r="I763" t="s">
        <v>52</v>
      </c>
      <c r="J763" t="s">
        <v>12</v>
      </c>
      <c r="K763">
        <v>160</v>
      </c>
      <c r="L763" s="1">
        <f>HeartDiseasePrediction[[#This Row],[MaxHR]]/(220-HeartDiseasePrediction[[#This Row],[Age]])</f>
        <v>0.95238095238095233</v>
      </c>
      <c r="M763" t="str" cm="1">
        <f t="array" ref="M763">_xlfn.IFS(HeartDiseasePrediction[[#This Row],[MaxHR % Value]]&lt;=59%,"Low-(Abnormal)",HeartDiseasePrediction[[#This Row],[MaxHR % Value]]&lt;86%,"Normal",HeartDiseasePrediction[[#This Row],[MaxHR % Value]]&gt;=86%,"High-(Abnormal)")</f>
        <v>High-(Abnormal)</v>
      </c>
      <c r="N763" t="s">
        <v>22</v>
      </c>
      <c r="O763">
        <v>0</v>
      </c>
      <c r="P763" t="str" cm="1">
        <f t="array" ref="P763">_xlfn.IFS(HeartDiseasePrediction[[#This Row],[Oldpeak]]&lt;1,"Low Risk",HeartDiseasePrediction[[#This Row],[Oldpeak]]&lt;1.5,"Medium Risk",HeartDiseasePrediction[[#This Row],[Oldpeak]]&gt;=1.5,"High Risk")</f>
        <v>Low Risk</v>
      </c>
      <c r="Q763" t="s">
        <v>13</v>
      </c>
      <c r="R763" t="s">
        <v>23</v>
      </c>
    </row>
    <row r="764" spans="1:18" x14ac:dyDescent="0.25">
      <c r="A764">
        <v>40</v>
      </c>
      <c r="B764" t="str" cm="1">
        <f t="array" ref="B764">_xlfn.IFS(HeartDiseasePrediction[[#This Row],[Age]]&lt;40,"Below 40",HeartDiseasePrediction[[#This Row],[Age]]&lt;50,"Btw 40 - 49",HeartDiseasePrediction[[#This Row],[Age]]&lt;60,"Btw 50 -59",HeartDiseasePrediction[[#This Row],[Age]]&lt;70,"Btw 60 - 69",HeartDiseasePrediction[[#This Row],[Age]]&lt;=80,"Btw 70 -79")</f>
        <v>Btw 40 - 49</v>
      </c>
      <c r="C764" t="s">
        <v>11</v>
      </c>
      <c r="D764" t="s">
        <v>61</v>
      </c>
      <c r="E764">
        <v>110</v>
      </c>
      <c r="F764" t="str" cm="1">
        <f t="array" ref="F764">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764">
        <v>167</v>
      </c>
      <c r="H764" t="str" cm="1">
        <f t="array" ref="H764">_xlfn.IFS(HeartDiseasePrediction[[#This Row],[Cholesterol]]=0,"No Reading",HeartDiseasePrediction[[#This Row],[Cholesterol]]&lt;200,"Normal",HeartDiseasePrediction[[#This Row],[Cholesterol]]&lt;240,"Medium Risk",HeartDiseasePrediction[[#This Row],[Cholesterol]]&gt;=240,"High Risk")</f>
        <v>Normal</v>
      </c>
      <c r="I764" t="s">
        <v>52</v>
      </c>
      <c r="J764" t="s">
        <v>17</v>
      </c>
      <c r="K764">
        <v>114</v>
      </c>
      <c r="L764" s="1">
        <f>HeartDiseasePrediction[[#This Row],[MaxHR]]/(220-HeartDiseasePrediction[[#This Row],[Age]])</f>
        <v>0.6333333333333333</v>
      </c>
      <c r="M764" t="str" cm="1">
        <f t="array" ref="M764">_xlfn.IFS(HeartDiseasePrediction[[#This Row],[MaxHR % Value]]&lt;=59%,"Low-(Abnormal)",HeartDiseasePrediction[[#This Row],[MaxHR % Value]]&lt;86%,"Normal",HeartDiseasePrediction[[#This Row],[MaxHR % Value]]&gt;=86%,"High-(Abnormal)")</f>
        <v>Normal</v>
      </c>
      <c r="N764" t="s">
        <v>23</v>
      </c>
      <c r="O764">
        <v>2</v>
      </c>
      <c r="P764" t="str" cm="1">
        <f t="array" ref="P764">_xlfn.IFS(HeartDiseasePrediction[[#This Row],[Oldpeak]]&lt;1,"Low Risk",HeartDiseasePrediction[[#This Row],[Oldpeak]]&lt;1.5,"Medium Risk",HeartDiseasePrediction[[#This Row],[Oldpeak]]&gt;=1.5,"High Risk")</f>
        <v>High Risk</v>
      </c>
      <c r="Q764" t="s">
        <v>15</v>
      </c>
      <c r="R764" t="s">
        <v>23</v>
      </c>
    </row>
    <row r="765" spans="1:18" x14ac:dyDescent="0.25">
      <c r="A765">
        <v>58</v>
      </c>
      <c r="B765" t="str" cm="1">
        <f t="array" ref="B765">_xlfn.IFS(HeartDiseasePrediction[[#This Row],[Age]]&lt;40,"Below 40",HeartDiseasePrediction[[#This Row],[Age]]&lt;50,"Btw 40 - 49",HeartDiseasePrediction[[#This Row],[Age]]&lt;60,"Btw 50 -59",HeartDiseasePrediction[[#This Row],[Age]]&lt;70,"Btw 60 - 69",HeartDiseasePrediction[[#This Row],[Age]]&lt;=80,"Btw 70 -79")</f>
        <v>Btw 50 -59</v>
      </c>
      <c r="C765" t="s">
        <v>11</v>
      </c>
      <c r="D765" t="s">
        <v>64</v>
      </c>
      <c r="E765">
        <v>132</v>
      </c>
      <c r="F765" t="str" cm="1">
        <f t="array" ref="F76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65">
        <v>224</v>
      </c>
      <c r="H765" t="str" cm="1">
        <f t="array" ref="H765">_xlfn.IFS(HeartDiseasePrediction[[#This Row],[Cholesterol]]=0,"No Reading",HeartDiseasePrediction[[#This Row],[Cholesterol]]&lt;200,"Normal",HeartDiseasePrediction[[#This Row],[Cholesterol]]&lt;240,"Medium Risk",HeartDiseasePrediction[[#This Row],[Cholesterol]]&gt;=240,"High Risk")</f>
        <v>Medium Risk</v>
      </c>
      <c r="I765" t="s">
        <v>52</v>
      </c>
      <c r="J765" t="s">
        <v>17</v>
      </c>
      <c r="K765">
        <v>173</v>
      </c>
      <c r="L765" s="1">
        <f>HeartDiseasePrediction[[#This Row],[MaxHR]]/(220-HeartDiseasePrediction[[#This Row],[Age]])</f>
        <v>1.0679012345679013</v>
      </c>
      <c r="M765" t="str" cm="1">
        <f t="array" ref="M765">_xlfn.IFS(HeartDiseasePrediction[[#This Row],[MaxHR % Value]]&lt;=59%,"Low-(Abnormal)",HeartDiseasePrediction[[#This Row],[MaxHR % Value]]&lt;86%,"Normal",HeartDiseasePrediction[[#This Row],[MaxHR % Value]]&gt;=86%,"High-(Abnormal)")</f>
        <v>High-(Abnormal)</v>
      </c>
      <c r="N765" t="s">
        <v>22</v>
      </c>
      <c r="O765">
        <v>3.2</v>
      </c>
      <c r="P765" t="str" cm="1">
        <f t="array" ref="P765">_xlfn.IFS(HeartDiseasePrediction[[#This Row],[Oldpeak]]&lt;1,"Low Risk",HeartDiseasePrediction[[#This Row],[Oldpeak]]&lt;1.5,"Medium Risk",HeartDiseasePrediction[[#This Row],[Oldpeak]]&gt;=1.5,"High Risk")</f>
        <v>High Risk</v>
      </c>
      <c r="Q765" t="s">
        <v>13</v>
      </c>
      <c r="R765" t="s">
        <v>23</v>
      </c>
    </row>
    <row r="766" spans="1:18" x14ac:dyDescent="0.25">
      <c r="A766">
        <v>41</v>
      </c>
      <c r="B766" t="str" cm="1">
        <f t="array" ref="B766">_xlfn.IFS(HeartDiseasePrediction[[#This Row],[Age]]&lt;40,"Below 40",HeartDiseasePrediction[[#This Row],[Age]]&lt;50,"Btw 40 - 49",HeartDiseasePrediction[[#This Row],[Age]]&lt;60,"Btw 50 -59",HeartDiseasePrediction[[#This Row],[Age]]&lt;70,"Btw 60 - 69",HeartDiseasePrediction[[#This Row],[Age]]&lt;=80,"Btw 70 -79")</f>
        <v>Btw 40 - 49</v>
      </c>
      <c r="C766" t="s">
        <v>14</v>
      </c>
      <c r="D766" t="s">
        <v>64</v>
      </c>
      <c r="E766">
        <v>112</v>
      </c>
      <c r="F766" t="str" cm="1">
        <f t="array" ref="F766">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766">
        <v>268</v>
      </c>
      <c r="H766" t="str" cm="1">
        <f t="array" ref="H766">_xlfn.IFS(HeartDiseasePrediction[[#This Row],[Cholesterol]]=0,"No Reading",HeartDiseasePrediction[[#This Row],[Cholesterol]]&lt;200,"Normal",HeartDiseasePrediction[[#This Row],[Cholesterol]]&lt;240,"Medium Risk",HeartDiseasePrediction[[#This Row],[Cholesterol]]&gt;=240,"High Risk")</f>
        <v>High Risk</v>
      </c>
      <c r="I766" t="s">
        <v>52</v>
      </c>
      <c r="J766" t="s">
        <v>17</v>
      </c>
      <c r="K766">
        <v>172</v>
      </c>
      <c r="L766" s="1">
        <f>HeartDiseasePrediction[[#This Row],[MaxHR]]/(220-HeartDiseasePrediction[[#This Row],[Age]])</f>
        <v>0.96089385474860334</v>
      </c>
      <c r="M766" t="str" cm="1">
        <f t="array" ref="M766">_xlfn.IFS(HeartDiseasePrediction[[#This Row],[MaxHR % Value]]&lt;=59%,"Low-(Abnormal)",HeartDiseasePrediction[[#This Row],[MaxHR % Value]]&lt;86%,"Normal",HeartDiseasePrediction[[#This Row],[MaxHR % Value]]&gt;=86%,"High-(Abnormal)")</f>
        <v>High-(Abnormal)</v>
      </c>
      <c r="N766" t="s">
        <v>23</v>
      </c>
      <c r="O766">
        <v>0</v>
      </c>
      <c r="P766" t="str" cm="1">
        <f t="array" ref="P766">_xlfn.IFS(HeartDiseasePrediction[[#This Row],[Oldpeak]]&lt;1,"Low Risk",HeartDiseasePrediction[[#This Row],[Oldpeak]]&lt;1.5,"Medium Risk",HeartDiseasePrediction[[#This Row],[Oldpeak]]&gt;=1.5,"High Risk")</f>
        <v>Low Risk</v>
      </c>
      <c r="Q766" t="s">
        <v>13</v>
      </c>
      <c r="R766" t="s">
        <v>22</v>
      </c>
    </row>
    <row r="767" spans="1:18" x14ac:dyDescent="0.25">
      <c r="A767">
        <v>41</v>
      </c>
      <c r="B767" t="str" cm="1">
        <f t="array" ref="B767">_xlfn.IFS(HeartDiseasePrediction[[#This Row],[Age]]&lt;40,"Below 40",HeartDiseasePrediction[[#This Row],[Age]]&lt;50,"Btw 40 - 49",HeartDiseasePrediction[[#This Row],[Age]]&lt;60,"Btw 50 -59",HeartDiseasePrediction[[#This Row],[Age]]&lt;70,"Btw 60 - 69",HeartDiseasePrediction[[#This Row],[Age]]&lt;=80,"Btw 70 -79")</f>
        <v>Btw 40 - 49</v>
      </c>
      <c r="C767" t="s">
        <v>11</v>
      </c>
      <c r="D767" t="s">
        <v>64</v>
      </c>
      <c r="E767">
        <v>112</v>
      </c>
      <c r="F767" t="str" cm="1">
        <f t="array" ref="F767">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767">
        <v>250</v>
      </c>
      <c r="H767" t="str" cm="1">
        <f t="array" ref="H767">_xlfn.IFS(HeartDiseasePrediction[[#This Row],[Cholesterol]]=0,"No Reading",HeartDiseasePrediction[[#This Row],[Cholesterol]]&lt;200,"Normal",HeartDiseasePrediction[[#This Row],[Cholesterol]]&lt;240,"Medium Risk",HeartDiseasePrediction[[#This Row],[Cholesterol]]&gt;=240,"High Risk")</f>
        <v>High Risk</v>
      </c>
      <c r="I767" t="s">
        <v>52</v>
      </c>
      <c r="J767" t="s">
        <v>12</v>
      </c>
      <c r="K767">
        <v>179</v>
      </c>
      <c r="L767" s="1">
        <f>HeartDiseasePrediction[[#This Row],[MaxHR]]/(220-HeartDiseasePrediction[[#This Row],[Age]])</f>
        <v>1</v>
      </c>
      <c r="M767" t="str" cm="1">
        <f t="array" ref="M767">_xlfn.IFS(HeartDiseasePrediction[[#This Row],[MaxHR % Value]]&lt;=59%,"Low-(Abnormal)",HeartDiseasePrediction[[#This Row],[MaxHR % Value]]&lt;86%,"Normal",HeartDiseasePrediction[[#This Row],[MaxHR % Value]]&gt;=86%,"High-(Abnormal)")</f>
        <v>High-(Abnormal)</v>
      </c>
      <c r="N767" t="s">
        <v>22</v>
      </c>
      <c r="O767">
        <v>0</v>
      </c>
      <c r="P767" t="str" cm="1">
        <f t="array" ref="P767">_xlfn.IFS(HeartDiseasePrediction[[#This Row],[Oldpeak]]&lt;1,"Low Risk",HeartDiseasePrediction[[#This Row],[Oldpeak]]&lt;1.5,"Medium Risk",HeartDiseasePrediction[[#This Row],[Oldpeak]]&gt;=1.5,"High Risk")</f>
        <v>Low Risk</v>
      </c>
      <c r="Q767" t="s">
        <v>13</v>
      </c>
      <c r="R767" t="s">
        <v>22</v>
      </c>
    </row>
    <row r="768" spans="1:18" x14ac:dyDescent="0.25">
      <c r="A768">
        <v>50</v>
      </c>
      <c r="B768" t="str" cm="1">
        <f t="array" ref="B768">_xlfn.IFS(HeartDiseasePrediction[[#This Row],[Age]]&lt;40,"Below 40",HeartDiseasePrediction[[#This Row],[Age]]&lt;50,"Btw 40 - 49",HeartDiseasePrediction[[#This Row],[Age]]&lt;60,"Btw 50 -59",HeartDiseasePrediction[[#This Row],[Age]]&lt;70,"Btw 60 - 69",HeartDiseasePrediction[[#This Row],[Age]]&lt;=80,"Btw 70 -79")</f>
        <v>Btw 50 -59</v>
      </c>
      <c r="C768" t="s">
        <v>14</v>
      </c>
      <c r="D768" t="s">
        <v>64</v>
      </c>
      <c r="E768">
        <v>120</v>
      </c>
      <c r="F768" t="str" cm="1">
        <f t="array" ref="F76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68">
        <v>219</v>
      </c>
      <c r="H768" t="str" cm="1">
        <f t="array" ref="H768">_xlfn.IFS(HeartDiseasePrediction[[#This Row],[Cholesterol]]=0,"No Reading",HeartDiseasePrediction[[#This Row],[Cholesterol]]&lt;200,"Normal",HeartDiseasePrediction[[#This Row],[Cholesterol]]&lt;240,"Medium Risk",HeartDiseasePrediction[[#This Row],[Cholesterol]]&gt;=240,"High Risk")</f>
        <v>Medium Risk</v>
      </c>
      <c r="I768" t="s">
        <v>52</v>
      </c>
      <c r="J768" t="s">
        <v>12</v>
      </c>
      <c r="K768">
        <v>158</v>
      </c>
      <c r="L768" s="1">
        <f>HeartDiseasePrediction[[#This Row],[MaxHR]]/(220-HeartDiseasePrediction[[#This Row],[Age]])</f>
        <v>0.92941176470588238</v>
      </c>
      <c r="M768" t="str" cm="1">
        <f t="array" ref="M768">_xlfn.IFS(HeartDiseasePrediction[[#This Row],[MaxHR % Value]]&lt;=59%,"Low-(Abnormal)",HeartDiseasePrediction[[#This Row],[MaxHR % Value]]&lt;86%,"Normal",HeartDiseasePrediction[[#This Row],[MaxHR % Value]]&gt;=86%,"High-(Abnormal)")</f>
        <v>High-(Abnormal)</v>
      </c>
      <c r="N768" t="s">
        <v>22</v>
      </c>
      <c r="O768">
        <v>1.6</v>
      </c>
      <c r="P768" t="str" cm="1">
        <f t="array" ref="P768">_xlfn.IFS(HeartDiseasePrediction[[#This Row],[Oldpeak]]&lt;1,"Low Risk",HeartDiseasePrediction[[#This Row],[Oldpeak]]&lt;1.5,"Medium Risk",HeartDiseasePrediction[[#This Row],[Oldpeak]]&gt;=1.5,"High Risk")</f>
        <v>High Risk</v>
      </c>
      <c r="Q768" t="s">
        <v>15</v>
      </c>
      <c r="R768" t="s">
        <v>22</v>
      </c>
    </row>
    <row r="769" spans="1:18" x14ac:dyDescent="0.25">
      <c r="A769">
        <v>54</v>
      </c>
      <c r="B769" t="str" cm="1">
        <f t="array" ref="B769">_xlfn.IFS(HeartDiseasePrediction[[#This Row],[Age]]&lt;40,"Below 40",HeartDiseasePrediction[[#This Row],[Age]]&lt;50,"Btw 40 - 49",HeartDiseasePrediction[[#This Row],[Age]]&lt;60,"Btw 50 -59",HeartDiseasePrediction[[#This Row],[Age]]&lt;70,"Btw 60 - 69",HeartDiseasePrediction[[#This Row],[Age]]&lt;=80,"Btw 70 -79")</f>
        <v>Btw 50 -59</v>
      </c>
      <c r="C769" t="s">
        <v>14</v>
      </c>
      <c r="D769" t="s">
        <v>64</v>
      </c>
      <c r="E769">
        <v>108</v>
      </c>
      <c r="F769" t="str" cm="1">
        <f t="array" ref="F769">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769">
        <v>267</v>
      </c>
      <c r="H769" t="str" cm="1">
        <f t="array" ref="H769">_xlfn.IFS(HeartDiseasePrediction[[#This Row],[Cholesterol]]=0,"No Reading",HeartDiseasePrediction[[#This Row],[Cholesterol]]&lt;200,"Normal",HeartDiseasePrediction[[#This Row],[Cholesterol]]&lt;240,"Medium Risk",HeartDiseasePrediction[[#This Row],[Cholesterol]]&gt;=240,"High Risk")</f>
        <v>High Risk</v>
      </c>
      <c r="I769" t="s">
        <v>52</v>
      </c>
      <c r="J769" t="s">
        <v>17</v>
      </c>
      <c r="K769">
        <v>167</v>
      </c>
      <c r="L769" s="1">
        <f>HeartDiseasePrediction[[#This Row],[MaxHR]]/(220-HeartDiseasePrediction[[#This Row],[Age]])</f>
        <v>1.0060240963855422</v>
      </c>
      <c r="M769" t="str" cm="1">
        <f t="array" ref="M769">_xlfn.IFS(HeartDiseasePrediction[[#This Row],[MaxHR % Value]]&lt;=59%,"Low-(Abnormal)",HeartDiseasePrediction[[#This Row],[MaxHR % Value]]&lt;86%,"Normal",HeartDiseasePrediction[[#This Row],[MaxHR % Value]]&gt;=86%,"High-(Abnormal)")</f>
        <v>High-(Abnormal)</v>
      </c>
      <c r="N769" t="s">
        <v>22</v>
      </c>
      <c r="O769">
        <v>0</v>
      </c>
      <c r="P769" t="str" cm="1">
        <f t="array" ref="P769">_xlfn.IFS(HeartDiseasePrediction[[#This Row],[Oldpeak]]&lt;1,"Low Risk",HeartDiseasePrediction[[#This Row],[Oldpeak]]&lt;1.5,"Medium Risk",HeartDiseasePrediction[[#This Row],[Oldpeak]]&gt;=1.5,"High Risk")</f>
        <v>Low Risk</v>
      </c>
      <c r="Q769" t="s">
        <v>13</v>
      </c>
      <c r="R769" t="s">
        <v>22</v>
      </c>
    </row>
    <row r="770" spans="1:18" x14ac:dyDescent="0.25">
      <c r="A770">
        <v>64</v>
      </c>
      <c r="B770" t="str" cm="1">
        <f t="array" ref="B770">_xlfn.IFS(HeartDiseasePrediction[[#This Row],[Age]]&lt;40,"Below 40",HeartDiseasePrediction[[#This Row],[Age]]&lt;50,"Btw 40 - 49",HeartDiseasePrediction[[#This Row],[Age]]&lt;60,"Btw 50 -59",HeartDiseasePrediction[[#This Row],[Age]]&lt;70,"Btw 60 - 69",HeartDiseasePrediction[[#This Row],[Age]]&lt;=80,"Btw 70 -79")</f>
        <v>Btw 60 - 69</v>
      </c>
      <c r="C770" t="s">
        <v>14</v>
      </c>
      <c r="D770" t="s">
        <v>61</v>
      </c>
      <c r="E770">
        <v>130</v>
      </c>
      <c r="F770" t="str" cm="1">
        <f t="array" ref="F77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70">
        <v>303</v>
      </c>
      <c r="H770" t="str" cm="1">
        <f t="array" ref="H770">_xlfn.IFS(HeartDiseasePrediction[[#This Row],[Cholesterol]]=0,"No Reading",HeartDiseasePrediction[[#This Row],[Cholesterol]]&lt;200,"Normal",HeartDiseasePrediction[[#This Row],[Cholesterol]]&lt;240,"Medium Risk",HeartDiseasePrediction[[#This Row],[Cholesterol]]&gt;=240,"High Risk")</f>
        <v>High Risk</v>
      </c>
      <c r="I770" t="s">
        <v>52</v>
      </c>
      <c r="J770" t="s">
        <v>12</v>
      </c>
      <c r="K770">
        <v>122</v>
      </c>
      <c r="L770" s="1">
        <f>HeartDiseasePrediction[[#This Row],[MaxHR]]/(220-HeartDiseasePrediction[[#This Row],[Age]])</f>
        <v>0.78205128205128205</v>
      </c>
      <c r="M770" t="str" cm="1">
        <f t="array" ref="M770">_xlfn.IFS(HeartDiseasePrediction[[#This Row],[MaxHR % Value]]&lt;=59%,"Low-(Abnormal)",HeartDiseasePrediction[[#This Row],[MaxHR % Value]]&lt;86%,"Normal",HeartDiseasePrediction[[#This Row],[MaxHR % Value]]&gt;=86%,"High-(Abnormal)")</f>
        <v>Normal</v>
      </c>
      <c r="N770" t="s">
        <v>22</v>
      </c>
      <c r="O770">
        <v>2</v>
      </c>
      <c r="P770" t="str" cm="1">
        <f t="array" ref="P770">_xlfn.IFS(HeartDiseasePrediction[[#This Row],[Oldpeak]]&lt;1,"Low Risk",HeartDiseasePrediction[[#This Row],[Oldpeak]]&lt;1.5,"Medium Risk",HeartDiseasePrediction[[#This Row],[Oldpeak]]&gt;=1.5,"High Risk")</f>
        <v>High Risk</v>
      </c>
      <c r="Q770" t="s">
        <v>15</v>
      </c>
      <c r="R770" t="s">
        <v>22</v>
      </c>
    </row>
    <row r="771" spans="1:18" x14ac:dyDescent="0.25">
      <c r="A771">
        <v>51</v>
      </c>
      <c r="B771" t="str" cm="1">
        <f t="array" ref="B771">_xlfn.IFS(HeartDiseasePrediction[[#This Row],[Age]]&lt;40,"Below 40",HeartDiseasePrediction[[#This Row],[Age]]&lt;50,"Btw 40 - 49",HeartDiseasePrediction[[#This Row],[Age]]&lt;60,"Btw 50 -59",HeartDiseasePrediction[[#This Row],[Age]]&lt;70,"Btw 60 - 69",HeartDiseasePrediction[[#This Row],[Age]]&lt;=80,"Btw 70 -79")</f>
        <v>Btw 50 -59</v>
      </c>
      <c r="C771" t="s">
        <v>14</v>
      </c>
      <c r="D771" t="s">
        <v>64</v>
      </c>
      <c r="E771">
        <v>130</v>
      </c>
      <c r="F771" t="str" cm="1">
        <f t="array" ref="F77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71">
        <v>256</v>
      </c>
      <c r="H771" t="str" cm="1">
        <f t="array" ref="H771">_xlfn.IFS(HeartDiseasePrediction[[#This Row],[Cholesterol]]=0,"No Reading",HeartDiseasePrediction[[#This Row],[Cholesterol]]&lt;200,"Normal",HeartDiseasePrediction[[#This Row],[Cholesterol]]&lt;240,"Medium Risk",HeartDiseasePrediction[[#This Row],[Cholesterol]]&gt;=240,"High Risk")</f>
        <v>High Risk</v>
      </c>
      <c r="I771" t="s">
        <v>52</v>
      </c>
      <c r="J771" t="s">
        <v>17</v>
      </c>
      <c r="K771">
        <v>149</v>
      </c>
      <c r="L771" s="1">
        <f>HeartDiseasePrediction[[#This Row],[MaxHR]]/(220-HeartDiseasePrediction[[#This Row],[Age]])</f>
        <v>0.88165680473372776</v>
      </c>
      <c r="M771" t="str" cm="1">
        <f t="array" ref="M771">_xlfn.IFS(HeartDiseasePrediction[[#This Row],[MaxHR % Value]]&lt;=59%,"Low-(Abnormal)",HeartDiseasePrediction[[#This Row],[MaxHR % Value]]&lt;86%,"Normal",HeartDiseasePrediction[[#This Row],[MaxHR % Value]]&gt;=86%,"High-(Abnormal)")</f>
        <v>High-(Abnormal)</v>
      </c>
      <c r="N771" t="s">
        <v>22</v>
      </c>
      <c r="O771">
        <v>0.5</v>
      </c>
      <c r="P771" t="str" cm="1">
        <f t="array" ref="P771">_xlfn.IFS(HeartDiseasePrediction[[#This Row],[Oldpeak]]&lt;1,"Low Risk",HeartDiseasePrediction[[#This Row],[Oldpeak]]&lt;1.5,"Medium Risk",HeartDiseasePrediction[[#This Row],[Oldpeak]]&gt;=1.5,"High Risk")</f>
        <v>Low Risk</v>
      </c>
      <c r="Q771" t="s">
        <v>13</v>
      </c>
      <c r="R771" t="s">
        <v>22</v>
      </c>
    </row>
    <row r="772" spans="1:18" x14ac:dyDescent="0.25">
      <c r="A772">
        <v>46</v>
      </c>
      <c r="B772" t="str" cm="1">
        <f t="array" ref="B772">_xlfn.IFS(HeartDiseasePrediction[[#This Row],[Age]]&lt;40,"Below 40",HeartDiseasePrediction[[#This Row],[Age]]&lt;50,"Btw 40 - 49",HeartDiseasePrediction[[#This Row],[Age]]&lt;60,"Btw 50 -59",HeartDiseasePrediction[[#This Row],[Age]]&lt;70,"Btw 60 - 69",HeartDiseasePrediction[[#This Row],[Age]]&lt;=80,"Btw 70 -79")</f>
        <v>Btw 40 - 49</v>
      </c>
      <c r="C772" t="s">
        <v>14</v>
      </c>
      <c r="D772" t="s">
        <v>62</v>
      </c>
      <c r="E772">
        <v>105</v>
      </c>
      <c r="F772" t="str" cm="1">
        <f t="array" ref="F772">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772">
        <v>204</v>
      </c>
      <c r="H772" t="str" cm="1">
        <f t="array" ref="H772">_xlfn.IFS(HeartDiseasePrediction[[#This Row],[Cholesterol]]=0,"No Reading",HeartDiseasePrediction[[#This Row],[Cholesterol]]&lt;200,"Normal",HeartDiseasePrediction[[#This Row],[Cholesterol]]&lt;240,"Medium Risk",HeartDiseasePrediction[[#This Row],[Cholesterol]]&gt;=240,"High Risk")</f>
        <v>Medium Risk</v>
      </c>
      <c r="I772" t="s">
        <v>52</v>
      </c>
      <c r="J772" t="s">
        <v>12</v>
      </c>
      <c r="K772">
        <v>172</v>
      </c>
      <c r="L772" s="1">
        <f>HeartDiseasePrediction[[#This Row],[MaxHR]]/(220-HeartDiseasePrediction[[#This Row],[Age]])</f>
        <v>0.9885057471264368</v>
      </c>
      <c r="M772" t="str" cm="1">
        <f t="array" ref="M772">_xlfn.IFS(HeartDiseasePrediction[[#This Row],[MaxHR % Value]]&lt;=59%,"Low-(Abnormal)",HeartDiseasePrediction[[#This Row],[MaxHR % Value]]&lt;86%,"Normal",HeartDiseasePrediction[[#This Row],[MaxHR % Value]]&gt;=86%,"High-(Abnormal)")</f>
        <v>High-(Abnormal)</v>
      </c>
      <c r="N772" t="s">
        <v>22</v>
      </c>
      <c r="O772">
        <v>0</v>
      </c>
      <c r="P772" t="str" cm="1">
        <f t="array" ref="P772">_xlfn.IFS(HeartDiseasePrediction[[#This Row],[Oldpeak]]&lt;1,"Low Risk",HeartDiseasePrediction[[#This Row],[Oldpeak]]&lt;1.5,"Medium Risk",HeartDiseasePrediction[[#This Row],[Oldpeak]]&gt;=1.5,"High Risk")</f>
        <v>Low Risk</v>
      </c>
      <c r="Q772" t="s">
        <v>13</v>
      </c>
      <c r="R772" t="s">
        <v>22</v>
      </c>
    </row>
    <row r="773" spans="1:18" x14ac:dyDescent="0.25">
      <c r="A773">
        <v>55</v>
      </c>
      <c r="B773" t="str" cm="1">
        <f t="array" ref="B773">_xlfn.IFS(HeartDiseasePrediction[[#This Row],[Age]]&lt;40,"Below 40",HeartDiseasePrediction[[#This Row],[Age]]&lt;50,"Btw 40 - 49",HeartDiseasePrediction[[#This Row],[Age]]&lt;60,"Btw 50 -59",HeartDiseasePrediction[[#This Row],[Age]]&lt;70,"Btw 60 - 69",HeartDiseasePrediction[[#This Row],[Age]]&lt;=80,"Btw 70 -79")</f>
        <v>Btw 50 -59</v>
      </c>
      <c r="C773" t="s">
        <v>11</v>
      </c>
      <c r="D773" t="s">
        <v>61</v>
      </c>
      <c r="E773">
        <v>140</v>
      </c>
      <c r="F773" t="str" cm="1">
        <f t="array" ref="F773">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73">
        <v>217</v>
      </c>
      <c r="H773" t="str" cm="1">
        <f t="array" ref="H773">_xlfn.IFS(HeartDiseasePrediction[[#This Row],[Cholesterol]]=0,"No Reading",HeartDiseasePrediction[[#This Row],[Cholesterol]]&lt;200,"Normal",HeartDiseasePrediction[[#This Row],[Cholesterol]]&lt;240,"Medium Risk",HeartDiseasePrediction[[#This Row],[Cholesterol]]&gt;=240,"High Risk")</f>
        <v>Medium Risk</v>
      </c>
      <c r="I773" t="s">
        <v>52</v>
      </c>
      <c r="J773" t="s">
        <v>12</v>
      </c>
      <c r="K773">
        <v>111</v>
      </c>
      <c r="L773" s="1">
        <f>HeartDiseasePrediction[[#This Row],[MaxHR]]/(220-HeartDiseasePrediction[[#This Row],[Age]])</f>
        <v>0.67272727272727273</v>
      </c>
      <c r="M773" t="str" cm="1">
        <f t="array" ref="M773">_xlfn.IFS(HeartDiseasePrediction[[#This Row],[MaxHR % Value]]&lt;=59%,"Low-(Abnormal)",HeartDiseasePrediction[[#This Row],[MaxHR % Value]]&lt;86%,"Normal",HeartDiseasePrediction[[#This Row],[MaxHR % Value]]&gt;=86%,"High-(Abnormal)")</f>
        <v>Normal</v>
      </c>
      <c r="N773" t="s">
        <v>23</v>
      </c>
      <c r="O773">
        <v>5.6</v>
      </c>
      <c r="P773" t="str" cm="1">
        <f t="array" ref="P773">_xlfn.IFS(HeartDiseasePrediction[[#This Row],[Oldpeak]]&lt;1,"Low Risk",HeartDiseasePrediction[[#This Row],[Oldpeak]]&lt;1.5,"Medium Risk",HeartDiseasePrediction[[#This Row],[Oldpeak]]&gt;=1.5,"High Risk")</f>
        <v>High Risk</v>
      </c>
      <c r="Q773" t="s">
        <v>18</v>
      </c>
      <c r="R773" t="s">
        <v>23</v>
      </c>
    </row>
    <row r="774" spans="1:18" x14ac:dyDescent="0.25">
      <c r="A774">
        <v>45</v>
      </c>
      <c r="B774" t="str" cm="1">
        <f t="array" ref="B774">_xlfn.IFS(HeartDiseasePrediction[[#This Row],[Age]]&lt;40,"Below 40",HeartDiseasePrediction[[#This Row],[Age]]&lt;50,"Btw 40 - 49",HeartDiseasePrediction[[#This Row],[Age]]&lt;60,"Btw 50 -59",HeartDiseasePrediction[[#This Row],[Age]]&lt;70,"Btw 60 - 69",HeartDiseasePrediction[[#This Row],[Age]]&lt;=80,"Btw 70 -79")</f>
        <v>Btw 40 - 49</v>
      </c>
      <c r="C774" t="s">
        <v>11</v>
      </c>
      <c r="D774" t="s">
        <v>62</v>
      </c>
      <c r="E774">
        <v>128</v>
      </c>
      <c r="F774" t="str" cm="1">
        <f t="array" ref="F77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74">
        <v>308</v>
      </c>
      <c r="H774" t="str" cm="1">
        <f t="array" ref="H774">_xlfn.IFS(HeartDiseasePrediction[[#This Row],[Cholesterol]]=0,"No Reading",HeartDiseasePrediction[[#This Row],[Cholesterol]]&lt;200,"Normal",HeartDiseasePrediction[[#This Row],[Cholesterol]]&lt;240,"Medium Risk",HeartDiseasePrediction[[#This Row],[Cholesterol]]&gt;=240,"High Risk")</f>
        <v>High Risk</v>
      </c>
      <c r="I774" t="s">
        <v>52</v>
      </c>
      <c r="J774" t="s">
        <v>17</v>
      </c>
      <c r="K774">
        <v>170</v>
      </c>
      <c r="L774" s="1">
        <f>HeartDiseasePrediction[[#This Row],[MaxHR]]/(220-HeartDiseasePrediction[[#This Row],[Age]])</f>
        <v>0.97142857142857142</v>
      </c>
      <c r="M774" t="str" cm="1">
        <f t="array" ref="M774">_xlfn.IFS(HeartDiseasePrediction[[#This Row],[MaxHR % Value]]&lt;=59%,"Low-(Abnormal)",HeartDiseasePrediction[[#This Row],[MaxHR % Value]]&lt;86%,"Normal",HeartDiseasePrediction[[#This Row],[MaxHR % Value]]&gt;=86%,"High-(Abnormal)")</f>
        <v>High-(Abnormal)</v>
      </c>
      <c r="N774" t="s">
        <v>22</v>
      </c>
      <c r="O774">
        <v>0</v>
      </c>
      <c r="P774" t="str" cm="1">
        <f t="array" ref="P774">_xlfn.IFS(HeartDiseasePrediction[[#This Row],[Oldpeak]]&lt;1,"Low Risk",HeartDiseasePrediction[[#This Row],[Oldpeak]]&lt;1.5,"Medium Risk",HeartDiseasePrediction[[#This Row],[Oldpeak]]&gt;=1.5,"High Risk")</f>
        <v>Low Risk</v>
      </c>
      <c r="Q774" t="s">
        <v>13</v>
      </c>
      <c r="R774" t="s">
        <v>22</v>
      </c>
    </row>
    <row r="775" spans="1:18" x14ac:dyDescent="0.25">
      <c r="A775">
        <v>56</v>
      </c>
      <c r="B775" t="str" cm="1">
        <f t="array" ref="B775">_xlfn.IFS(HeartDiseasePrediction[[#This Row],[Age]]&lt;40,"Below 40",HeartDiseasePrediction[[#This Row],[Age]]&lt;50,"Btw 40 - 49",HeartDiseasePrediction[[#This Row],[Age]]&lt;60,"Btw 50 -59",HeartDiseasePrediction[[#This Row],[Age]]&lt;70,"Btw 60 - 69",HeartDiseasePrediction[[#This Row],[Age]]&lt;=80,"Btw 70 -79")</f>
        <v>Btw 50 -59</v>
      </c>
      <c r="C775" t="s">
        <v>11</v>
      </c>
      <c r="D775" t="s">
        <v>63</v>
      </c>
      <c r="E775">
        <v>120</v>
      </c>
      <c r="F775" t="str" cm="1">
        <f t="array" ref="F77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75">
        <v>193</v>
      </c>
      <c r="H775" t="str" cm="1">
        <f t="array" ref="H775">_xlfn.IFS(HeartDiseasePrediction[[#This Row],[Cholesterol]]=0,"No Reading",HeartDiseasePrediction[[#This Row],[Cholesterol]]&lt;200,"Normal",HeartDiseasePrediction[[#This Row],[Cholesterol]]&lt;240,"Medium Risk",HeartDiseasePrediction[[#This Row],[Cholesterol]]&gt;=240,"High Risk")</f>
        <v>Normal</v>
      </c>
      <c r="I775" t="s">
        <v>52</v>
      </c>
      <c r="J775" t="s">
        <v>17</v>
      </c>
      <c r="K775">
        <v>162</v>
      </c>
      <c r="L775" s="1">
        <f>HeartDiseasePrediction[[#This Row],[MaxHR]]/(220-HeartDiseasePrediction[[#This Row],[Age]])</f>
        <v>0.98780487804878048</v>
      </c>
      <c r="M775" t="str" cm="1">
        <f t="array" ref="M775">_xlfn.IFS(HeartDiseasePrediction[[#This Row],[MaxHR % Value]]&lt;=59%,"Low-(Abnormal)",HeartDiseasePrediction[[#This Row],[MaxHR % Value]]&lt;86%,"Normal",HeartDiseasePrediction[[#This Row],[MaxHR % Value]]&gt;=86%,"High-(Abnormal)")</f>
        <v>High-(Abnormal)</v>
      </c>
      <c r="N775" t="s">
        <v>22</v>
      </c>
      <c r="O775">
        <v>1.9</v>
      </c>
      <c r="P775" t="str" cm="1">
        <f t="array" ref="P775">_xlfn.IFS(HeartDiseasePrediction[[#This Row],[Oldpeak]]&lt;1,"Low Risk",HeartDiseasePrediction[[#This Row],[Oldpeak]]&lt;1.5,"Medium Risk",HeartDiseasePrediction[[#This Row],[Oldpeak]]&gt;=1.5,"High Risk")</f>
        <v>High Risk</v>
      </c>
      <c r="Q775" t="s">
        <v>15</v>
      </c>
      <c r="R775" t="s">
        <v>22</v>
      </c>
    </row>
    <row r="776" spans="1:18" x14ac:dyDescent="0.25">
      <c r="A776">
        <v>66</v>
      </c>
      <c r="B776" t="str" cm="1">
        <f t="array" ref="B776">_xlfn.IFS(HeartDiseasePrediction[[#This Row],[Age]]&lt;40,"Below 40",HeartDiseasePrediction[[#This Row],[Age]]&lt;50,"Btw 40 - 49",HeartDiseasePrediction[[#This Row],[Age]]&lt;60,"Btw 50 -59",HeartDiseasePrediction[[#This Row],[Age]]&lt;70,"Btw 60 - 69",HeartDiseasePrediction[[#This Row],[Age]]&lt;=80,"Btw 70 -79")</f>
        <v>Btw 60 - 69</v>
      </c>
      <c r="C776" t="s">
        <v>14</v>
      </c>
      <c r="D776" t="s">
        <v>61</v>
      </c>
      <c r="E776">
        <v>178</v>
      </c>
      <c r="F776" t="str" cm="1">
        <f t="array" ref="F776">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76">
        <v>228</v>
      </c>
      <c r="H776" t="str" cm="1">
        <f t="array" ref="H776">_xlfn.IFS(HeartDiseasePrediction[[#This Row],[Cholesterol]]=0,"No Reading",HeartDiseasePrediction[[#This Row],[Cholesterol]]&lt;200,"Normal",HeartDiseasePrediction[[#This Row],[Cholesterol]]&lt;240,"Medium Risk",HeartDiseasePrediction[[#This Row],[Cholesterol]]&gt;=240,"High Risk")</f>
        <v>Medium Risk</v>
      </c>
      <c r="I776" t="s">
        <v>53</v>
      </c>
      <c r="J776" t="s">
        <v>12</v>
      </c>
      <c r="K776">
        <v>165</v>
      </c>
      <c r="L776" s="1">
        <f>HeartDiseasePrediction[[#This Row],[MaxHR]]/(220-HeartDiseasePrediction[[#This Row],[Age]])</f>
        <v>1.0714285714285714</v>
      </c>
      <c r="M776" t="str" cm="1">
        <f t="array" ref="M776">_xlfn.IFS(HeartDiseasePrediction[[#This Row],[MaxHR % Value]]&lt;=59%,"Low-(Abnormal)",HeartDiseasePrediction[[#This Row],[MaxHR % Value]]&lt;86%,"Normal",HeartDiseasePrediction[[#This Row],[MaxHR % Value]]&gt;=86%,"High-(Abnormal)")</f>
        <v>High-(Abnormal)</v>
      </c>
      <c r="N776" t="s">
        <v>23</v>
      </c>
      <c r="O776">
        <v>1</v>
      </c>
      <c r="P776" t="str" cm="1">
        <f t="array" ref="P776">_xlfn.IFS(HeartDiseasePrediction[[#This Row],[Oldpeak]]&lt;1,"Low Risk",HeartDiseasePrediction[[#This Row],[Oldpeak]]&lt;1.5,"Medium Risk",HeartDiseasePrediction[[#This Row],[Oldpeak]]&gt;=1.5,"High Risk")</f>
        <v>Medium Risk</v>
      </c>
      <c r="Q776" t="s">
        <v>15</v>
      </c>
      <c r="R776" t="s">
        <v>23</v>
      </c>
    </row>
    <row r="777" spans="1:18" x14ac:dyDescent="0.25">
      <c r="A777">
        <v>38</v>
      </c>
      <c r="B777" t="str" cm="1">
        <f t="array" ref="B777">_xlfn.IFS(HeartDiseasePrediction[[#This Row],[Age]]&lt;40,"Below 40",HeartDiseasePrediction[[#This Row],[Age]]&lt;50,"Btw 40 - 49",HeartDiseasePrediction[[#This Row],[Age]]&lt;60,"Btw 50 -59",HeartDiseasePrediction[[#This Row],[Age]]&lt;70,"Btw 60 - 69",HeartDiseasePrediction[[#This Row],[Age]]&lt;=80,"Btw 70 -79")</f>
        <v>Below 40</v>
      </c>
      <c r="C777" t="s">
        <v>11</v>
      </c>
      <c r="D777" t="s">
        <v>63</v>
      </c>
      <c r="E777">
        <v>120</v>
      </c>
      <c r="F777" t="str" cm="1">
        <f t="array" ref="F77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77">
        <v>231</v>
      </c>
      <c r="H777" t="str" cm="1">
        <f t="array" ref="H777">_xlfn.IFS(HeartDiseasePrediction[[#This Row],[Cholesterol]]=0,"No Reading",HeartDiseasePrediction[[#This Row],[Cholesterol]]&lt;200,"Normal",HeartDiseasePrediction[[#This Row],[Cholesterol]]&lt;240,"Medium Risk",HeartDiseasePrediction[[#This Row],[Cholesterol]]&gt;=240,"High Risk")</f>
        <v>Medium Risk</v>
      </c>
      <c r="I777" t="s">
        <v>52</v>
      </c>
      <c r="J777" t="s">
        <v>12</v>
      </c>
      <c r="K777">
        <v>182</v>
      </c>
      <c r="L777" s="1">
        <f>HeartDiseasePrediction[[#This Row],[MaxHR]]/(220-HeartDiseasePrediction[[#This Row],[Age]])</f>
        <v>1</v>
      </c>
      <c r="M777" t="str" cm="1">
        <f t="array" ref="M777">_xlfn.IFS(HeartDiseasePrediction[[#This Row],[MaxHR % Value]]&lt;=59%,"Low-(Abnormal)",HeartDiseasePrediction[[#This Row],[MaxHR % Value]]&lt;86%,"Normal",HeartDiseasePrediction[[#This Row],[MaxHR % Value]]&gt;=86%,"High-(Abnormal)")</f>
        <v>High-(Abnormal)</v>
      </c>
      <c r="N777" t="s">
        <v>23</v>
      </c>
      <c r="O777">
        <v>3.8</v>
      </c>
      <c r="P777" t="str" cm="1">
        <f t="array" ref="P777">_xlfn.IFS(HeartDiseasePrediction[[#This Row],[Oldpeak]]&lt;1,"Low Risk",HeartDiseasePrediction[[#This Row],[Oldpeak]]&lt;1.5,"Medium Risk",HeartDiseasePrediction[[#This Row],[Oldpeak]]&gt;=1.5,"High Risk")</f>
        <v>High Risk</v>
      </c>
      <c r="Q777" t="s">
        <v>15</v>
      </c>
      <c r="R777" t="s">
        <v>23</v>
      </c>
    </row>
    <row r="778" spans="1:18" x14ac:dyDescent="0.25">
      <c r="A778">
        <v>62</v>
      </c>
      <c r="B778" t="str" cm="1">
        <f t="array" ref="B778">_xlfn.IFS(HeartDiseasePrediction[[#This Row],[Age]]&lt;40,"Below 40",HeartDiseasePrediction[[#This Row],[Age]]&lt;50,"Btw 40 - 49",HeartDiseasePrediction[[#This Row],[Age]]&lt;60,"Btw 50 -59",HeartDiseasePrediction[[#This Row],[Age]]&lt;70,"Btw 60 - 69",HeartDiseasePrediction[[#This Row],[Age]]&lt;=80,"Btw 70 -79")</f>
        <v>Btw 60 - 69</v>
      </c>
      <c r="C778" t="s">
        <v>14</v>
      </c>
      <c r="D778" t="s">
        <v>61</v>
      </c>
      <c r="E778">
        <v>150</v>
      </c>
      <c r="F778" t="str" cm="1">
        <f t="array" ref="F778">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78">
        <v>244</v>
      </c>
      <c r="H778" t="str" cm="1">
        <f t="array" ref="H778">_xlfn.IFS(HeartDiseasePrediction[[#This Row],[Cholesterol]]=0,"No Reading",HeartDiseasePrediction[[#This Row],[Cholesterol]]&lt;200,"Normal",HeartDiseasePrediction[[#This Row],[Cholesterol]]&lt;240,"Medium Risk",HeartDiseasePrediction[[#This Row],[Cholesterol]]&gt;=240,"High Risk")</f>
        <v>High Risk</v>
      </c>
      <c r="I778" t="s">
        <v>52</v>
      </c>
      <c r="J778" t="s">
        <v>12</v>
      </c>
      <c r="K778">
        <v>154</v>
      </c>
      <c r="L778" s="1">
        <f>HeartDiseasePrediction[[#This Row],[MaxHR]]/(220-HeartDiseasePrediction[[#This Row],[Age]])</f>
        <v>0.97468354430379744</v>
      </c>
      <c r="M778" t="str" cm="1">
        <f t="array" ref="M778">_xlfn.IFS(HeartDiseasePrediction[[#This Row],[MaxHR % Value]]&lt;=59%,"Low-(Abnormal)",HeartDiseasePrediction[[#This Row],[MaxHR % Value]]&lt;86%,"Normal",HeartDiseasePrediction[[#This Row],[MaxHR % Value]]&gt;=86%,"High-(Abnormal)")</f>
        <v>High-(Abnormal)</v>
      </c>
      <c r="N778" t="s">
        <v>23</v>
      </c>
      <c r="O778">
        <v>1.4</v>
      </c>
      <c r="P778" t="str" cm="1">
        <f t="array" ref="P778">_xlfn.IFS(HeartDiseasePrediction[[#This Row],[Oldpeak]]&lt;1,"Low Risk",HeartDiseasePrediction[[#This Row],[Oldpeak]]&lt;1.5,"Medium Risk",HeartDiseasePrediction[[#This Row],[Oldpeak]]&gt;=1.5,"High Risk")</f>
        <v>Medium Risk</v>
      </c>
      <c r="Q778" t="s">
        <v>15</v>
      </c>
      <c r="R778" t="s">
        <v>23</v>
      </c>
    </row>
    <row r="779" spans="1:18" x14ac:dyDescent="0.25">
      <c r="A779">
        <v>55</v>
      </c>
      <c r="B779" t="str" cm="1">
        <f t="array" ref="B779">_xlfn.IFS(HeartDiseasePrediction[[#This Row],[Age]]&lt;40,"Below 40",HeartDiseasePrediction[[#This Row],[Age]]&lt;50,"Btw 40 - 49",HeartDiseasePrediction[[#This Row],[Age]]&lt;60,"Btw 50 -59",HeartDiseasePrediction[[#This Row],[Age]]&lt;70,"Btw 60 - 69",HeartDiseasePrediction[[#This Row],[Age]]&lt;=80,"Btw 70 -79")</f>
        <v>Btw 50 -59</v>
      </c>
      <c r="C779" t="s">
        <v>11</v>
      </c>
      <c r="D779" t="s">
        <v>62</v>
      </c>
      <c r="E779">
        <v>130</v>
      </c>
      <c r="F779" t="str" cm="1">
        <f t="array" ref="F77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79">
        <v>262</v>
      </c>
      <c r="H779" t="str" cm="1">
        <f t="array" ref="H779">_xlfn.IFS(HeartDiseasePrediction[[#This Row],[Cholesterol]]=0,"No Reading",HeartDiseasePrediction[[#This Row],[Cholesterol]]&lt;200,"Normal",HeartDiseasePrediction[[#This Row],[Cholesterol]]&lt;240,"Medium Risk",HeartDiseasePrediction[[#This Row],[Cholesterol]]&gt;=240,"High Risk")</f>
        <v>High Risk</v>
      </c>
      <c r="I779" t="s">
        <v>52</v>
      </c>
      <c r="J779" t="s">
        <v>12</v>
      </c>
      <c r="K779">
        <v>155</v>
      </c>
      <c r="L779" s="1">
        <f>HeartDiseasePrediction[[#This Row],[MaxHR]]/(220-HeartDiseasePrediction[[#This Row],[Age]])</f>
        <v>0.93939393939393945</v>
      </c>
      <c r="M779" t="str" cm="1">
        <f t="array" ref="M779">_xlfn.IFS(HeartDiseasePrediction[[#This Row],[MaxHR % Value]]&lt;=59%,"Low-(Abnormal)",HeartDiseasePrediction[[#This Row],[MaxHR % Value]]&lt;86%,"Normal",HeartDiseasePrediction[[#This Row],[MaxHR % Value]]&gt;=86%,"High-(Abnormal)")</f>
        <v>High-(Abnormal)</v>
      </c>
      <c r="N779" t="s">
        <v>22</v>
      </c>
      <c r="O779">
        <v>0</v>
      </c>
      <c r="P779" t="str" cm="1">
        <f t="array" ref="P779">_xlfn.IFS(HeartDiseasePrediction[[#This Row],[Oldpeak]]&lt;1,"Low Risk",HeartDiseasePrediction[[#This Row],[Oldpeak]]&lt;1.5,"Medium Risk",HeartDiseasePrediction[[#This Row],[Oldpeak]]&gt;=1.5,"High Risk")</f>
        <v>Low Risk</v>
      </c>
      <c r="Q779" t="s">
        <v>13</v>
      </c>
      <c r="R779" t="s">
        <v>22</v>
      </c>
    </row>
    <row r="780" spans="1:18" x14ac:dyDescent="0.25">
      <c r="A780">
        <v>58</v>
      </c>
      <c r="B780" t="str" cm="1">
        <f t="array" ref="B780">_xlfn.IFS(HeartDiseasePrediction[[#This Row],[Age]]&lt;40,"Below 40",HeartDiseasePrediction[[#This Row],[Age]]&lt;50,"Btw 40 - 49",HeartDiseasePrediction[[#This Row],[Age]]&lt;60,"Btw 50 -59",HeartDiseasePrediction[[#This Row],[Age]]&lt;70,"Btw 60 - 69",HeartDiseasePrediction[[#This Row],[Age]]&lt;=80,"Btw 70 -79")</f>
        <v>Btw 50 -59</v>
      </c>
      <c r="C780" t="s">
        <v>11</v>
      </c>
      <c r="D780" t="s">
        <v>61</v>
      </c>
      <c r="E780">
        <v>128</v>
      </c>
      <c r="F780" t="str" cm="1">
        <f t="array" ref="F78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80">
        <v>259</v>
      </c>
      <c r="H780" t="str" cm="1">
        <f t="array" ref="H780">_xlfn.IFS(HeartDiseasePrediction[[#This Row],[Cholesterol]]=0,"No Reading",HeartDiseasePrediction[[#This Row],[Cholesterol]]&lt;200,"Normal",HeartDiseasePrediction[[#This Row],[Cholesterol]]&lt;240,"Medium Risk",HeartDiseasePrediction[[#This Row],[Cholesterol]]&gt;=240,"High Risk")</f>
        <v>High Risk</v>
      </c>
      <c r="I780" t="s">
        <v>52</v>
      </c>
      <c r="J780" t="s">
        <v>17</v>
      </c>
      <c r="K780">
        <v>130</v>
      </c>
      <c r="L780" s="1">
        <f>HeartDiseasePrediction[[#This Row],[MaxHR]]/(220-HeartDiseasePrediction[[#This Row],[Age]])</f>
        <v>0.80246913580246915</v>
      </c>
      <c r="M780" t="str" cm="1">
        <f t="array" ref="M780">_xlfn.IFS(HeartDiseasePrediction[[#This Row],[MaxHR % Value]]&lt;=59%,"Low-(Abnormal)",HeartDiseasePrediction[[#This Row],[MaxHR % Value]]&lt;86%,"Normal",HeartDiseasePrediction[[#This Row],[MaxHR % Value]]&gt;=86%,"High-(Abnormal)")</f>
        <v>Normal</v>
      </c>
      <c r="N780" t="s">
        <v>23</v>
      </c>
      <c r="O780">
        <v>3</v>
      </c>
      <c r="P780" t="str" cm="1">
        <f t="array" ref="P780">_xlfn.IFS(HeartDiseasePrediction[[#This Row],[Oldpeak]]&lt;1,"Low Risk",HeartDiseasePrediction[[#This Row],[Oldpeak]]&lt;1.5,"Medium Risk",HeartDiseasePrediction[[#This Row],[Oldpeak]]&gt;=1.5,"High Risk")</f>
        <v>High Risk</v>
      </c>
      <c r="Q780" t="s">
        <v>15</v>
      </c>
      <c r="R780" t="s">
        <v>23</v>
      </c>
    </row>
    <row r="781" spans="1:18" x14ac:dyDescent="0.25">
      <c r="A781">
        <v>43</v>
      </c>
      <c r="B781" t="str" cm="1">
        <f t="array" ref="B781">_xlfn.IFS(HeartDiseasePrediction[[#This Row],[Age]]&lt;40,"Below 40",HeartDiseasePrediction[[#This Row],[Age]]&lt;50,"Btw 40 - 49",HeartDiseasePrediction[[#This Row],[Age]]&lt;60,"Btw 50 -59",HeartDiseasePrediction[[#This Row],[Age]]&lt;70,"Btw 60 - 69",HeartDiseasePrediction[[#This Row],[Age]]&lt;=80,"Btw 70 -79")</f>
        <v>Btw 40 - 49</v>
      </c>
      <c r="C781" t="s">
        <v>11</v>
      </c>
      <c r="D781" t="s">
        <v>61</v>
      </c>
      <c r="E781">
        <v>110</v>
      </c>
      <c r="F781" t="str" cm="1">
        <f t="array" ref="F781">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781">
        <v>211</v>
      </c>
      <c r="H781" t="str" cm="1">
        <f t="array" ref="H781">_xlfn.IFS(HeartDiseasePrediction[[#This Row],[Cholesterol]]=0,"No Reading",HeartDiseasePrediction[[#This Row],[Cholesterol]]&lt;200,"Normal",HeartDiseasePrediction[[#This Row],[Cholesterol]]&lt;240,"Medium Risk",HeartDiseasePrediction[[#This Row],[Cholesterol]]&gt;=240,"High Risk")</f>
        <v>Medium Risk</v>
      </c>
      <c r="I781" t="s">
        <v>52</v>
      </c>
      <c r="J781" t="s">
        <v>12</v>
      </c>
      <c r="K781">
        <v>161</v>
      </c>
      <c r="L781" s="1">
        <f>HeartDiseasePrediction[[#This Row],[MaxHR]]/(220-HeartDiseasePrediction[[#This Row],[Age]])</f>
        <v>0.90960451977401124</v>
      </c>
      <c r="M781" t="str" cm="1">
        <f t="array" ref="M781">_xlfn.IFS(HeartDiseasePrediction[[#This Row],[MaxHR % Value]]&lt;=59%,"Low-(Abnormal)",HeartDiseasePrediction[[#This Row],[MaxHR % Value]]&lt;86%,"Normal",HeartDiseasePrediction[[#This Row],[MaxHR % Value]]&gt;=86%,"High-(Abnormal)")</f>
        <v>High-(Abnormal)</v>
      </c>
      <c r="N781" t="s">
        <v>22</v>
      </c>
      <c r="O781">
        <v>0</v>
      </c>
      <c r="P781" t="str" cm="1">
        <f t="array" ref="P781">_xlfn.IFS(HeartDiseasePrediction[[#This Row],[Oldpeak]]&lt;1,"Low Risk",HeartDiseasePrediction[[#This Row],[Oldpeak]]&lt;1.5,"Medium Risk",HeartDiseasePrediction[[#This Row],[Oldpeak]]&gt;=1.5,"High Risk")</f>
        <v>Low Risk</v>
      </c>
      <c r="Q781" t="s">
        <v>13</v>
      </c>
      <c r="R781" t="s">
        <v>22</v>
      </c>
    </row>
    <row r="782" spans="1:18" x14ac:dyDescent="0.25">
      <c r="A782">
        <v>64</v>
      </c>
      <c r="B782" t="str" cm="1">
        <f t="array" ref="B782">_xlfn.IFS(HeartDiseasePrediction[[#This Row],[Age]]&lt;40,"Below 40",HeartDiseasePrediction[[#This Row],[Age]]&lt;50,"Btw 40 - 49",HeartDiseasePrediction[[#This Row],[Age]]&lt;60,"Btw 50 -59",HeartDiseasePrediction[[#This Row],[Age]]&lt;70,"Btw 60 - 69",HeartDiseasePrediction[[#This Row],[Age]]&lt;=80,"Btw 70 -79")</f>
        <v>Btw 60 - 69</v>
      </c>
      <c r="C782" t="s">
        <v>14</v>
      </c>
      <c r="D782" t="s">
        <v>61</v>
      </c>
      <c r="E782">
        <v>180</v>
      </c>
      <c r="F782" t="str" cm="1">
        <f t="array" ref="F782">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82">
        <v>325</v>
      </c>
      <c r="H782" t="str" cm="1">
        <f t="array" ref="H782">_xlfn.IFS(HeartDiseasePrediction[[#This Row],[Cholesterol]]=0,"No Reading",HeartDiseasePrediction[[#This Row],[Cholesterol]]&lt;200,"Normal",HeartDiseasePrediction[[#This Row],[Cholesterol]]&lt;240,"Medium Risk",HeartDiseasePrediction[[#This Row],[Cholesterol]]&gt;=240,"High Risk")</f>
        <v>High Risk</v>
      </c>
      <c r="I782" t="s">
        <v>52</v>
      </c>
      <c r="J782" t="s">
        <v>12</v>
      </c>
      <c r="K782">
        <v>154</v>
      </c>
      <c r="L782" s="1">
        <f>HeartDiseasePrediction[[#This Row],[MaxHR]]/(220-HeartDiseasePrediction[[#This Row],[Age]])</f>
        <v>0.98717948717948723</v>
      </c>
      <c r="M782" t="str" cm="1">
        <f t="array" ref="M782">_xlfn.IFS(HeartDiseasePrediction[[#This Row],[MaxHR % Value]]&lt;=59%,"Low-(Abnormal)",HeartDiseasePrediction[[#This Row],[MaxHR % Value]]&lt;86%,"Normal",HeartDiseasePrediction[[#This Row],[MaxHR % Value]]&gt;=86%,"High-(Abnormal)")</f>
        <v>High-(Abnormal)</v>
      </c>
      <c r="N782" t="s">
        <v>23</v>
      </c>
      <c r="O782">
        <v>0</v>
      </c>
      <c r="P782" t="str" cm="1">
        <f t="array" ref="P782">_xlfn.IFS(HeartDiseasePrediction[[#This Row],[Oldpeak]]&lt;1,"Low Risk",HeartDiseasePrediction[[#This Row],[Oldpeak]]&lt;1.5,"Medium Risk",HeartDiseasePrediction[[#This Row],[Oldpeak]]&gt;=1.5,"High Risk")</f>
        <v>Low Risk</v>
      </c>
      <c r="Q782" t="s">
        <v>13</v>
      </c>
      <c r="R782" t="s">
        <v>22</v>
      </c>
    </row>
    <row r="783" spans="1:18" x14ac:dyDescent="0.25">
      <c r="A783">
        <v>50</v>
      </c>
      <c r="B783" t="str" cm="1">
        <f t="array" ref="B783">_xlfn.IFS(HeartDiseasePrediction[[#This Row],[Age]]&lt;40,"Below 40",HeartDiseasePrediction[[#This Row],[Age]]&lt;50,"Btw 40 - 49",HeartDiseasePrediction[[#This Row],[Age]]&lt;60,"Btw 50 -59",HeartDiseasePrediction[[#This Row],[Age]]&lt;70,"Btw 60 - 69",HeartDiseasePrediction[[#This Row],[Age]]&lt;=80,"Btw 70 -79")</f>
        <v>Btw 50 -59</v>
      </c>
      <c r="C783" t="s">
        <v>14</v>
      </c>
      <c r="D783" t="s">
        <v>61</v>
      </c>
      <c r="E783">
        <v>110</v>
      </c>
      <c r="F783" t="str" cm="1">
        <f t="array" ref="F783">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783">
        <v>254</v>
      </c>
      <c r="H783" t="str" cm="1">
        <f t="array" ref="H783">_xlfn.IFS(HeartDiseasePrediction[[#This Row],[Cholesterol]]=0,"No Reading",HeartDiseasePrediction[[#This Row],[Cholesterol]]&lt;200,"Normal",HeartDiseasePrediction[[#This Row],[Cholesterol]]&lt;240,"Medium Risk",HeartDiseasePrediction[[#This Row],[Cholesterol]]&gt;=240,"High Risk")</f>
        <v>High Risk</v>
      </c>
      <c r="I783" t="s">
        <v>52</v>
      </c>
      <c r="J783" t="s">
        <v>17</v>
      </c>
      <c r="K783">
        <v>159</v>
      </c>
      <c r="L783" s="1">
        <f>HeartDiseasePrediction[[#This Row],[MaxHR]]/(220-HeartDiseasePrediction[[#This Row],[Age]])</f>
        <v>0.93529411764705883</v>
      </c>
      <c r="M783" t="str" cm="1">
        <f t="array" ref="M783">_xlfn.IFS(HeartDiseasePrediction[[#This Row],[MaxHR % Value]]&lt;=59%,"Low-(Abnormal)",HeartDiseasePrediction[[#This Row],[MaxHR % Value]]&lt;86%,"Normal",HeartDiseasePrediction[[#This Row],[MaxHR % Value]]&gt;=86%,"High-(Abnormal)")</f>
        <v>High-(Abnormal)</v>
      </c>
      <c r="N783" t="s">
        <v>22</v>
      </c>
      <c r="O783">
        <v>0</v>
      </c>
      <c r="P783" t="str" cm="1">
        <f t="array" ref="P783">_xlfn.IFS(HeartDiseasePrediction[[#This Row],[Oldpeak]]&lt;1,"Low Risk",HeartDiseasePrediction[[#This Row],[Oldpeak]]&lt;1.5,"Medium Risk",HeartDiseasePrediction[[#This Row],[Oldpeak]]&gt;=1.5,"High Risk")</f>
        <v>Low Risk</v>
      </c>
      <c r="Q783" t="s">
        <v>13</v>
      </c>
      <c r="R783" t="s">
        <v>22</v>
      </c>
    </row>
    <row r="784" spans="1:18" x14ac:dyDescent="0.25">
      <c r="A784">
        <v>53</v>
      </c>
      <c r="B784" t="str" cm="1">
        <f t="array" ref="B784">_xlfn.IFS(HeartDiseasePrediction[[#This Row],[Age]]&lt;40,"Below 40",HeartDiseasePrediction[[#This Row],[Age]]&lt;50,"Btw 40 - 49",HeartDiseasePrediction[[#This Row],[Age]]&lt;60,"Btw 50 -59",HeartDiseasePrediction[[#This Row],[Age]]&lt;70,"Btw 60 - 69",HeartDiseasePrediction[[#This Row],[Age]]&lt;=80,"Btw 70 -79")</f>
        <v>Btw 50 -59</v>
      </c>
      <c r="C784" t="s">
        <v>11</v>
      </c>
      <c r="D784" t="s">
        <v>64</v>
      </c>
      <c r="E784">
        <v>130</v>
      </c>
      <c r="F784" t="str" cm="1">
        <f t="array" ref="F78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84">
        <v>197</v>
      </c>
      <c r="H784" t="str" cm="1">
        <f t="array" ref="H784">_xlfn.IFS(HeartDiseasePrediction[[#This Row],[Cholesterol]]=0,"No Reading",HeartDiseasePrediction[[#This Row],[Cholesterol]]&lt;200,"Normal",HeartDiseasePrediction[[#This Row],[Cholesterol]]&lt;240,"Medium Risk",HeartDiseasePrediction[[#This Row],[Cholesterol]]&gt;=240,"High Risk")</f>
        <v>Normal</v>
      </c>
      <c r="I784" t="s">
        <v>53</v>
      </c>
      <c r="J784" t="s">
        <v>17</v>
      </c>
      <c r="K784">
        <v>152</v>
      </c>
      <c r="L784" s="1">
        <f>HeartDiseasePrediction[[#This Row],[MaxHR]]/(220-HeartDiseasePrediction[[#This Row],[Age]])</f>
        <v>0.91017964071856283</v>
      </c>
      <c r="M784" t="str" cm="1">
        <f t="array" ref="M784">_xlfn.IFS(HeartDiseasePrediction[[#This Row],[MaxHR % Value]]&lt;=59%,"Low-(Abnormal)",HeartDiseasePrediction[[#This Row],[MaxHR % Value]]&lt;86%,"Normal",HeartDiseasePrediction[[#This Row],[MaxHR % Value]]&gt;=86%,"High-(Abnormal)")</f>
        <v>High-(Abnormal)</v>
      </c>
      <c r="N784" t="s">
        <v>22</v>
      </c>
      <c r="O784">
        <v>1.2</v>
      </c>
      <c r="P784" t="str" cm="1">
        <f t="array" ref="P784">_xlfn.IFS(HeartDiseasePrediction[[#This Row],[Oldpeak]]&lt;1,"Low Risk",HeartDiseasePrediction[[#This Row],[Oldpeak]]&lt;1.5,"Medium Risk",HeartDiseasePrediction[[#This Row],[Oldpeak]]&gt;=1.5,"High Risk")</f>
        <v>Medium Risk</v>
      </c>
      <c r="Q784" t="s">
        <v>18</v>
      </c>
      <c r="R784" t="s">
        <v>22</v>
      </c>
    </row>
    <row r="785" spans="1:18" x14ac:dyDescent="0.25">
      <c r="A785">
        <v>45</v>
      </c>
      <c r="B785" t="str" cm="1">
        <f t="array" ref="B785">_xlfn.IFS(HeartDiseasePrediction[[#This Row],[Age]]&lt;40,"Below 40",HeartDiseasePrediction[[#This Row],[Age]]&lt;50,"Btw 40 - 49",HeartDiseasePrediction[[#This Row],[Age]]&lt;60,"Btw 50 -59",HeartDiseasePrediction[[#This Row],[Age]]&lt;70,"Btw 60 - 69",HeartDiseasePrediction[[#This Row],[Age]]&lt;=80,"Btw 70 -79")</f>
        <v>Btw 40 - 49</v>
      </c>
      <c r="C785" t="s">
        <v>14</v>
      </c>
      <c r="D785" t="s">
        <v>61</v>
      </c>
      <c r="E785">
        <v>138</v>
      </c>
      <c r="F785" t="str" cm="1">
        <f t="array" ref="F78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85">
        <v>236</v>
      </c>
      <c r="H785" t="str" cm="1">
        <f t="array" ref="H785">_xlfn.IFS(HeartDiseasePrediction[[#This Row],[Cholesterol]]=0,"No Reading",HeartDiseasePrediction[[#This Row],[Cholesterol]]&lt;200,"Normal",HeartDiseasePrediction[[#This Row],[Cholesterol]]&lt;240,"Medium Risk",HeartDiseasePrediction[[#This Row],[Cholesterol]]&gt;=240,"High Risk")</f>
        <v>Medium Risk</v>
      </c>
      <c r="I785" t="s">
        <v>52</v>
      </c>
      <c r="J785" t="s">
        <v>17</v>
      </c>
      <c r="K785">
        <v>152</v>
      </c>
      <c r="L785" s="1">
        <f>HeartDiseasePrediction[[#This Row],[MaxHR]]/(220-HeartDiseasePrediction[[#This Row],[Age]])</f>
        <v>0.86857142857142855</v>
      </c>
      <c r="M785" t="str" cm="1">
        <f t="array" ref="M785">_xlfn.IFS(HeartDiseasePrediction[[#This Row],[MaxHR % Value]]&lt;=59%,"Low-(Abnormal)",HeartDiseasePrediction[[#This Row],[MaxHR % Value]]&lt;86%,"Normal",HeartDiseasePrediction[[#This Row],[MaxHR % Value]]&gt;=86%,"High-(Abnormal)")</f>
        <v>High-(Abnormal)</v>
      </c>
      <c r="N785" t="s">
        <v>23</v>
      </c>
      <c r="O785">
        <v>0.2</v>
      </c>
      <c r="P785" t="str" cm="1">
        <f t="array" ref="P785">_xlfn.IFS(HeartDiseasePrediction[[#This Row],[Oldpeak]]&lt;1,"Low Risk",HeartDiseasePrediction[[#This Row],[Oldpeak]]&lt;1.5,"Medium Risk",HeartDiseasePrediction[[#This Row],[Oldpeak]]&gt;=1.5,"High Risk")</f>
        <v>Low Risk</v>
      </c>
      <c r="Q785" t="s">
        <v>15</v>
      </c>
      <c r="R785" t="s">
        <v>22</v>
      </c>
    </row>
    <row r="786" spans="1:18" x14ac:dyDescent="0.25">
      <c r="A786">
        <v>65</v>
      </c>
      <c r="B786" t="str" cm="1">
        <f t="array" ref="B786">_xlfn.IFS(HeartDiseasePrediction[[#This Row],[Age]]&lt;40,"Below 40",HeartDiseasePrediction[[#This Row],[Age]]&lt;50,"Btw 40 - 49",HeartDiseasePrediction[[#This Row],[Age]]&lt;60,"Btw 50 -59",HeartDiseasePrediction[[#This Row],[Age]]&lt;70,"Btw 60 - 69",HeartDiseasePrediction[[#This Row],[Age]]&lt;=80,"Btw 70 -79")</f>
        <v>Btw 60 - 69</v>
      </c>
      <c r="C786" t="s">
        <v>11</v>
      </c>
      <c r="D786" t="s">
        <v>63</v>
      </c>
      <c r="E786">
        <v>138</v>
      </c>
      <c r="F786" t="str" cm="1">
        <f t="array" ref="F78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86">
        <v>282</v>
      </c>
      <c r="H786" t="str" cm="1">
        <f t="array" ref="H786">_xlfn.IFS(HeartDiseasePrediction[[#This Row],[Cholesterol]]=0,"No Reading",HeartDiseasePrediction[[#This Row],[Cholesterol]]&lt;200,"Normal",HeartDiseasePrediction[[#This Row],[Cholesterol]]&lt;240,"Medium Risk",HeartDiseasePrediction[[#This Row],[Cholesterol]]&gt;=240,"High Risk")</f>
        <v>High Risk</v>
      </c>
      <c r="I786" t="s">
        <v>53</v>
      </c>
      <c r="J786" t="s">
        <v>17</v>
      </c>
      <c r="K786">
        <v>174</v>
      </c>
      <c r="L786" s="1">
        <f>HeartDiseasePrediction[[#This Row],[MaxHR]]/(220-HeartDiseasePrediction[[#This Row],[Age]])</f>
        <v>1.1225806451612903</v>
      </c>
      <c r="M786" t="str" cm="1">
        <f t="array" ref="M786">_xlfn.IFS(HeartDiseasePrediction[[#This Row],[MaxHR % Value]]&lt;=59%,"Low-(Abnormal)",HeartDiseasePrediction[[#This Row],[MaxHR % Value]]&lt;86%,"Normal",HeartDiseasePrediction[[#This Row],[MaxHR % Value]]&gt;=86%,"High-(Abnormal)")</f>
        <v>High-(Abnormal)</v>
      </c>
      <c r="N786" t="s">
        <v>22</v>
      </c>
      <c r="O786">
        <v>1.4</v>
      </c>
      <c r="P786" t="str" cm="1">
        <f t="array" ref="P786">_xlfn.IFS(HeartDiseasePrediction[[#This Row],[Oldpeak]]&lt;1,"Low Risk",HeartDiseasePrediction[[#This Row],[Oldpeak]]&lt;1.5,"Medium Risk",HeartDiseasePrediction[[#This Row],[Oldpeak]]&gt;=1.5,"High Risk")</f>
        <v>Medium Risk</v>
      </c>
      <c r="Q786" t="s">
        <v>15</v>
      </c>
      <c r="R786" t="s">
        <v>23</v>
      </c>
    </row>
    <row r="787" spans="1:18" x14ac:dyDescent="0.25">
      <c r="A787">
        <v>69</v>
      </c>
      <c r="B787" t="str" cm="1">
        <f t="array" ref="B787">_xlfn.IFS(HeartDiseasePrediction[[#This Row],[Age]]&lt;40,"Below 40",HeartDiseasePrediction[[#This Row],[Age]]&lt;50,"Btw 40 - 49",HeartDiseasePrediction[[#This Row],[Age]]&lt;60,"Btw 50 -59",HeartDiseasePrediction[[#This Row],[Age]]&lt;70,"Btw 60 - 69",HeartDiseasePrediction[[#This Row],[Age]]&lt;=80,"Btw 70 -79")</f>
        <v>Btw 60 - 69</v>
      </c>
      <c r="C787" t="s">
        <v>11</v>
      </c>
      <c r="D787" t="s">
        <v>63</v>
      </c>
      <c r="E787">
        <v>160</v>
      </c>
      <c r="F787" t="str" cm="1">
        <f t="array" ref="F78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87">
        <v>234</v>
      </c>
      <c r="H787" t="str" cm="1">
        <f t="array" ref="H787">_xlfn.IFS(HeartDiseasePrediction[[#This Row],[Cholesterol]]=0,"No Reading",HeartDiseasePrediction[[#This Row],[Cholesterol]]&lt;200,"Normal",HeartDiseasePrediction[[#This Row],[Cholesterol]]&lt;240,"Medium Risk",HeartDiseasePrediction[[#This Row],[Cholesterol]]&gt;=240,"High Risk")</f>
        <v>Medium Risk</v>
      </c>
      <c r="I787" t="s">
        <v>53</v>
      </c>
      <c r="J787" t="s">
        <v>17</v>
      </c>
      <c r="K787">
        <v>131</v>
      </c>
      <c r="L787" s="1">
        <f>HeartDiseasePrediction[[#This Row],[MaxHR]]/(220-HeartDiseasePrediction[[#This Row],[Age]])</f>
        <v>0.86754966887417218</v>
      </c>
      <c r="M787" t="str" cm="1">
        <f t="array" ref="M787">_xlfn.IFS(HeartDiseasePrediction[[#This Row],[MaxHR % Value]]&lt;=59%,"Low-(Abnormal)",HeartDiseasePrediction[[#This Row],[MaxHR % Value]]&lt;86%,"Normal",HeartDiseasePrediction[[#This Row],[MaxHR % Value]]&gt;=86%,"High-(Abnormal)")</f>
        <v>High-(Abnormal)</v>
      </c>
      <c r="N787" t="s">
        <v>22</v>
      </c>
      <c r="O787">
        <v>0.1</v>
      </c>
      <c r="P787" t="str" cm="1">
        <f t="array" ref="P787">_xlfn.IFS(HeartDiseasePrediction[[#This Row],[Oldpeak]]&lt;1,"Low Risk",HeartDiseasePrediction[[#This Row],[Oldpeak]]&lt;1.5,"Medium Risk",HeartDiseasePrediction[[#This Row],[Oldpeak]]&gt;=1.5,"High Risk")</f>
        <v>Low Risk</v>
      </c>
      <c r="Q787" t="s">
        <v>15</v>
      </c>
      <c r="R787" t="s">
        <v>22</v>
      </c>
    </row>
    <row r="788" spans="1:18" x14ac:dyDescent="0.25">
      <c r="A788">
        <v>69</v>
      </c>
      <c r="B788" t="str" cm="1">
        <f t="array" ref="B788">_xlfn.IFS(HeartDiseasePrediction[[#This Row],[Age]]&lt;40,"Below 40",HeartDiseasePrediction[[#This Row],[Age]]&lt;50,"Btw 40 - 49",HeartDiseasePrediction[[#This Row],[Age]]&lt;60,"Btw 50 -59",HeartDiseasePrediction[[#This Row],[Age]]&lt;70,"Btw 60 - 69",HeartDiseasePrediction[[#This Row],[Age]]&lt;=80,"Btw 70 -79")</f>
        <v>Btw 60 - 69</v>
      </c>
      <c r="C788" t="s">
        <v>11</v>
      </c>
      <c r="D788" t="s">
        <v>64</v>
      </c>
      <c r="E788">
        <v>140</v>
      </c>
      <c r="F788" t="str" cm="1">
        <f t="array" ref="F788">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88">
        <v>254</v>
      </c>
      <c r="H788" t="str" cm="1">
        <f t="array" ref="H788">_xlfn.IFS(HeartDiseasePrediction[[#This Row],[Cholesterol]]=0,"No Reading",HeartDiseasePrediction[[#This Row],[Cholesterol]]&lt;200,"Normal",HeartDiseasePrediction[[#This Row],[Cholesterol]]&lt;240,"Medium Risk",HeartDiseasePrediction[[#This Row],[Cholesterol]]&gt;=240,"High Risk")</f>
        <v>High Risk</v>
      </c>
      <c r="I788" t="s">
        <v>52</v>
      </c>
      <c r="J788" t="s">
        <v>17</v>
      </c>
      <c r="K788">
        <v>146</v>
      </c>
      <c r="L788" s="1">
        <f>HeartDiseasePrediction[[#This Row],[MaxHR]]/(220-HeartDiseasePrediction[[#This Row],[Age]])</f>
        <v>0.9668874172185431</v>
      </c>
      <c r="M788" t="str" cm="1">
        <f t="array" ref="M788">_xlfn.IFS(HeartDiseasePrediction[[#This Row],[MaxHR % Value]]&lt;=59%,"Low-(Abnormal)",HeartDiseasePrediction[[#This Row],[MaxHR % Value]]&lt;86%,"Normal",HeartDiseasePrediction[[#This Row],[MaxHR % Value]]&gt;=86%,"High-(Abnormal)")</f>
        <v>High-(Abnormal)</v>
      </c>
      <c r="N788" t="s">
        <v>22</v>
      </c>
      <c r="O788">
        <v>2</v>
      </c>
      <c r="P788" t="str" cm="1">
        <f t="array" ref="P788">_xlfn.IFS(HeartDiseasePrediction[[#This Row],[Oldpeak]]&lt;1,"Low Risk",HeartDiseasePrediction[[#This Row],[Oldpeak]]&lt;1.5,"Medium Risk",HeartDiseasePrediction[[#This Row],[Oldpeak]]&gt;=1.5,"High Risk")</f>
        <v>High Risk</v>
      </c>
      <c r="Q788" t="s">
        <v>15</v>
      </c>
      <c r="R788" t="s">
        <v>23</v>
      </c>
    </row>
    <row r="789" spans="1:18" x14ac:dyDescent="0.25">
      <c r="A789">
        <v>67</v>
      </c>
      <c r="B789" t="str" cm="1">
        <f t="array" ref="B789">_xlfn.IFS(HeartDiseasePrediction[[#This Row],[Age]]&lt;40,"Below 40",HeartDiseasePrediction[[#This Row],[Age]]&lt;50,"Btw 40 - 49",HeartDiseasePrediction[[#This Row],[Age]]&lt;60,"Btw 50 -59",HeartDiseasePrediction[[#This Row],[Age]]&lt;70,"Btw 60 - 69",HeartDiseasePrediction[[#This Row],[Age]]&lt;=80,"Btw 70 -79")</f>
        <v>Btw 60 - 69</v>
      </c>
      <c r="C789" t="s">
        <v>11</v>
      </c>
      <c r="D789" t="s">
        <v>61</v>
      </c>
      <c r="E789">
        <v>100</v>
      </c>
      <c r="F789" t="str" cm="1">
        <f t="array" ref="F789">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789">
        <v>299</v>
      </c>
      <c r="H789" t="str" cm="1">
        <f t="array" ref="H789">_xlfn.IFS(HeartDiseasePrediction[[#This Row],[Cholesterol]]=0,"No Reading",HeartDiseasePrediction[[#This Row],[Cholesterol]]&lt;200,"Normal",HeartDiseasePrediction[[#This Row],[Cholesterol]]&lt;240,"Medium Risk",HeartDiseasePrediction[[#This Row],[Cholesterol]]&gt;=240,"High Risk")</f>
        <v>High Risk</v>
      </c>
      <c r="I789" t="s">
        <v>52</v>
      </c>
      <c r="J789" t="s">
        <v>17</v>
      </c>
      <c r="K789">
        <v>125</v>
      </c>
      <c r="L789" s="1">
        <f>HeartDiseasePrediction[[#This Row],[MaxHR]]/(220-HeartDiseasePrediction[[#This Row],[Age]])</f>
        <v>0.81699346405228757</v>
      </c>
      <c r="M789" t="str" cm="1">
        <f t="array" ref="M789">_xlfn.IFS(HeartDiseasePrediction[[#This Row],[MaxHR % Value]]&lt;=59%,"Low-(Abnormal)",HeartDiseasePrediction[[#This Row],[MaxHR % Value]]&lt;86%,"Normal",HeartDiseasePrediction[[#This Row],[MaxHR % Value]]&gt;=86%,"High-(Abnormal)")</f>
        <v>Normal</v>
      </c>
      <c r="N789" t="s">
        <v>23</v>
      </c>
      <c r="O789">
        <v>0.9</v>
      </c>
      <c r="P789" t="str" cm="1">
        <f t="array" ref="P789">_xlfn.IFS(HeartDiseasePrediction[[#This Row],[Oldpeak]]&lt;1,"Low Risk",HeartDiseasePrediction[[#This Row],[Oldpeak]]&lt;1.5,"Medium Risk",HeartDiseasePrediction[[#This Row],[Oldpeak]]&gt;=1.5,"High Risk")</f>
        <v>Low Risk</v>
      </c>
      <c r="Q789" t="s">
        <v>15</v>
      </c>
      <c r="R789" t="s">
        <v>23</v>
      </c>
    </row>
    <row r="790" spans="1:18" x14ac:dyDescent="0.25">
      <c r="A790">
        <v>68</v>
      </c>
      <c r="B790" t="str" cm="1">
        <f t="array" ref="B790">_xlfn.IFS(HeartDiseasePrediction[[#This Row],[Age]]&lt;40,"Below 40",HeartDiseasePrediction[[#This Row],[Age]]&lt;50,"Btw 40 - 49",HeartDiseasePrediction[[#This Row],[Age]]&lt;60,"Btw 50 -59",HeartDiseasePrediction[[#This Row],[Age]]&lt;70,"Btw 60 - 69",HeartDiseasePrediction[[#This Row],[Age]]&lt;=80,"Btw 70 -79")</f>
        <v>Btw 60 - 69</v>
      </c>
      <c r="C790" t="s">
        <v>14</v>
      </c>
      <c r="D790" t="s">
        <v>64</v>
      </c>
      <c r="E790">
        <v>120</v>
      </c>
      <c r="F790" t="str" cm="1">
        <f t="array" ref="F79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90">
        <v>211</v>
      </c>
      <c r="H790" t="str" cm="1">
        <f t="array" ref="H790">_xlfn.IFS(HeartDiseasePrediction[[#This Row],[Cholesterol]]=0,"No Reading",HeartDiseasePrediction[[#This Row],[Cholesterol]]&lt;200,"Normal",HeartDiseasePrediction[[#This Row],[Cholesterol]]&lt;240,"Medium Risk",HeartDiseasePrediction[[#This Row],[Cholesterol]]&gt;=240,"High Risk")</f>
        <v>Medium Risk</v>
      </c>
      <c r="I790" t="s">
        <v>52</v>
      </c>
      <c r="J790" t="s">
        <v>17</v>
      </c>
      <c r="K790">
        <v>115</v>
      </c>
      <c r="L790" s="1">
        <f>HeartDiseasePrediction[[#This Row],[MaxHR]]/(220-HeartDiseasePrediction[[#This Row],[Age]])</f>
        <v>0.75657894736842102</v>
      </c>
      <c r="M790" t="str" cm="1">
        <f t="array" ref="M790">_xlfn.IFS(HeartDiseasePrediction[[#This Row],[MaxHR % Value]]&lt;=59%,"Low-(Abnormal)",HeartDiseasePrediction[[#This Row],[MaxHR % Value]]&lt;86%,"Normal",HeartDiseasePrediction[[#This Row],[MaxHR % Value]]&gt;=86%,"High-(Abnormal)")</f>
        <v>Normal</v>
      </c>
      <c r="N790" t="s">
        <v>22</v>
      </c>
      <c r="O790">
        <v>1.5</v>
      </c>
      <c r="P790" t="str" cm="1">
        <f t="array" ref="P790">_xlfn.IFS(HeartDiseasePrediction[[#This Row],[Oldpeak]]&lt;1,"Low Risk",HeartDiseasePrediction[[#This Row],[Oldpeak]]&lt;1.5,"Medium Risk",HeartDiseasePrediction[[#This Row],[Oldpeak]]&gt;=1.5,"High Risk")</f>
        <v>High Risk</v>
      </c>
      <c r="Q790" t="s">
        <v>15</v>
      </c>
      <c r="R790" t="s">
        <v>22</v>
      </c>
    </row>
    <row r="791" spans="1:18" x14ac:dyDescent="0.25">
      <c r="A791">
        <v>34</v>
      </c>
      <c r="B791" t="str" cm="1">
        <f t="array" ref="B791">_xlfn.IFS(HeartDiseasePrediction[[#This Row],[Age]]&lt;40,"Below 40",HeartDiseasePrediction[[#This Row],[Age]]&lt;50,"Btw 40 - 49",HeartDiseasePrediction[[#This Row],[Age]]&lt;60,"Btw 50 -59",HeartDiseasePrediction[[#This Row],[Age]]&lt;70,"Btw 60 - 69",HeartDiseasePrediction[[#This Row],[Age]]&lt;=80,"Btw 70 -79")</f>
        <v>Below 40</v>
      </c>
      <c r="C791" t="s">
        <v>11</v>
      </c>
      <c r="D791" t="s">
        <v>63</v>
      </c>
      <c r="E791">
        <v>118</v>
      </c>
      <c r="F791" t="str" cm="1">
        <f t="array" ref="F791">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791">
        <v>182</v>
      </c>
      <c r="H791" t="str" cm="1">
        <f t="array" ref="H791">_xlfn.IFS(HeartDiseasePrediction[[#This Row],[Cholesterol]]=0,"No Reading",HeartDiseasePrediction[[#This Row],[Cholesterol]]&lt;200,"Normal",HeartDiseasePrediction[[#This Row],[Cholesterol]]&lt;240,"Medium Risk",HeartDiseasePrediction[[#This Row],[Cholesterol]]&gt;=240,"High Risk")</f>
        <v>Normal</v>
      </c>
      <c r="I791" t="s">
        <v>52</v>
      </c>
      <c r="J791" t="s">
        <v>17</v>
      </c>
      <c r="K791">
        <v>174</v>
      </c>
      <c r="L791" s="1">
        <f>HeartDiseasePrediction[[#This Row],[MaxHR]]/(220-HeartDiseasePrediction[[#This Row],[Age]])</f>
        <v>0.93548387096774188</v>
      </c>
      <c r="M791" t="str" cm="1">
        <f t="array" ref="M791">_xlfn.IFS(HeartDiseasePrediction[[#This Row],[MaxHR % Value]]&lt;=59%,"Low-(Abnormal)",HeartDiseasePrediction[[#This Row],[MaxHR % Value]]&lt;86%,"Normal",HeartDiseasePrediction[[#This Row],[MaxHR % Value]]&gt;=86%,"High-(Abnormal)")</f>
        <v>High-(Abnormal)</v>
      </c>
      <c r="N791" t="s">
        <v>22</v>
      </c>
      <c r="O791">
        <v>0</v>
      </c>
      <c r="P791" t="str" cm="1">
        <f t="array" ref="P791">_xlfn.IFS(HeartDiseasePrediction[[#This Row],[Oldpeak]]&lt;1,"Low Risk",HeartDiseasePrediction[[#This Row],[Oldpeak]]&lt;1.5,"Medium Risk",HeartDiseasePrediction[[#This Row],[Oldpeak]]&gt;=1.5,"High Risk")</f>
        <v>Low Risk</v>
      </c>
      <c r="Q791" t="s">
        <v>13</v>
      </c>
      <c r="R791" t="s">
        <v>22</v>
      </c>
    </row>
    <row r="792" spans="1:18" x14ac:dyDescent="0.25">
      <c r="A792">
        <v>62</v>
      </c>
      <c r="B792" t="str" cm="1">
        <f t="array" ref="B792">_xlfn.IFS(HeartDiseasePrediction[[#This Row],[Age]]&lt;40,"Below 40",HeartDiseasePrediction[[#This Row],[Age]]&lt;50,"Btw 40 - 49",HeartDiseasePrediction[[#This Row],[Age]]&lt;60,"Btw 50 -59",HeartDiseasePrediction[[#This Row],[Age]]&lt;70,"Btw 60 - 69",HeartDiseasePrediction[[#This Row],[Age]]&lt;=80,"Btw 70 -79")</f>
        <v>Btw 60 - 69</v>
      </c>
      <c r="C792" t="s">
        <v>14</v>
      </c>
      <c r="D792" t="s">
        <v>61</v>
      </c>
      <c r="E792">
        <v>138</v>
      </c>
      <c r="F792" t="str" cm="1">
        <f t="array" ref="F79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92">
        <v>294</v>
      </c>
      <c r="H792" t="str" cm="1">
        <f t="array" ref="H792">_xlfn.IFS(HeartDiseasePrediction[[#This Row],[Cholesterol]]=0,"No Reading",HeartDiseasePrediction[[#This Row],[Cholesterol]]&lt;200,"Normal",HeartDiseasePrediction[[#This Row],[Cholesterol]]&lt;240,"Medium Risk",HeartDiseasePrediction[[#This Row],[Cholesterol]]&gt;=240,"High Risk")</f>
        <v>High Risk</v>
      </c>
      <c r="I792" t="s">
        <v>53</v>
      </c>
      <c r="J792" t="s">
        <v>12</v>
      </c>
      <c r="K792">
        <v>106</v>
      </c>
      <c r="L792" s="1">
        <f>HeartDiseasePrediction[[#This Row],[MaxHR]]/(220-HeartDiseasePrediction[[#This Row],[Age]])</f>
        <v>0.67088607594936711</v>
      </c>
      <c r="M792" t="str" cm="1">
        <f t="array" ref="M792">_xlfn.IFS(HeartDiseasePrediction[[#This Row],[MaxHR % Value]]&lt;=59%,"Low-(Abnormal)",HeartDiseasePrediction[[#This Row],[MaxHR % Value]]&lt;86%,"Normal",HeartDiseasePrediction[[#This Row],[MaxHR % Value]]&gt;=86%,"High-(Abnormal)")</f>
        <v>Normal</v>
      </c>
      <c r="N792" t="s">
        <v>22</v>
      </c>
      <c r="O792">
        <v>1.9</v>
      </c>
      <c r="P792" t="str" cm="1">
        <f t="array" ref="P792">_xlfn.IFS(HeartDiseasePrediction[[#This Row],[Oldpeak]]&lt;1,"Low Risk",HeartDiseasePrediction[[#This Row],[Oldpeak]]&lt;1.5,"Medium Risk",HeartDiseasePrediction[[#This Row],[Oldpeak]]&gt;=1.5,"High Risk")</f>
        <v>High Risk</v>
      </c>
      <c r="Q792" t="s">
        <v>15</v>
      </c>
      <c r="R792" t="s">
        <v>23</v>
      </c>
    </row>
    <row r="793" spans="1:18" x14ac:dyDescent="0.25">
      <c r="A793">
        <v>51</v>
      </c>
      <c r="B793" t="str" cm="1">
        <f t="array" ref="B793">_xlfn.IFS(HeartDiseasePrediction[[#This Row],[Age]]&lt;40,"Below 40",HeartDiseasePrediction[[#This Row],[Age]]&lt;50,"Btw 40 - 49",HeartDiseasePrediction[[#This Row],[Age]]&lt;60,"Btw 50 -59",HeartDiseasePrediction[[#This Row],[Age]]&lt;70,"Btw 60 - 69",HeartDiseasePrediction[[#This Row],[Age]]&lt;=80,"Btw 70 -79")</f>
        <v>Btw 50 -59</v>
      </c>
      <c r="C793" t="s">
        <v>11</v>
      </c>
      <c r="D793" t="s">
        <v>61</v>
      </c>
      <c r="E793">
        <v>140</v>
      </c>
      <c r="F793" t="str" cm="1">
        <f t="array" ref="F793">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93">
        <v>298</v>
      </c>
      <c r="H793" t="str" cm="1">
        <f t="array" ref="H793">_xlfn.IFS(HeartDiseasePrediction[[#This Row],[Cholesterol]]=0,"No Reading",HeartDiseasePrediction[[#This Row],[Cholesterol]]&lt;200,"Normal",HeartDiseasePrediction[[#This Row],[Cholesterol]]&lt;240,"Medium Risk",HeartDiseasePrediction[[#This Row],[Cholesterol]]&gt;=240,"High Risk")</f>
        <v>High Risk</v>
      </c>
      <c r="I793" t="s">
        <v>52</v>
      </c>
      <c r="J793" t="s">
        <v>12</v>
      </c>
      <c r="K793">
        <v>122</v>
      </c>
      <c r="L793" s="1">
        <f>HeartDiseasePrediction[[#This Row],[MaxHR]]/(220-HeartDiseasePrediction[[#This Row],[Age]])</f>
        <v>0.72189349112426038</v>
      </c>
      <c r="M793" t="str" cm="1">
        <f t="array" ref="M793">_xlfn.IFS(HeartDiseasePrediction[[#This Row],[MaxHR % Value]]&lt;=59%,"Low-(Abnormal)",HeartDiseasePrediction[[#This Row],[MaxHR % Value]]&lt;86%,"Normal",HeartDiseasePrediction[[#This Row],[MaxHR % Value]]&gt;=86%,"High-(Abnormal)")</f>
        <v>Normal</v>
      </c>
      <c r="N793" t="s">
        <v>23</v>
      </c>
      <c r="O793">
        <v>4.2</v>
      </c>
      <c r="P793" t="str" cm="1">
        <f t="array" ref="P793">_xlfn.IFS(HeartDiseasePrediction[[#This Row],[Oldpeak]]&lt;1,"Low Risk",HeartDiseasePrediction[[#This Row],[Oldpeak]]&lt;1.5,"Medium Risk",HeartDiseasePrediction[[#This Row],[Oldpeak]]&gt;=1.5,"High Risk")</f>
        <v>High Risk</v>
      </c>
      <c r="Q793" t="s">
        <v>15</v>
      </c>
      <c r="R793" t="s">
        <v>23</v>
      </c>
    </row>
    <row r="794" spans="1:18" x14ac:dyDescent="0.25">
      <c r="A794">
        <v>46</v>
      </c>
      <c r="B794" t="str" cm="1">
        <f t="array" ref="B794">_xlfn.IFS(HeartDiseasePrediction[[#This Row],[Age]]&lt;40,"Below 40",HeartDiseasePrediction[[#This Row],[Age]]&lt;50,"Btw 40 - 49",HeartDiseasePrediction[[#This Row],[Age]]&lt;60,"Btw 50 -59",HeartDiseasePrediction[[#This Row],[Age]]&lt;70,"Btw 60 - 69",HeartDiseasePrediction[[#This Row],[Age]]&lt;=80,"Btw 70 -79")</f>
        <v>Btw 40 - 49</v>
      </c>
      <c r="C794" t="s">
        <v>11</v>
      </c>
      <c r="D794" t="s">
        <v>64</v>
      </c>
      <c r="E794">
        <v>150</v>
      </c>
      <c r="F794" t="str" cm="1">
        <f t="array" ref="F79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794">
        <v>231</v>
      </c>
      <c r="H794" t="str" cm="1">
        <f t="array" ref="H794">_xlfn.IFS(HeartDiseasePrediction[[#This Row],[Cholesterol]]=0,"No Reading",HeartDiseasePrediction[[#This Row],[Cholesterol]]&lt;200,"Normal",HeartDiseasePrediction[[#This Row],[Cholesterol]]&lt;240,"Medium Risk",HeartDiseasePrediction[[#This Row],[Cholesterol]]&gt;=240,"High Risk")</f>
        <v>Medium Risk</v>
      </c>
      <c r="I794" t="s">
        <v>52</v>
      </c>
      <c r="J794" t="s">
        <v>12</v>
      </c>
      <c r="K794">
        <v>147</v>
      </c>
      <c r="L794" s="1">
        <f>HeartDiseasePrediction[[#This Row],[MaxHR]]/(220-HeartDiseasePrediction[[#This Row],[Age]])</f>
        <v>0.84482758620689657</v>
      </c>
      <c r="M794" t="str" cm="1">
        <f t="array" ref="M794">_xlfn.IFS(HeartDiseasePrediction[[#This Row],[MaxHR % Value]]&lt;=59%,"Low-(Abnormal)",HeartDiseasePrediction[[#This Row],[MaxHR % Value]]&lt;86%,"Normal",HeartDiseasePrediction[[#This Row],[MaxHR % Value]]&gt;=86%,"High-(Abnormal)")</f>
        <v>Normal</v>
      </c>
      <c r="N794" t="s">
        <v>22</v>
      </c>
      <c r="O794">
        <v>3.6</v>
      </c>
      <c r="P794" t="str" cm="1">
        <f t="array" ref="P794">_xlfn.IFS(HeartDiseasePrediction[[#This Row],[Oldpeak]]&lt;1,"Low Risk",HeartDiseasePrediction[[#This Row],[Oldpeak]]&lt;1.5,"Medium Risk",HeartDiseasePrediction[[#This Row],[Oldpeak]]&gt;=1.5,"High Risk")</f>
        <v>High Risk</v>
      </c>
      <c r="Q794" t="s">
        <v>15</v>
      </c>
      <c r="R794" t="s">
        <v>23</v>
      </c>
    </row>
    <row r="795" spans="1:18" x14ac:dyDescent="0.25">
      <c r="A795">
        <v>67</v>
      </c>
      <c r="B795" t="str" cm="1">
        <f t="array" ref="B795">_xlfn.IFS(HeartDiseasePrediction[[#This Row],[Age]]&lt;40,"Below 40",HeartDiseasePrediction[[#This Row],[Age]]&lt;50,"Btw 40 - 49",HeartDiseasePrediction[[#This Row],[Age]]&lt;60,"Btw 50 -59",HeartDiseasePrediction[[#This Row],[Age]]&lt;70,"Btw 60 - 69",HeartDiseasePrediction[[#This Row],[Age]]&lt;=80,"Btw 70 -79")</f>
        <v>Btw 60 - 69</v>
      </c>
      <c r="C795" t="s">
        <v>11</v>
      </c>
      <c r="D795" t="s">
        <v>61</v>
      </c>
      <c r="E795">
        <v>125</v>
      </c>
      <c r="F795" t="str" cm="1">
        <f t="array" ref="F79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95">
        <v>254</v>
      </c>
      <c r="H795" t="str" cm="1">
        <f t="array" ref="H795">_xlfn.IFS(HeartDiseasePrediction[[#This Row],[Cholesterol]]=0,"No Reading",HeartDiseasePrediction[[#This Row],[Cholesterol]]&lt;200,"Normal",HeartDiseasePrediction[[#This Row],[Cholesterol]]&lt;240,"Medium Risk",HeartDiseasePrediction[[#This Row],[Cholesterol]]&gt;=240,"High Risk")</f>
        <v>High Risk</v>
      </c>
      <c r="I795" t="s">
        <v>53</v>
      </c>
      <c r="J795" t="s">
        <v>12</v>
      </c>
      <c r="K795">
        <v>163</v>
      </c>
      <c r="L795" s="1">
        <f>HeartDiseasePrediction[[#This Row],[MaxHR]]/(220-HeartDiseasePrediction[[#This Row],[Age]])</f>
        <v>1.065359477124183</v>
      </c>
      <c r="M795" t="str" cm="1">
        <f t="array" ref="M795">_xlfn.IFS(HeartDiseasePrediction[[#This Row],[MaxHR % Value]]&lt;=59%,"Low-(Abnormal)",HeartDiseasePrediction[[#This Row],[MaxHR % Value]]&lt;86%,"Normal",HeartDiseasePrediction[[#This Row],[MaxHR % Value]]&gt;=86%,"High-(Abnormal)")</f>
        <v>High-(Abnormal)</v>
      </c>
      <c r="N795" t="s">
        <v>22</v>
      </c>
      <c r="O795">
        <v>0.2</v>
      </c>
      <c r="P795" t="str" cm="1">
        <f t="array" ref="P795">_xlfn.IFS(HeartDiseasePrediction[[#This Row],[Oldpeak]]&lt;1,"Low Risk",HeartDiseasePrediction[[#This Row],[Oldpeak]]&lt;1.5,"Medium Risk",HeartDiseasePrediction[[#This Row],[Oldpeak]]&gt;=1.5,"High Risk")</f>
        <v>Low Risk</v>
      </c>
      <c r="Q795" t="s">
        <v>15</v>
      </c>
      <c r="R795" t="s">
        <v>23</v>
      </c>
    </row>
    <row r="796" spans="1:18" x14ac:dyDescent="0.25">
      <c r="A796">
        <v>50</v>
      </c>
      <c r="B796" t="str" cm="1">
        <f t="array" ref="B796">_xlfn.IFS(HeartDiseasePrediction[[#This Row],[Age]]&lt;40,"Below 40",HeartDiseasePrediction[[#This Row],[Age]]&lt;50,"Btw 40 - 49",HeartDiseasePrediction[[#This Row],[Age]]&lt;60,"Btw 50 -59",HeartDiseasePrediction[[#This Row],[Age]]&lt;70,"Btw 60 - 69",HeartDiseasePrediction[[#This Row],[Age]]&lt;=80,"Btw 70 -79")</f>
        <v>Btw 50 -59</v>
      </c>
      <c r="C796" t="s">
        <v>11</v>
      </c>
      <c r="D796" t="s">
        <v>64</v>
      </c>
      <c r="E796">
        <v>129</v>
      </c>
      <c r="F796" t="str" cm="1">
        <f t="array" ref="F79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96">
        <v>196</v>
      </c>
      <c r="H796" t="str" cm="1">
        <f t="array" ref="H796">_xlfn.IFS(HeartDiseasePrediction[[#This Row],[Cholesterol]]=0,"No Reading",HeartDiseasePrediction[[#This Row],[Cholesterol]]&lt;200,"Normal",HeartDiseasePrediction[[#This Row],[Cholesterol]]&lt;240,"Medium Risk",HeartDiseasePrediction[[#This Row],[Cholesterol]]&gt;=240,"High Risk")</f>
        <v>Normal</v>
      </c>
      <c r="I796" t="s">
        <v>52</v>
      </c>
      <c r="J796" t="s">
        <v>12</v>
      </c>
      <c r="K796">
        <v>163</v>
      </c>
      <c r="L796" s="1">
        <f>HeartDiseasePrediction[[#This Row],[MaxHR]]/(220-HeartDiseasePrediction[[#This Row],[Age]])</f>
        <v>0.95882352941176474</v>
      </c>
      <c r="M796" t="str" cm="1">
        <f t="array" ref="M796">_xlfn.IFS(HeartDiseasePrediction[[#This Row],[MaxHR % Value]]&lt;=59%,"Low-(Abnormal)",HeartDiseasePrediction[[#This Row],[MaxHR % Value]]&lt;86%,"Normal",HeartDiseasePrediction[[#This Row],[MaxHR % Value]]&gt;=86%,"High-(Abnormal)")</f>
        <v>High-(Abnormal)</v>
      </c>
      <c r="N796" t="s">
        <v>22</v>
      </c>
      <c r="O796">
        <v>0</v>
      </c>
      <c r="P796" t="str" cm="1">
        <f t="array" ref="P796">_xlfn.IFS(HeartDiseasePrediction[[#This Row],[Oldpeak]]&lt;1,"Low Risk",HeartDiseasePrediction[[#This Row],[Oldpeak]]&lt;1.5,"Medium Risk",HeartDiseasePrediction[[#This Row],[Oldpeak]]&gt;=1.5,"High Risk")</f>
        <v>Low Risk</v>
      </c>
      <c r="Q796" t="s">
        <v>13</v>
      </c>
      <c r="R796" t="s">
        <v>22</v>
      </c>
    </row>
    <row r="797" spans="1:18" x14ac:dyDescent="0.25">
      <c r="A797">
        <v>42</v>
      </c>
      <c r="B797" t="str" cm="1">
        <f t="array" ref="B797">_xlfn.IFS(HeartDiseasePrediction[[#This Row],[Age]]&lt;40,"Below 40",HeartDiseasePrediction[[#This Row],[Age]]&lt;50,"Btw 40 - 49",HeartDiseasePrediction[[#This Row],[Age]]&lt;60,"Btw 50 -59",HeartDiseasePrediction[[#This Row],[Age]]&lt;70,"Btw 60 - 69",HeartDiseasePrediction[[#This Row],[Age]]&lt;=80,"Btw 70 -79")</f>
        <v>Btw 40 - 49</v>
      </c>
      <c r="C797" t="s">
        <v>11</v>
      </c>
      <c r="D797" t="s">
        <v>64</v>
      </c>
      <c r="E797">
        <v>120</v>
      </c>
      <c r="F797" t="str" cm="1">
        <f t="array" ref="F79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97">
        <v>240</v>
      </c>
      <c r="H797" t="str" cm="1">
        <f t="array" ref="H797">_xlfn.IFS(HeartDiseasePrediction[[#This Row],[Cholesterol]]=0,"No Reading",HeartDiseasePrediction[[#This Row],[Cholesterol]]&lt;200,"Normal",HeartDiseasePrediction[[#This Row],[Cholesterol]]&lt;240,"Medium Risk",HeartDiseasePrediction[[#This Row],[Cholesterol]]&gt;=240,"High Risk")</f>
        <v>High Risk</v>
      </c>
      <c r="I797" t="s">
        <v>53</v>
      </c>
      <c r="J797" t="s">
        <v>12</v>
      </c>
      <c r="K797">
        <v>194</v>
      </c>
      <c r="L797" s="1">
        <f>HeartDiseasePrediction[[#This Row],[MaxHR]]/(220-HeartDiseasePrediction[[#This Row],[Age]])</f>
        <v>1.0898876404494382</v>
      </c>
      <c r="M797" t="str" cm="1">
        <f t="array" ref="M797">_xlfn.IFS(HeartDiseasePrediction[[#This Row],[MaxHR % Value]]&lt;=59%,"Low-(Abnormal)",HeartDiseasePrediction[[#This Row],[MaxHR % Value]]&lt;86%,"Normal",HeartDiseasePrediction[[#This Row],[MaxHR % Value]]&gt;=86%,"High-(Abnormal)")</f>
        <v>High-(Abnormal)</v>
      </c>
      <c r="N797" t="s">
        <v>22</v>
      </c>
      <c r="O797">
        <v>0.8</v>
      </c>
      <c r="P797" t="str" cm="1">
        <f t="array" ref="P797">_xlfn.IFS(HeartDiseasePrediction[[#This Row],[Oldpeak]]&lt;1,"Low Risk",HeartDiseasePrediction[[#This Row],[Oldpeak]]&lt;1.5,"Medium Risk",HeartDiseasePrediction[[#This Row],[Oldpeak]]&gt;=1.5,"High Risk")</f>
        <v>Low Risk</v>
      </c>
      <c r="Q797" t="s">
        <v>18</v>
      </c>
      <c r="R797" t="s">
        <v>22</v>
      </c>
    </row>
    <row r="798" spans="1:18" x14ac:dyDescent="0.25">
      <c r="A798">
        <v>56</v>
      </c>
      <c r="B798" t="str" cm="1">
        <f t="array" ref="B798">_xlfn.IFS(HeartDiseasePrediction[[#This Row],[Age]]&lt;40,"Below 40",HeartDiseasePrediction[[#This Row],[Age]]&lt;50,"Btw 40 - 49",HeartDiseasePrediction[[#This Row],[Age]]&lt;60,"Btw 50 -59",HeartDiseasePrediction[[#This Row],[Age]]&lt;70,"Btw 60 - 69",HeartDiseasePrediction[[#This Row],[Age]]&lt;=80,"Btw 70 -79")</f>
        <v>Btw 50 -59</v>
      </c>
      <c r="C798" t="s">
        <v>14</v>
      </c>
      <c r="D798" t="s">
        <v>61</v>
      </c>
      <c r="E798">
        <v>134</v>
      </c>
      <c r="F798" t="str" cm="1">
        <f t="array" ref="F79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798">
        <v>409</v>
      </c>
      <c r="H798" t="str" cm="1">
        <f t="array" ref="H798">_xlfn.IFS(HeartDiseasePrediction[[#This Row],[Cholesterol]]=0,"No Reading",HeartDiseasePrediction[[#This Row],[Cholesterol]]&lt;200,"Normal",HeartDiseasePrediction[[#This Row],[Cholesterol]]&lt;240,"Medium Risk",HeartDiseasePrediction[[#This Row],[Cholesterol]]&gt;=240,"High Risk")</f>
        <v>High Risk</v>
      </c>
      <c r="I798" t="s">
        <v>52</v>
      </c>
      <c r="J798" t="s">
        <v>17</v>
      </c>
      <c r="K798">
        <v>150</v>
      </c>
      <c r="L798" s="1">
        <f>HeartDiseasePrediction[[#This Row],[MaxHR]]/(220-HeartDiseasePrediction[[#This Row],[Age]])</f>
        <v>0.91463414634146345</v>
      </c>
      <c r="M798" t="str" cm="1">
        <f t="array" ref="M798">_xlfn.IFS(HeartDiseasePrediction[[#This Row],[MaxHR % Value]]&lt;=59%,"Low-(Abnormal)",HeartDiseasePrediction[[#This Row],[MaxHR % Value]]&lt;86%,"Normal",HeartDiseasePrediction[[#This Row],[MaxHR % Value]]&gt;=86%,"High-(Abnormal)")</f>
        <v>High-(Abnormal)</v>
      </c>
      <c r="N798" t="s">
        <v>23</v>
      </c>
      <c r="O798">
        <v>1.9</v>
      </c>
      <c r="P798" t="str" cm="1">
        <f t="array" ref="P798">_xlfn.IFS(HeartDiseasePrediction[[#This Row],[Oldpeak]]&lt;1,"Low Risk",HeartDiseasePrediction[[#This Row],[Oldpeak]]&lt;1.5,"Medium Risk",HeartDiseasePrediction[[#This Row],[Oldpeak]]&gt;=1.5,"High Risk")</f>
        <v>High Risk</v>
      </c>
      <c r="Q798" t="s">
        <v>15</v>
      </c>
      <c r="R798" t="s">
        <v>23</v>
      </c>
    </row>
    <row r="799" spans="1:18" x14ac:dyDescent="0.25">
      <c r="A799">
        <v>41</v>
      </c>
      <c r="B799" t="str" cm="1">
        <f t="array" ref="B799">_xlfn.IFS(HeartDiseasePrediction[[#This Row],[Age]]&lt;40,"Below 40",HeartDiseasePrediction[[#This Row],[Age]]&lt;50,"Btw 40 - 49",HeartDiseasePrediction[[#This Row],[Age]]&lt;60,"Btw 50 -59",HeartDiseasePrediction[[#This Row],[Age]]&lt;70,"Btw 60 - 69",HeartDiseasePrediction[[#This Row],[Age]]&lt;=80,"Btw 70 -79")</f>
        <v>Btw 40 - 49</v>
      </c>
      <c r="C799" t="s">
        <v>11</v>
      </c>
      <c r="D799" t="s">
        <v>61</v>
      </c>
      <c r="E799">
        <v>110</v>
      </c>
      <c r="F799" t="str" cm="1">
        <f t="array" ref="F799">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799">
        <v>172</v>
      </c>
      <c r="H799" t="str" cm="1">
        <f t="array" ref="H799">_xlfn.IFS(HeartDiseasePrediction[[#This Row],[Cholesterol]]=0,"No Reading",HeartDiseasePrediction[[#This Row],[Cholesterol]]&lt;200,"Normal",HeartDiseasePrediction[[#This Row],[Cholesterol]]&lt;240,"Medium Risk",HeartDiseasePrediction[[#This Row],[Cholesterol]]&gt;=240,"High Risk")</f>
        <v>Normal</v>
      </c>
      <c r="I799" t="s">
        <v>52</v>
      </c>
      <c r="J799" t="s">
        <v>17</v>
      </c>
      <c r="K799">
        <v>158</v>
      </c>
      <c r="L799" s="1">
        <f>HeartDiseasePrediction[[#This Row],[MaxHR]]/(220-HeartDiseasePrediction[[#This Row],[Age]])</f>
        <v>0.88268156424581001</v>
      </c>
      <c r="M799" t="str" cm="1">
        <f t="array" ref="M799">_xlfn.IFS(HeartDiseasePrediction[[#This Row],[MaxHR % Value]]&lt;=59%,"Low-(Abnormal)",HeartDiseasePrediction[[#This Row],[MaxHR % Value]]&lt;86%,"Normal",HeartDiseasePrediction[[#This Row],[MaxHR % Value]]&gt;=86%,"High-(Abnormal)")</f>
        <v>High-(Abnormal)</v>
      </c>
      <c r="N799" t="s">
        <v>22</v>
      </c>
      <c r="O799">
        <v>0</v>
      </c>
      <c r="P799" t="str" cm="1">
        <f t="array" ref="P799">_xlfn.IFS(HeartDiseasePrediction[[#This Row],[Oldpeak]]&lt;1,"Low Risk",HeartDiseasePrediction[[#This Row],[Oldpeak]]&lt;1.5,"Medium Risk",HeartDiseasePrediction[[#This Row],[Oldpeak]]&gt;=1.5,"High Risk")</f>
        <v>Low Risk</v>
      </c>
      <c r="Q799" t="s">
        <v>13</v>
      </c>
      <c r="R799" t="s">
        <v>23</v>
      </c>
    </row>
    <row r="800" spans="1:18" x14ac:dyDescent="0.25">
      <c r="A800">
        <v>42</v>
      </c>
      <c r="B800" t="str" cm="1">
        <f t="array" ref="B800">_xlfn.IFS(HeartDiseasePrediction[[#This Row],[Age]]&lt;40,"Below 40",HeartDiseasePrediction[[#This Row],[Age]]&lt;50,"Btw 40 - 49",HeartDiseasePrediction[[#This Row],[Age]]&lt;60,"Btw 50 -59",HeartDiseasePrediction[[#This Row],[Age]]&lt;70,"Btw 60 - 69",HeartDiseasePrediction[[#This Row],[Age]]&lt;=80,"Btw 70 -79")</f>
        <v>Btw 40 - 49</v>
      </c>
      <c r="C800" t="s">
        <v>14</v>
      </c>
      <c r="D800" t="s">
        <v>61</v>
      </c>
      <c r="E800">
        <v>102</v>
      </c>
      <c r="F800" t="str" cm="1">
        <f t="array" ref="F800">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800">
        <v>265</v>
      </c>
      <c r="H800" t="str" cm="1">
        <f t="array" ref="H800">_xlfn.IFS(HeartDiseasePrediction[[#This Row],[Cholesterol]]=0,"No Reading",HeartDiseasePrediction[[#This Row],[Cholesterol]]&lt;200,"Normal",HeartDiseasePrediction[[#This Row],[Cholesterol]]&lt;240,"Medium Risk",HeartDiseasePrediction[[#This Row],[Cholesterol]]&gt;=240,"High Risk")</f>
        <v>High Risk</v>
      </c>
      <c r="I800" t="s">
        <v>52</v>
      </c>
      <c r="J800" t="s">
        <v>17</v>
      </c>
      <c r="K800">
        <v>122</v>
      </c>
      <c r="L800" s="1">
        <f>HeartDiseasePrediction[[#This Row],[MaxHR]]/(220-HeartDiseasePrediction[[#This Row],[Age]])</f>
        <v>0.6853932584269663</v>
      </c>
      <c r="M800" t="str" cm="1">
        <f t="array" ref="M800">_xlfn.IFS(HeartDiseasePrediction[[#This Row],[MaxHR % Value]]&lt;=59%,"Low-(Abnormal)",HeartDiseasePrediction[[#This Row],[MaxHR % Value]]&lt;86%,"Normal",HeartDiseasePrediction[[#This Row],[MaxHR % Value]]&gt;=86%,"High-(Abnormal)")</f>
        <v>Normal</v>
      </c>
      <c r="N800" t="s">
        <v>22</v>
      </c>
      <c r="O800">
        <v>0.6</v>
      </c>
      <c r="P800" t="str" cm="1">
        <f t="array" ref="P800">_xlfn.IFS(HeartDiseasePrediction[[#This Row],[Oldpeak]]&lt;1,"Low Risk",HeartDiseasePrediction[[#This Row],[Oldpeak]]&lt;1.5,"Medium Risk",HeartDiseasePrediction[[#This Row],[Oldpeak]]&gt;=1.5,"High Risk")</f>
        <v>Low Risk</v>
      </c>
      <c r="Q800" t="s">
        <v>15</v>
      </c>
      <c r="R800" t="s">
        <v>22</v>
      </c>
    </row>
    <row r="801" spans="1:18" x14ac:dyDescent="0.25">
      <c r="A801">
        <v>53</v>
      </c>
      <c r="B801" t="str" cm="1">
        <f t="array" ref="B801">_xlfn.IFS(HeartDiseasePrediction[[#This Row],[Age]]&lt;40,"Below 40",HeartDiseasePrediction[[#This Row],[Age]]&lt;50,"Btw 40 - 49",HeartDiseasePrediction[[#This Row],[Age]]&lt;60,"Btw 50 -59",HeartDiseasePrediction[[#This Row],[Age]]&lt;70,"Btw 60 - 69",HeartDiseasePrediction[[#This Row],[Age]]&lt;=80,"Btw 70 -79")</f>
        <v>Btw 50 -59</v>
      </c>
      <c r="C801" t="s">
        <v>11</v>
      </c>
      <c r="D801" t="s">
        <v>64</v>
      </c>
      <c r="E801">
        <v>130</v>
      </c>
      <c r="F801" t="str" cm="1">
        <f t="array" ref="F80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01">
        <v>246</v>
      </c>
      <c r="H801" t="str" cm="1">
        <f t="array" ref="H801">_xlfn.IFS(HeartDiseasePrediction[[#This Row],[Cholesterol]]=0,"No Reading",HeartDiseasePrediction[[#This Row],[Cholesterol]]&lt;200,"Normal",HeartDiseasePrediction[[#This Row],[Cholesterol]]&lt;240,"Medium Risk",HeartDiseasePrediction[[#This Row],[Cholesterol]]&gt;=240,"High Risk")</f>
        <v>High Risk</v>
      </c>
      <c r="I801" t="s">
        <v>53</v>
      </c>
      <c r="J801" t="s">
        <v>17</v>
      </c>
      <c r="K801">
        <v>173</v>
      </c>
      <c r="L801" s="1">
        <f>HeartDiseasePrediction[[#This Row],[MaxHR]]/(220-HeartDiseasePrediction[[#This Row],[Age]])</f>
        <v>1.0359281437125749</v>
      </c>
      <c r="M801" t="str" cm="1">
        <f t="array" ref="M801">_xlfn.IFS(HeartDiseasePrediction[[#This Row],[MaxHR % Value]]&lt;=59%,"Low-(Abnormal)",HeartDiseasePrediction[[#This Row],[MaxHR % Value]]&lt;86%,"Normal",HeartDiseasePrediction[[#This Row],[MaxHR % Value]]&gt;=86%,"High-(Abnormal)")</f>
        <v>High-(Abnormal)</v>
      </c>
      <c r="N801" t="s">
        <v>22</v>
      </c>
      <c r="O801">
        <v>0</v>
      </c>
      <c r="P801" t="str" cm="1">
        <f t="array" ref="P801">_xlfn.IFS(HeartDiseasePrediction[[#This Row],[Oldpeak]]&lt;1,"Low Risk",HeartDiseasePrediction[[#This Row],[Oldpeak]]&lt;1.5,"Medium Risk",HeartDiseasePrediction[[#This Row],[Oldpeak]]&gt;=1.5,"High Risk")</f>
        <v>Low Risk</v>
      </c>
      <c r="Q801" t="s">
        <v>13</v>
      </c>
      <c r="R801" t="s">
        <v>22</v>
      </c>
    </row>
    <row r="802" spans="1:18" x14ac:dyDescent="0.25">
      <c r="A802">
        <v>43</v>
      </c>
      <c r="B802" t="str" cm="1">
        <f t="array" ref="B802">_xlfn.IFS(HeartDiseasePrediction[[#This Row],[Age]]&lt;40,"Below 40",HeartDiseasePrediction[[#This Row],[Age]]&lt;50,"Btw 40 - 49",HeartDiseasePrediction[[#This Row],[Age]]&lt;60,"Btw 50 -59",HeartDiseasePrediction[[#This Row],[Age]]&lt;70,"Btw 60 - 69",HeartDiseasePrediction[[#This Row],[Age]]&lt;=80,"Btw 70 -79")</f>
        <v>Btw 40 - 49</v>
      </c>
      <c r="C802" t="s">
        <v>11</v>
      </c>
      <c r="D802" t="s">
        <v>64</v>
      </c>
      <c r="E802">
        <v>130</v>
      </c>
      <c r="F802" t="str" cm="1">
        <f t="array" ref="F80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02">
        <v>315</v>
      </c>
      <c r="H802" t="str" cm="1">
        <f t="array" ref="H802">_xlfn.IFS(HeartDiseasePrediction[[#This Row],[Cholesterol]]=0,"No Reading",HeartDiseasePrediction[[#This Row],[Cholesterol]]&lt;200,"Normal",HeartDiseasePrediction[[#This Row],[Cholesterol]]&lt;240,"Medium Risk",HeartDiseasePrediction[[#This Row],[Cholesterol]]&gt;=240,"High Risk")</f>
        <v>High Risk</v>
      </c>
      <c r="I802" t="s">
        <v>52</v>
      </c>
      <c r="J802" t="s">
        <v>12</v>
      </c>
      <c r="K802">
        <v>162</v>
      </c>
      <c r="L802" s="1">
        <f>HeartDiseasePrediction[[#This Row],[MaxHR]]/(220-HeartDiseasePrediction[[#This Row],[Age]])</f>
        <v>0.9152542372881356</v>
      </c>
      <c r="M802" t="str" cm="1">
        <f t="array" ref="M802">_xlfn.IFS(HeartDiseasePrediction[[#This Row],[MaxHR % Value]]&lt;=59%,"Low-(Abnormal)",HeartDiseasePrediction[[#This Row],[MaxHR % Value]]&lt;86%,"Normal",HeartDiseasePrediction[[#This Row],[MaxHR % Value]]&gt;=86%,"High-(Abnormal)")</f>
        <v>High-(Abnormal)</v>
      </c>
      <c r="N802" t="s">
        <v>22</v>
      </c>
      <c r="O802">
        <v>1.9</v>
      </c>
      <c r="P802" t="str" cm="1">
        <f t="array" ref="P802">_xlfn.IFS(HeartDiseasePrediction[[#This Row],[Oldpeak]]&lt;1,"Low Risk",HeartDiseasePrediction[[#This Row],[Oldpeak]]&lt;1.5,"Medium Risk",HeartDiseasePrediction[[#This Row],[Oldpeak]]&gt;=1.5,"High Risk")</f>
        <v>High Risk</v>
      </c>
      <c r="Q802" t="s">
        <v>13</v>
      </c>
      <c r="R802" t="s">
        <v>22</v>
      </c>
    </row>
    <row r="803" spans="1:18" x14ac:dyDescent="0.25">
      <c r="A803">
        <v>56</v>
      </c>
      <c r="B803" t="str" cm="1">
        <f t="array" ref="B803">_xlfn.IFS(HeartDiseasePrediction[[#This Row],[Age]]&lt;40,"Below 40",HeartDiseasePrediction[[#This Row],[Age]]&lt;50,"Btw 40 - 49",HeartDiseasePrediction[[#This Row],[Age]]&lt;60,"Btw 50 -59",HeartDiseasePrediction[[#This Row],[Age]]&lt;70,"Btw 60 - 69",HeartDiseasePrediction[[#This Row],[Age]]&lt;=80,"Btw 70 -79")</f>
        <v>Btw 50 -59</v>
      </c>
      <c r="C803" t="s">
        <v>11</v>
      </c>
      <c r="D803" t="s">
        <v>61</v>
      </c>
      <c r="E803">
        <v>132</v>
      </c>
      <c r="F803" t="str" cm="1">
        <f t="array" ref="F80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03">
        <v>184</v>
      </c>
      <c r="H803" t="str" cm="1">
        <f t="array" ref="H803">_xlfn.IFS(HeartDiseasePrediction[[#This Row],[Cholesterol]]=0,"No Reading",HeartDiseasePrediction[[#This Row],[Cholesterol]]&lt;200,"Normal",HeartDiseasePrediction[[#This Row],[Cholesterol]]&lt;240,"Medium Risk",HeartDiseasePrediction[[#This Row],[Cholesterol]]&gt;=240,"High Risk")</f>
        <v>Normal</v>
      </c>
      <c r="I803" t="s">
        <v>52</v>
      </c>
      <c r="J803" t="s">
        <v>17</v>
      </c>
      <c r="K803">
        <v>105</v>
      </c>
      <c r="L803" s="1">
        <f>HeartDiseasePrediction[[#This Row],[MaxHR]]/(220-HeartDiseasePrediction[[#This Row],[Age]])</f>
        <v>0.6402439024390244</v>
      </c>
      <c r="M803" t="str" cm="1">
        <f t="array" ref="M803">_xlfn.IFS(HeartDiseasePrediction[[#This Row],[MaxHR % Value]]&lt;=59%,"Low-(Abnormal)",HeartDiseasePrediction[[#This Row],[MaxHR % Value]]&lt;86%,"Normal",HeartDiseasePrediction[[#This Row],[MaxHR % Value]]&gt;=86%,"High-(Abnormal)")</f>
        <v>Normal</v>
      </c>
      <c r="N803" t="s">
        <v>23</v>
      </c>
      <c r="O803">
        <v>2.1</v>
      </c>
      <c r="P803" t="str" cm="1">
        <f t="array" ref="P803">_xlfn.IFS(HeartDiseasePrediction[[#This Row],[Oldpeak]]&lt;1,"Low Risk",HeartDiseasePrediction[[#This Row],[Oldpeak]]&lt;1.5,"Medium Risk",HeartDiseasePrediction[[#This Row],[Oldpeak]]&gt;=1.5,"High Risk")</f>
        <v>High Risk</v>
      </c>
      <c r="Q803" t="s">
        <v>15</v>
      </c>
      <c r="R803" t="s">
        <v>23</v>
      </c>
    </row>
    <row r="804" spans="1:18" x14ac:dyDescent="0.25">
      <c r="A804">
        <v>52</v>
      </c>
      <c r="B804" t="str" cm="1">
        <f t="array" ref="B804">_xlfn.IFS(HeartDiseasePrediction[[#This Row],[Age]]&lt;40,"Below 40",HeartDiseasePrediction[[#This Row],[Age]]&lt;50,"Btw 40 - 49",HeartDiseasePrediction[[#This Row],[Age]]&lt;60,"Btw 50 -59",HeartDiseasePrediction[[#This Row],[Age]]&lt;70,"Btw 60 - 69",HeartDiseasePrediction[[#This Row],[Age]]&lt;=80,"Btw 70 -79")</f>
        <v>Btw 50 -59</v>
      </c>
      <c r="C804" t="s">
        <v>11</v>
      </c>
      <c r="D804" t="s">
        <v>61</v>
      </c>
      <c r="E804">
        <v>108</v>
      </c>
      <c r="F804" t="str" cm="1">
        <f t="array" ref="F804">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804">
        <v>233</v>
      </c>
      <c r="H804" t="str" cm="1">
        <f t="array" ref="H804">_xlfn.IFS(HeartDiseasePrediction[[#This Row],[Cholesterol]]=0,"No Reading",HeartDiseasePrediction[[#This Row],[Cholesterol]]&lt;200,"Normal",HeartDiseasePrediction[[#This Row],[Cholesterol]]&lt;240,"Medium Risk",HeartDiseasePrediction[[#This Row],[Cholesterol]]&gt;=240,"High Risk")</f>
        <v>Medium Risk</v>
      </c>
      <c r="I804" t="s">
        <v>53</v>
      </c>
      <c r="J804" t="s">
        <v>12</v>
      </c>
      <c r="K804">
        <v>147</v>
      </c>
      <c r="L804" s="1">
        <f>HeartDiseasePrediction[[#This Row],[MaxHR]]/(220-HeartDiseasePrediction[[#This Row],[Age]])</f>
        <v>0.875</v>
      </c>
      <c r="M804" t="str" cm="1">
        <f t="array" ref="M804">_xlfn.IFS(HeartDiseasePrediction[[#This Row],[MaxHR % Value]]&lt;=59%,"Low-(Abnormal)",HeartDiseasePrediction[[#This Row],[MaxHR % Value]]&lt;86%,"Normal",HeartDiseasePrediction[[#This Row],[MaxHR % Value]]&gt;=86%,"High-(Abnormal)")</f>
        <v>High-(Abnormal)</v>
      </c>
      <c r="N804" t="s">
        <v>22</v>
      </c>
      <c r="O804">
        <v>0.1</v>
      </c>
      <c r="P804" t="str" cm="1">
        <f t="array" ref="P804">_xlfn.IFS(HeartDiseasePrediction[[#This Row],[Oldpeak]]&lt;1,"Low Risk",HeartDiseasePrediction[[#This Row],[Oldpeak]]&lt;1.5,"Medium Risk",HeartDiseasePrediction[[#This Row],[Oldpeak]]&gt;=1.5,"High Risk")</f>
        <v>Low Risk</v>
      </c>
      <c r="Q804" t="s">
        <v>13</v>
      </c>
      <c r="R804" t="s">
        <v>22</v>
      </c>
    </row>
    <row r="805" spans="1:18" x14ac:dyDescent="0.25">
      <c r="A805">
        <v>62</v>
      </c>
      <c r="B805" t="str" cm="1">
        <f t="array" ref="B805">_xlfn.IFS(HeartDiseasePrediction[[#This Row],[Age]]&lt;40,"Below 40",HeartDiseasePrediction[[#This Row],[Age]]&lt;50,"Btw 40 - 49",HeartDiseasePrediction[[#This Row],[Age]]&lt;60,"Btw 50 -59",HeartDiseasePrediction[[#This Row],[Age]]&lt;70,"Btw 60 - 69",HeartDiseasePrediction[[#This Row],[Age]]&lt;=80,"Btw 70 -79")</f>
        <v>Btw 60 - 69</v>
      </c>
      <c r="C805" t="s">
        <v>14</v>
      </c>
      <c r="D805" t="s">
        <v>61</v>
      </c>
      <c r="E805">
        <v>140</v>
      </c>
      <c r="F805" t="str" cm="1">
        <f t="array" ref="F805">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05">
        <v>394</v>
      </c>
      <c r="H805" t="str" cm="1">
        <f t="array" ref="H805">_xlfn.IFS(HeartDiseasePrediction[[#This Row],[Cholesterol]]=0,"No Reading",HeartDiseasePrediction[[#This Row],[Cholesterol]]&lt;200,"Normal",HeartDiseasePrediction[[#This Row],[Cholesterol]]&lt;240,"Medium Risk",HeartDiseasePrediction[[#This Row],[Cholesterol]]&gt;=240,"High Risk")</f>
        <v>High Risk</v>
      </c>
      <c r="I805" t="s">
        <v>52</v>
      </c>
      <c r="J805" t="s">
        <v>17</v>
      </c>
      <c r="K805">
        <v>157</v>
      </c>
      <c r="L805" s="1">
        <f>HeartDiseasePrediction[[#This Row],[MaxHR]]/(220-HeartDiseasePrediction[[#This Row],[Age]])</f>
        <v>0.99367088607594933</v>
      </c>
      <c r="M805" t="str" cm="1">
        <f t="array" ref="M805">_xlfn.IFS(HeartDiseasePrediction[[#This Row],[MaxHR % Value]]&lt;=59%,"Low-(Abnormal)",HeartDiseasePrediction[[#This Row],[MaxHR % Value]]&lt;86%,"Normal",HeartDiseasePrediction[[#This Row],[MaxHR % Value]]&gt;=86%,"High-(Abnormal)")</f>
        <v>High-(Abnormal)</v>
      </c>
      <c r="N805" t="s">
        <v>22</v>
      </c>
      <c r="O805">
        <v>1.2</v>
      </c>
      <c r="P805" t="str" cm="1">
        <f t="array" ref="P805">_xlfn.IFS(HeartDiseasePrediction[[#This Row],[Oldpeak]]&lt;1,"Low Risk",HeartDiseasePrediction[[#This Row],[Oldpeak]]&lt;1.5,"Medium Risk",HeartDiseasePrediction[[#This Row],[Oldpeak]]&gt;=1.5,"High Risk")</f>
        <v>Medium Risk</v>
      </c>
      <c r="Q805" t="s">
        <v>15</v>
      </c>
      <c r="R805" t="s">
        <v>22</v>
      </c>
    </row>
    <row r="806" spans="1:18" x14ac:dyDescent="0.25">
      <c r="A806">
        <v>70</v>
      </c>
      <c r="B806" t="str" cm="1">
        <f t="array" ref="B806">_xlfn.IFS(HeartDiseasePrediction[[#This Row],[Age]]&lt;40,"Below 40",HeartDiseasePrediction[[#This Row],[Age]]&lt;50,"Btw 40 - 49",HeartDiseasePrediction[[#This Row],[Age]]&lt;60,"Btw 50 -59",HeartDiseasePrediction[[#This Row],[Age]]&lt;70,"Btw 60 - 69",HeartDiseasePrediction[[#This Row],[Age]]&lt;=80,"Btw 70 -79")</f>
        <v>Btw 70 -79</v>
      </c>
      <c r="C806" t="s">
        <v>11</v>
      </c>
      <c r="D806" t="s">
        <v>64</v>
      </c>
      <c r="E806">
        <v>160</v>
      </c>
      <c r="F806" t="str" cm="1">
        <f t="array" ref="F806">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06">
        <v>269</v>
      </c>
      <c r="H806" t="str" cm="1">
        <f t="array" ref="H806">_xlfn.IFS(HeartDiseasePrediction[[#This Row],[Cholesterol]]=0,"No Reading",HeartDiseasePrediction[[#This Row],[Cholesterol]]&lt;200,"Normal",HeartDiseasePrediction[[#This Row],[Cholesterol]]&lt;240,"Medium Risk",HeartDiseasePrediction[[#This Row],[Cholesterol]]&gt;=240,"High Risk")</f>
        <v>High Risk</v>
      </c>
      <c r="I806" t="s">
        <v>52</v>
      </c>
      <c r="J806" t="s">
        <v>12</v>
      </c>
      <c r="K806">
        <v>112</v>
      </c>
      <c r="L806" s="1">
        <f>HeartDiseasePrediction[[#This Row],[MaxHR]]/(220-HeartDiseasePrediction[[#This Row],[Age]])</f>
        <v>0.7466666666666667</v>
      </c>
      <c r="M806" t="str" cm="1">
        <f t="array" ref="M806">_xlfn.IFS(HeartDiseasePrediction[[#This Row],[MaxHR % Value]]&lt;=59%,"Low-(Abnormal)",HeartDiseasePrediction[[#This Row],[MaxHR % Value]]&lt;86%,"Normal",HeartDiseasePrediction[[#This Row],[MaxHR % Value]]&gt;=86%,"High-(Abnormal)")</f>
        <v>Normal</v>
      </c>
      <c r="N806" t="s">
        <v>23</v>
      </c>
      <c r="O806">
        <v>2.9</v>
      </c>
      <c r="P806" t="str" cm="1">
        <f t="array" ref="P806">_xlfn.IFS(HeartDiseasePrediction[[#This Row],[Oldpeak]]&lt;1,"Low Risk",HeartDiseasePrediction[[#This Row],[Oldpeak]]&lt;1.5,"Medium Risk",HeartDiseasePrediction[[#This Row],[Oldpeak]]&gt;=1.5,"High Risk")</f>
        <v>High Risk</v>
      </c>
      <c r="Q806" t="s">
        <v>15</v>
      </c>
      <c r="R806" t="s">
        <v>23</v>
      </c>
    </row>
    <row r="807" spans="1:18" x14ac:dyDescent="0.25">
      <c r="A807">
        <v>54</v>
      </c>
      <c r="B807" t="str" cm="1">
        <f t="array" ref="B807">_xlfn.IFS(HeartDiseasePrediction[[#This Row],[Age]]&lt;40,"Below 40",HeartDiseasePrediction[[#This Row],[Age]]&lt;50,"Btw 40 - 49",HeartDiseasePrediction[[#This Row],[Age]]&lt;60,"Btw 50 -59",HeartDiseasePrediction[[#This Row],[Age]]&lt;70,"Btw 60 - 69",HeartDiseasePrediction[[#This Row],[Age]]&lt;=80,"Btw 70 -79")</f>
        <v>Btw 50 -59</v>
      </c>
      <c r="C807" t="s">
        <v>11</v>
      </c>
      <c r="D807" t="s">
        <v>61</v>
      </c>
      <c r="E807">
        <v>140</v>
      </c>
      <c r="F807" t="str" cm="1">
        <f t="array" ref="F80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07">
        <v>239</v>
      </c>
      <c r="H807" t="str" cm="1">
        <f t="array" ref="H807">_xlfn.IFS(HeartDiseasePrediction[[#This Row],[Cholesterol]]=0,"No Reading",HeartDiseasePrediction[[#This Row],[Cholesterol]]&lt;200,"Normal",HeartDiseasePrediction[[#This Row],[Cholesterol]]&lt;240,"Medium Risk",HeartDiseasePrediction[[#This Row],[Cholesterol]]&gt;=240,"High Risk")</f>
        <v>Medium Risk</v>
      </c>
      <c r="I807" t="s">
        <v>52</v>
      </c>
      <c r="J807" t="s">
        <v>12</v>
      </c>
      <c r="K807">
        <v>160</v>
      </c>
      <c r="L807" s="1">
        <f>HeartDiseasePrediction[[#This Row],[MaxHR]]/(220-HeartDiseasePrediction[[#This Row],[Age]])</f>
        <v>0.96385542168674698</v>
      </c>
      <c r="M807" t="str" cm="1">
        <f t="array" ref="M807">_xlfn.IFS(HeartDiseasePrediction[[#This Row],[MaxHR % Value]]&lt;=59%,"Low-(Abnormal)",HeartDiseasePrediction[[#This Row],[MaxHR % Value]]&lt;86%,"Normal",HeartDiseasePrediction[[#This Row],[MaxHR % Value]]&gt;=86%,"High-(Abnormal)")</f>
        <v>High-(Abnormal)</v>
      </c>
      <c r="N807" t="s">
        <v>22</v>
      </c>
      <c r="O807">
        <v>1.2</v>
      </c>
      <c r="P807" t="str" cm="1">
        <f t="array" ref="P807">_xlfn.IFS(HeartDiseasePrediction[[#This Row],[Oldpeak]]&lt;1,"Low Risk",HeartDiseasePrediction[[#This Row],[Oldpeak]]&lt;1.5,"Medium Risk",HeartDiseasePrediction[[#This Row],[Oldpeak]]&gt;=1.5,"High Risk")</f>
        <v>Medium Risk</v>
      </c>
      <c r="Q807" t="s">
        <v>13</v>
      </c>
      <c r="R807" t="s">
        <v>22</v>
      </c>
    </row>
    <row r="808" spans="1:18" x14ac:dyDescent="0.25">
      <c r="A808">
        <v>70</v>
      </c>
      <c r="B808" t="str" cm="1">
        <f t="array" ref="B808">_xlfn.IFS(HeartDiseasePrediction[[#This Row],[Age]]&lt;40,"Below 40",HeartDiseasePrediction[[#This Row],[Age]]&lt;50,"Btw 40 - 49",HeartDiseasePrediction[[#This Row],[Age]]&lt;60,"Btw 50 -59",HeartDiseasePrediction[[#This Row],[Age]]&lt;70,"Btw 60 - 69",HeartDiseasePrediction[[#This Row],[Age]]&lt;=80,"Btw 70 -79")</f>
        <v>Btw 70 -79</v>
      </c>
      <c r="C808" t="s">
        <v>11</v>
      </c>
      <c r="D808" t="s">
        <v>61</v>
      </c>
      <c r="E808">
        <v>145</v>
      </c>
      <c r="F808" t="str" cm="1">
        <f t="array" ref="F808">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08">
        <v>174</v>
      </c>
      <c r="H808" t="str" cm="1">
        <f t="array" ref="H808">_xlfn.IFS(HeartDiseasePrediction[[#This Row],[Cholesterol]]=0,"No Reading",HeartDiseasePrediction[[#This Row],[Cholesterol]]&lt;200,"Normal",HeartDiseasePrediction[[#This Row],[Cholesterol]]&lt;240,"Medium Risk",HeartDiseasePrediction[[#This Row],[Cholesterol]]&gt;=240,"High Risk")</f>
        <v>Normal</v>
      </c>
      <c r="I808" t="s">
        <v>52</v>
      </c>
      <c r="J808" t="s">
        <v>12</v>
      </c>
      <c r="K808">
        <v>125</v>
      </c>
      <c r="L808" s="1">
        <f>HeartDiseasePrediction[[#This Row],[MaxHR]]/(220-HeartDiseasePrediction[[#This Row],[Age]])</f>
        <v>0.83333333333333337</v>
      </c>
      <c r="M808" t="str" cm="1">
        <f t="array" ref="M808">_xlfn.IFS(HeartDiseasePrediction[[#This Row],[MaxHR % Value]]&lt;=59%,"Low-(Abnormal)",HeartDiseasePrediction[[#This Row],[MaxHR % Value]]&lt;86%,"Normal",HeartDiseasePrediction[[#This Row],[MaxHR % Value]]&gt;=86%,"High-(Abnormal)")</f>
        <v>Normal</v>
      </c>
      <c r="N808" t="s">
        <v>23</v>
      </c>
      <c r="O808">
        <v>2.6</v>
      </c>
      <c r="P808" t="str" cm="1">
        <f t="array" ref="P808">_xlfn.IFS(HeartDiseasePrediction[[#This Row],[Oldpeak]]&lt;1,"Low Risk",HeartDiseasePrediction[[#This Row],[Oldpeak]]&lt;1.5,"Medium Risk",HeartDiseasePrediction[[#This Row],[Oldpeak]]&gt;=1.5,"High Risk")</f>
        <v>High Risk</v>
      </c>
      <c r="Q808" t="s">
        <v>18</v>
      </c>
      <c r="R808" t="s">
        <v>23</v>
      </c>
    </row>
    <row r="809" spans="1:18" x14ac:dyDescent="0.25">
      <c r="A809">
        <v>54</v>
      </c>
      <c r="B809" t="str" cm="1">
        <f t="array" ref="B809">_xlfn.IFS(HeartDiseasePrediction[[#This Row],[Age]]&lt;40,"Below 40",HeartDiseasePrediction[[#This Row],[Age]]&lt;50,"Btw 40 - 49",HeartDiseasePrediction[[#This Row],[Age]]&lt;60,"Btw 50 -59",HeartDiseasePrediction[[#This Row],[Age]]&lt;70,"Btw 60 - 69",HeartDiseasePrediction[[#This Row],[Age]]&lt;=80,"Btw 70 -79")</f>
        <v>Btw 50 -59</v>
      </c>
      <c r="C809" t="s">
        <v>11</v>
      </c>
      <c r="D809" t="s">
        <v>62</v>
      </c>
      <c r="E809">
        <v>108</v>
      </c>
      <c r="F809" t="str" cm="1">
        <f t="array" ref="F809">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809">
        <v>309</v>
      </c>
      <c r="H809" t="str" cm="1">
        <f t="array" ref="H809">_xlfn.IFS(HeartDiseasePrediction[[#This Row],[Cholesterol]]=0,"No Reading",HeartDiseasePrediction[[#This Row],[Cholesterol]]&lt;200,"Normal",HeartDiseasePrediction[[#This Row],[Cholesterol]]&lt;240,"Medium Risk",HeartDiseasePrediction[[#This Row],[Cholesterol]]&gt;=240,"High Risk")</f>
        <v>High Risk</v>
      </c>
      <c r="I809" t="s">
        <v>52</v>
      </c>
      <c r="J809" t="s">
        <v>12</v>
      </c>
      <c r="K809">
        <v>156</v>
      </c>
      <c r="L809" s="1">
        <f>HeartDiseasePrediction[[#This Row],[MaxHR]]/(220-HeartDiseasePrediction[[#This Row],[Age]])</f>
        <v>0.93975903614457834</v>
      </c>
      <c r="M809" t="str" cm="1">
        <f t="array" ref="M809">_xlfn.IFS(HeartDiseasePrediction[[#This Row],[MaxHR % Value]]&lt;=59%,"Low-(Abnormal)",HeartDiseasePrediction[[#This Row],[MaxHR % Value]]&lt;86%,"Normal",HeartDiseasePrediction[[#This Row],[MaxHR % Value]]&gt;=86%,"High-(Abnormal)")</f>
        <v>High-(Abnormal)</v>
      </c>
      <c r="N809" t="s">
        <v>22</v>
      </c>
      <c r="O809">
        <v>0</v>
      </c>
      <c r="P809" t="str" cm="1">
        <f t="array" ref="P809">_xlfn.IFS(HeartDiseasePrediction[[#This Row],[Oldpeak]]&lt;1,"Low Risk",HeartDiseasePrediction[[#This Row],[Oldpeak]]&lt;1.5,"Medium Risk",HeartDiseasePrediction[[#This Row],[Oldpeak]]&gt;=1.5,"High Risk")</f>
        <v>Low Risk</v>
      </c>
      <c r="Q809" t="s">
        <v>13</v>
      </c>
      <c r="R809" t="s">
        <v>22</v>
      </c>
    </row>
    <row r="810" spans="1:18" x14ac:dyDescent="0.25">
      <c r="A810">
        <v>35</v>
      </c>
      <c r="B810" t="str" cm="1">
        <f t="array" ref="B810">_xlfn.IFS(HeartDiseasePrediction[[#This Row],[Age]]&lt;40,"Below 40",HeartDiseasePrediction[[#This Row],[Age]]&lt;50,"Btw 40 - 49",HeartDiseasePrediction[[#This Row],[Age]]&lt;60,"Btw 50 -59",HeartDiseasePrediction[[#This Row],[Age]]&lt;70,"Btw 60 - 69",HeartDiseasePrediction[[#This Row],[Age]]&lt;=80,"Btw 70 -79")</f>
        <v>Below 40</v>
      </c>
      <c r="C810" t="s">
        <v>11</v>
      </c>
      <c r="D810" t="s">
        <v>61</v>
      </c>
      <c r="E810">
        <v>126</v>
      </c>
      <c r="F810" t="str" cm="1">
        <f t="array" ref="F81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10">
        <v>282</v>
      </c>
      <c r="H810" t="str" cm="1">
        <f t="array" ref="H810">_xlfn.IFS(HeartDiseasePrediction[[#This Row],[Cholesterol]]=0,"No Reading",HeartDiseasePrediction[[#This Row],[Cholesterol]]&lt;200,"Normal",HeartDiseasePrediction[[#This Row],[Cholesterol]]&lt;240,"Medium Risk",HeartDiseasePrediction[[#This Row],[Cholesterol]]&gt;=240,"High Risk")</f>
        <v>High Risk</v>
      </c>
      <c r="I810" t="s">
        <v>52</v>
      </c>
      <c r="J810" t="s">
        <v>17</v>
      </c>
      <c r="K810">
        <v>156</v>
      </c>
      <c r="L810" s="1">
        <f>HeartDiseasePrediction[[#This Row],[MaxHR]]/(220-HeartDiseasePrediction[[#This Row],[Age]])</f>
        <v>0.84324324324324329</v>
      </c>
      <c r="M810" t="str" cm="1">
        <f t="array" ref="M810">_xlfn.IFS(HeartDiseasePrediction[[#This Row],[MaxHR % Value]]&lt;=59%,"Low-(Abnormal)",HeartDiseasePrediction[[#This Row],[MaxHR % Value]]&lt;86%,"Normal",HeartDiseasePrediction[[#This Row],[MaxHR % Value]]&gt;=86%,"High-(Abnormal)")</f>
        <v>Normal</v>
      </c>
      <c r="N810" t="s">
        <v>23</v>
      </c>
      <c r="O810">
        <v>0</v>
      </c>
      <c r="P810" t="str" cm="1">
        <f t="array" ref="P810">_xlfn.IFS(HeartDiseasePrediction[[#This Row],[Oldpeak]]&lt;1,"Low Risk",HeartDiseasePrediction[[#This Row],[Oldpeak]]&lt;1.5,"Medium Risk",HeartDiseasePrediction[[#This Row],[Oldpeak]]&gt;=1.5,"High Risk")</f>
        <v>Low Risk</v>
      </c>
      <c r="Q810" t="s">
        <v>13</v>
      </c>
      <c r="R810" t="s">
        <v>23</v>
      </c>
    </row>
    <row r="811" spans="1:18" x14ac:dyDescent="0.25">
      <c r="A811">
        <v>48</v>
      </c>
      <c r="B811" t="str" cm="1">
        <f t="array" ref="B811">_xlfn.IFS(HeartDiseasePrediction[[#This Row],[Age]]&lt;40,"Below 40",HeartDiseasePrediction[[#This Row],[Age]]&lt;50,"Btw 40 - 49",HeartDiseasePrediction[[#This Row],[Age]]&lt;60,"Btw 50 -59",HeartDiseasePrediction[[#This Row],[Age]]&lt;70,"Btw 60 - 69",HeartDiseasePrediction[[#This Row],[Age]]&lt;=80,"Btw 70 -79")</f>
        <v>Btw 40 - 49</v>
      </c>
      <c r="C811" t="s">
        <v>11</v>
      </c>
      <c r="D811" t="s">
        <v>64</v>
      </c>
      <c r="E811">
        <v>124</v>
      </c>
      <c r="F811" t="str" cm="1">
        <f t="array" ref="F81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11">
        <v>255</v>
      </c>
      <c r="H811" t="str" cm="1">
        <f t="array" ref="H811">_xlfn.IFS(HeartDiseasePrediction[[#This Row],[Cholesterol]]=0,"No Reading",HeartDiseasePrediction[[#This Row],[Cholesterol]]&lt;200,"Normal",HeartDiseasePrediction[[#This Row],[Cholesterol]]&lt;240,"Medium Risk",HeartDiseasePrediction[[#This Row],[Cholesterol]]&gt;=240,"High Risk")</f>
        <v>High Risk</v>
      </c>
      <c r="I811" t="s">
        <v>53</v>
      </c>
      <c r="J811" t="s">
        <v>12</v>
      </c>
      <c r="K811">
        <v>175</v>
      </c>
      <c r="L811" s="1">
        <f>HeartDiseasePrediction[[#This Row],[MaxHR]]/(220-HeartDiseasePrediction[[#This Row],[Age]])</f>
        <v>1.0174418604651163</v>
      </c>
      <c r="M811" t="str" cm="1">
        <f t="array" ref="M811">_xlfn.IFS(HeartDiseasePrediction[[#This Row],[MaxHR % Value]]&lt;=59%,"Low-(Abnormal)",HeartDiseasePrediction[[#This Row],[MaxHR % Value]]&lt;86%,"Normal",HeartDiseasePrediction[[#This Row],[MaxHR % Value]]&gt;=86%,"High-(Abnormal)")</f>
        <v>High-(Abnormal)</v>
      </c>
      <c r="N811" t="s">
        <v>22</v>
      </c>
      <c r="O811">
        <v>0</v>
      </c>
      <c r="P811" t="str" cm="1">
        <f t="array" ref="P811">_xlfn.IFS(HeartDiseasePrediction[[#This Row],[Oldpeak]]&lt;1,"Low Risk",HeartDiseasePrediction[[#This Row],[Oldpeak]]&lt;1.5,"Medium Risk",HeartDiseasePrediction[[#This Row],[Oldpeak]]&gt;=1.5,"High Risk")</f>
        <v>Low Risk</v>
      </c>
      <c r="Q811" t="s">
        <v>13</v>
      </c>
      <c r="R811" t="s">
        <v>22</v>
      </c>
    </row>
    <row r="812" spans="1:18" x14ac:dyDescent="0.25">
      <c r="A812">
        <v>55</v>
      </c>
      <c r="B812" t="str" cm="1">
        <f t="array" ref="B812">_xlfn.IFS(HeartDiseasePrediction[[#This Row],[Age]]&lt;40,"Below 40",HeartDiseasePrediction[[#This Row],[Age]]&lt;50,"Btw 40 - 49",HeartDiseasePrediction[[#This Row],[Age]]&lt;60,"Btw 50 -59",HeartDiseasePrediction[[#This Row],[Age]]&lt;70,"Btw 60 - 69",HeartDiseasePrediction[[#This Row],[Age]]&lt;=80,"Btw 70 -79")</f>
        <v>Btw 50 -59</v>
      </c>
      <c r="C812" t="s">
        <v>14</v>
      </c>
      <c r="D812" t="s">
        <v>62</v>
      </c>
      <c r="E812">
        <v>135</v>
      </c>
      <c r="F812" t="str" cm="1">
        <f t="array" ref="F81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12">
        <v>250</v>
      </c>
      <c r="H812" t="str" cm="1">
        <f t="array" ref="H812">_xlfn.IFS(HeartDiseasePrediction[[#This Row],[Cholesterol]]=0,"No Reading",HeartDiseasePrediction[[#This Row],[Cholesterol]]&lt;200,"Normal",HeartDiseasePrediction[[#This Row],[Cholesterol]]&lt;240,"Medium Risk",HeartDiseasePrediction[[#This Row],[Cholesterol]]&gt;=240,"High Risk")</f>
        <v>High Risk</v>
      </c>
      <c r="I812" t="s">
        <v>52</v>
      </c>
      <c r="J812" t="s">
        <v>17</v>
      </c>
      <c r="K812">
        <v>161</v>
      </c>
      <c r="L812" s="1">
        <f>HeartDiseasePrediction[[#This Row],[MaxHR]]/(220-HeartDiseasePrediction[[#This Row],[Age]])</f>
        <v>0.97575757575757571</v>
      </c>
      <c r="M812" t="str" cm="1">
        <f t="array" ref="M812">_xlfn.IFS(HeartDiseasePrediction[[#This Row],[MaxHR % Value]]&lt;=59%,"Low-(Abnormal)",HeartDiseasePrediction[[#This Row],[MaxHR % Value]]&lt;86%,"Normal",HeartDiseasePrediction[[#This Row],[MaxHR % Value]]&gt;=86%,"High-(Abnormal)")</f>
        <v>High-(Abnormal)</v>
      </c>
      <c r="N812" t="s">
        <v>22</v>
      </c>
      <c r="O812">
        <v>1.4</v>
      </c>
      <c r="P812" t="str" cm="1">
        <f t="array" ref="P812">_xlfn.IFS(HeartDiseasePrediction[[#This Row],[Oldpeak]]&lt;1,"Low Risk",HeartDiseasePrediction[[#This Row],[Oldpeak]]&lt;1.5,"Medium Risk",HeartDiseasePrediction[[#This Row],[Oldpeak]]&gt;=1.5,"High Risk")</f>
        <v>Medium Risk</v>
      </c>
      <c r="Q812" t="s">
        <v>15</v>
      </c>
      <c r="R812" t="s">
        <v>22</v>
      </c>
    </row>
    <row r="813" spans="1:18" x14ac:dyDescent="0.25">
      <c r="A813">
        <v>58</v>
      </c>
      <c r="B813" t="str" cm="1">
        <f t="array" ref="B813">_xlfn.IFS(HeartDiseasePrediction[[#This Row],[Age]]&lt;40,"Below 40",HeartDiseasePrediction[[#This Row],[Age]]&lt;50,"Btw 40 - 49",HeartDiseasePrediction[[#This Row],[Age]]&lt;60,"Btw 50 -59",HeartDiseasePrediction[[#This Row],[Age]]&lt;70,"Btw 60 - 69",HeartDiseasePrediction[[#This Row],[Age]]&lt;=80,"Btw 70 -79")</f>
        <v>Btw 50 -59</v>
      </c>
      <c r="C813" t="s">
        <v>14</v>
      </c>
      <c r="D813" t="s">
        <v>61</v>
      </c>
      <c r="E813">
        <v>100</v>
      </c>
      <c r="F813" t="str" cm="1">
        <f t="array" ref="F813">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813">
        <v>248</v>
      </c>
      <c r="H813" t="str" cm="1">
        <f t="array" ref="H813">_xlfn.IFS(HeartDiseasePrediction[[#This Row],[Cholesterol]]=0,"No Reading",HeartDiseasePrediction[[#This Row],[Cholesterol]]&lt;200,"Normal",HeartDiseasePrediction[[#This Row],[Cholesterol]]&lt;240,"Medium Risk",HeartDiseasePrediction[[#This Row],[Cholesterol]]&gt;=240,"High Risk")</f>
        <v>High Risk</v>
      </c>
      <c r="I813" t="s">
        <v>52</v>
      </c>
      <c r="J813" t="s">
        <v>17</v>
      </c>
      <c r="K813">
        <v>122</v>
      </c>
      <c r="L813" s="1">
        <f>HeartDiseasePrediction[[#This Row],[MaxHR]]/(220-HeartDiseasePrediction[[#This Row],[Age]])</f>
        <v>0.75308641975308643</v>
      </c>
      <c r="M813" t="str" cm="1">
        <f t="array" ref="M813">_xlfn.IFS(HeartDiseasePrediction[[#This Row],[MaxHR % Value]]&lt;=59%,"Low-(Abnormal)",HeartDiseasePrediction[[#This Row],[MaxHR % Value]]&lt;86%,"Normal",HeartDiseasePrediction[[#This Row],[MaxHR % Value]]&gt;=86%,"High-(Abnormal)")</f>
        <v>Normal</v>
      </c>
      <c r="N813" t="s">
        <v>22</v>
      </c>
      <c r="O813">
        <v>1</v>
      </c>
      <c r="P813" t="str" cm="1">
        <f t="array" ref="P813">_xlfn.IFS(HeartDiseasePrediction[[#This Row],[Oldpeak]]&lt;1,"Low Risk",HeartDiseasePrediction[[#This Row],[Oldpeak]]&lt;1.5,"Medium Risk",HeartDiseasePrediction[[#This Row],[Oldpeak]]&gt;=1.5,"High Risk")</f>
        <v>Medium Risk</v>
      </c>
      <c r="Q813" t="s">
        <v>15</v>
      </c>
      <c r="R813" t="s">
        <v>22</v>
      </c>
    </row>
    <row r="814" spans="1:18" x14ac:dyDescent="0.25">
      <c r="A814">
        <v>54</v>
      </c>
      <c r="B814" t="str" cm="1">
        <f t="array" ref="B814">_xlfn.IFS(HeartDiseasePrediction[[#This Row],[Age]]&lt;40,"Below 40",HeartDiseasePrediction[[#This Row],[Age]]&lt;50,"Btw 40 - 49",HeartDiseasePrediction[[#This Row],[Age]]&lt;60,"Btw 50 -59",HeartDiseasePrediction[[#This Row],[Age]]&lt;70,"Btw 60 - 69",HeartDiseasePrediction[[#This Row],[Age]]&lt;=80,"Btw 70 -79")</f>
        <v>Btw 50 -59</v>
      </c>
      <c r="C814" t="s">
        <v>14</v>
      </c>
      <c r="D814" t="s">
        <v>64</v>
      </c>
      <c r="E814">
        <v>110</v>
      </c>
      <c r="F814" t="str" cm="1">
        <f t="array" ref="F814">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814">
        <v>214</v>
      </c>
      <c r="H814" t="str" cm="1">
        <f t="array" ref="H814">_xlfn.IFS(HeartDiseasePrediction[[#This Row],[Cholesterol]]=0,"No Reading",HeartDiseasePrediction[[#This Row],[Cholesterol]]&lt;200,"Normal",HeartDiseasePrediction[[#This Row],[Cholesterol]]&lt;240,"Medium Risk",HeartDiseasePrediction[[#This Row],[Cholesterol]]&gt;=240,"High Risk")</f>
        <v>Medium Risk</v>
      </c>
      <c r="I814" t="s">
        <v>52</v>
      </c>
      <c r="J814" t="s">
        <v>12</v>
      </c>
      <c r="K814">
        <v>158</v>
      </c>
      <c r="L814" s="1">
        <f>HeartDiseasePrediction[[#This Row],[MaxHR]]/(220-HeartDiseasePrediction[[#This Row],[Age]])</f>
        <v>0.95180722891566261</v>
      </c>
      <c r="M814" t="str" cm="1">
        <f t="array" ref="M814">_xlfn.IFS(HeartDiseasePrediction[[#This Row],[MaxHR % Value]]&lt;=59%,"Low-(Abnormal)",HeartDiseasePrediction[[#This Row],[MaxHR % Value]]&lt;86%,"Normal",HeartDiseasePrediction[[#This Row],[MaxHR % Value]]&gt;=86%,"High-(Abnormal)")</f>
        <v>High-(Abnormal)</v>
      </c>
      <c r="N814" t="s">
        <v>22</v>
      </c>
      <c r="O814">
        <v>1.6</v>
      </c>
      <c r="P814" t="str" cm="1">
        <f t="array" ref="P814">_xlfn.IFS(HeartDiseasePrediction[[#This Row],[Oldpeak]]&lt;1,"Low Risk",HeartDiseasePrediction[[#This Row],[Oldpeak]]&lt;1.5,"Medium Risk",HeartDiseasePrediction[[#This Row],[Oldpeak]]&gt;=1.5,"High Risk")</f>
        <v>High Risk</v>
      </c>
      <c r="Q814" t="s">
        <v>15</v>
      </c>
      <c r="R814" t="s">
        <v>22</v>
      </c>
    </row>
    <row r="815" spans="1:18" x14ac:dyDescent="0.25">
      <c r="A815">
        <v>69</v>
      </c>
      <c r="B815" t="str" cm="1">
        <f t="array" ref="B815">_xlfn.IFS(HeartDiseasePrediction[[#This Row],[Age]]&lt;40,"Below 40",HeartDiseasePrediction[[#This Row],[Age]]&lt;50,"Btw 40 - 49",HeartDiseasePrediction[[#This Row],[Age]]&lt;60,"Btw 50 -59",HeartDiseasePrediction[[#This Row],[Age]]&lt;70,"Btw 60 - 69",HeartDiseasePrediction[[#This Row],[Age]]&lt;=80,"Btw 70 -79")</f>
        <v>Btw 60 - 69</v>
      </c>
      <c r="C815" t="s">
        <v>14</v>
      </c>
      <c r="D815" t="s">
        <v>63</v>
      </c>
      <c r="E815">
        <v>140</v>
      </c>
      <c r="F815" t="str" cm="1">
        <f t="array" ref="F815">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15">
        <v>239</v>
      </c>
      <c r="H815" t="str" cm="1">
        <f t="array" ref="H815">_xlfn.IFS(HeartDiseasePrediction[[#This Row],[Cholesterol]]=0,"No Reading",HeartDiseasePrediction[[#This Row],[Cholesterol]]&lt;200,"Normal",HeartDiseasePrediction[[#This Row],[Cholesterol]]&lt;240,"Medium Risk",HeartDiseasePrediction[[#This Row],[Cholesterol]]&gt;=240,"High Risk")</f>
        <v>Medium Risk</v>
      </c>
      <c r="I815" t="s">
        <v>52</v>
      </c>
      <c r="J815" t="s">
        <v>12</v>
      </c>
      <c r="K815">
        <v>151</v>
      </c>
      <c r="L815" s="1">
        <f>HeartDiseasePrediction[[#This Row],[MaxHR]]/(220-HeartDiseasePrediction[[#This Row],[Age]])</f>
        <v>1</v>
      </c>
      <c r="M815" t="str" cm="1">
        <f t="array" ref="M815">_xlfn.IFS(HeartDiseasePrediction[[#This Row],[MaxHR % Value]]&lt;=59%,"Low-(Abnormal)",HeartDiseasePrediction[[#This Row],[MaxHR % Value]]&lt;86%,"Normal",HeartDiseasePrediction[[#This Row],[MaxHR % Value]]&gt;=86%,"High-(Abnormal)")</f>
        <v>High-(Abnormal)</v>
      </c>
      <c r="N815" t="s">
        <v>22</v>
      </c>
      <c r="O815">
        <v>1.8</v>
      </c>
      <c r="P815" t="str" cm="1">
        <f t="array" ref="P815">_xlfn.IFS(HeartDiseasePrediction[[#This Row],[Oldpeak]]&lt;1,"Low Risk",HeartDiseasePrediction[[#This Row],[Oldpeak]]&lt;1.5,"Medium Risk",HeartDiseasePrediction[[#This Row],[Oldpeak]]&gt;=1.5,"High Risk")</f>
        <v>High Risk</v>
      </c>
      <c r="Q815" t="s">
        <v>13</v>
      </c>
      <c r="R815" t="s">
        <v>22</v>
      </c>
    </row>
    <row r="816" spans="1:18" x14ac:dyDescent="0.25">
      <c r="A816">
        <v>77</v>
      </c>
      <c r="B816" t="str" cm="1">
        <f t="array" ref="B816">_xlfn.IFS(HeartDiseasePrediction[[#This Row],[Age]]&lt;40,"Below 40",HeartDiseasePrediction[[#This Row],[Age]]&lt;50,"Btw 40 - 49",HeartDiseasePrediction[[#This Row],[Age]]&lt;60,"Btw 50 -59",HeartDiseasePrediction[[#This Row],[Age]]&lt;70,"Btw 60 - 69",HeartDiseasePrediction[[#This Row],[Age]]&lt;=80,"Btw 70 -79")</f>
        <v>Btw 70 -79</v>
      </c>
      <c r="C816" t="s">
        <v>11</v>
      </c>
      <c r="D816" t="s">
        <v>61</v>
      </c>
      <c r="E816">
        <v>125</v>
      </c>
      <c r="F816" t="str" cm="1">
        <f t="array" ref="F81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16">
        <v>304</v>
      </c>
      <c r="H816" t="str" cm="1">
        <f t="array" ref="H816">_xlfn.IFS(HeartDiseasePrediction[[#This Row],[Cholesterol]]=0,"No Reading",HeartDiseasePrediction[[#This Row],[Cholesterol]]&lt;200,"Normal",HeartDiseasePrediction[[#This Row],[Cholesterol]]&lt;240,"Medium Risk",HeartDiseasePrediction[[#This Row],[Cholesterol]]&gt;=240,"High Risk")</f>
        <v>High Risk</v>
      </c>
      <c r="I816" t="s">
        <v>52</v>
      </c>
      <c r="J816" t="s">
        <v>17</v>
      </c>
      <c r="K816">
        <v>162</v>
      </c>
      <c r="L816" s="1">
        <f>HeartDiseasePrediction[[#This Row],[MaxHR]]/(220-HeartDiseasePrediction[[#This Row],[Age]])</f>
        <v>1.1328671328671329</v>
      </c>
      <c r="M816" t="str" cm="1">
        <f t="array" ref="M816">_xlfn.IFS(HeartDiseasePrediction[[#This Row],[MaxHR % Value]]&lt;=59%,"Low-(Abnormal)",HeartDiseasePrediction[[#This Row],[MaxHR % Value]]&lt;86%,"Normal",HeartDiseasePrediction[[#This Row],[MaxHR % Value]]&gt;=86%,"High-(Abnormal)")</f>
        <v>High-(Abnormal)</v>
      </c>
      <c r="N816" t="s">
        <v>23</v>
      </c>
      <c r="O816">
        <v>0</v>
      </c>
      <c r="P816" t="str" cm="1">
        <f t="array" ref="P816">_xlfn.IFS(HeartDiseasePrediction[[#This Row],[Oldpeak]]&lt;1,"Low Risk",HeartDiseasePrediction[[#This Row],[Oldpeak]]&lt;1.5,"Medium Risk",HeartDiseasePrediction[[#This Row],[Oldpeak]]&gt;=1.5,"High Risk")</f>
        <v>Low Risk</v>
      </c>
      <c r="Q816" t="s">
        <v>13</v>
      </c>
      <c r="R816" t="s">
        <v>23</v>
      </c>
    </row>
    <row r="817" spans="1:18" x14ac:dyDescent="0.25">
      <c r="A817">
        <v>68</v>
      </c>
      <c r="B817" t="str" cm="1">
        <f t="array" ref="B817">_xlfn.IFS(HeartDiseasePrediction[[#This Row],[Age]]&lt;40,"Below 40",HeartDiseasePrediction[[#This Row],[Age]]&lt;50,"Btw 40 - 49",HeartDiseasePrediction[[#This Row],[Age]]&lt;60,"Btw 50 -59",HeartDiseasePrediction[[#This Row],[Age]]&lt;70,"Btw 60 - 69",HeartDiseasePrediction[[#This Row],[Age]]&lt;=80,"Btw 70 -79")</f>
        <v>Btw 60 - 69</v>
      </c>
      <c r="C817" t="s">
        <v>11</v>
      </c>
      <c r="D817" t="s">
        <v>64</v>
      </c>
      <c r="E817">
        <v>118</v>
      </c>
      <c r="F817" t="str" cm="1">
        <f t="array" ref="F817">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817">
        <v>277</v>
      </c>
      <c r="H817" t="str" cm="1">
        <f t="array" ref="H817">_xlfn.IFS(HeartDiseasePrediction[[#This Row],[Cholesterol]]=0,"No Reading",HeartDiseasePrediction[[#This Row],[Cholesterol]]&lt;200,"Normal",HeartDiseasePrediction[[#This Row],[Cholesterol]]&lt;240,"Medium Risk",HeartDiseasePrediction[[#This Row],[Cholesterol]]&gt;=240,"High Risk")</f>
        <v>High Risk</v>
      </c>
      <c r="I817" t="s">
        <v>52</v>
      </c>
      <c r="J817" t="s">
        <v>12</v>
      </c>
      <c r="K817">
        <v>151</v>
      </c>
      <c r="L817" s="1">
        <f>HeartDiseasePrediction[[#This Row],[MaxHR]]/(220-HeartDiseasePrediction[[#This Row],[Age]])</f>
        <v>0.99342105263157898</v>
      </c>
      <c r="M817" t="str" cm="1">
        <f t="array" ref="M817">_xlfn.IFS(HeartDiseasePrediction[[#This Row],[MaxHR % Value]]&lt;=59%,"Low-(Abnormal)",HeartDiseasePrediction[[#This Row],[MaxHR % Value]]&lt;86%,"Normal",HeartDiseasePrediction[[#This Row],[MaxHR % Value]]&gt;=86%,"High-(Abnormal)")</f>
        <v>High-(Abnormal)</v>
      </c>
      <c r="N817" t="s">
        <v>22</v>
      </c>
      <c r="O817">
        <v>1</v>
      </c>
      <c r="P817" t="str" cm="1">
        <f t="array" ref="P817">_xlfn.IFS(HeartDiseasePrediction[[#This Row],[Oldpeak]]&lt;1,"Low Risk",HeartDiseasePrediction[[#This Row],[Oldpeak]]&lt;1.5,"Medium Risk",HeartDiseasePrediction[[#This Row],[Oldpeak]]&gt;=1.5,"High Risk")</f>
        <v>Medium Risk</v>
      </c>
      <c r="Q817" t="s">
        <v>13</v>
      </c>
      <c r="R817" t="s">
        <v>22</v>
      </c>
    </row>
    <row r="818" spans="1:18" x14ac:dyDescent="0.25">
      <c r="A818">
        <v>58</v>
      </c>
      <c r="B818" t="str" cm="1">
        <f t="array" ref="B818">_xlfn.IFS(HeartDiseasePrediction[[#This Row],[Age]]&lt;40,"Below 40",HeartDiseasePrediction[[#This Row],[Age]]&lt;50,"Btw 40 - 49",HeartDiseasePrediction[[#This Row],[Age]]&lt;60,"Btw 50 -59",HeartDiseasePrediction[[#This Row],[Age]]&lt;70,"Btw 60 - 69",HeartDiseasePrediction[[#This Row],[Age]]&lt;=80,"Btw 70 -79")</f>
        <v>Btw 50 -59</v>
      </c>
      <c r="C818" t="s">
        <v>11</v>
      </c>
      <c r="D818" t="s">
        <v>61</v>
      </c>
      <c r="E818">
        <v>125</v>
      </c>
      <c r="F818" t="str" cm="1">
        <f t="array" ref="F81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18">
        <v>300</v>
      </c>
      <c r="H818" t="str" cm="1">
        <f t="array" ref="H818">_xlfn.IFS(HeartDiseasePrediction[[#This Row],[Cholesterol]]=0,"No Reading",HeartDiseasePrediction[[#This Row],[Cholesterol]]&lt;200,"Normal",HeartDiseasePrediction[[#This Row],[Cholesterol]]&lt;240,"Medium Risk",HeartDiseasePrediction[[#This Row],[Cholesterol]]&gt;=240,"High Risk")</f>
        <v>High Risk</v>
      </c>
      <c r="I818" t="s">
        <v>52</v>
      </c>
      <c r="J818" t="s">
        <v>17</v>
      </c>
      <c r="K818">
        <v>171</v>
      </c>
      <c r="L818" s="1">
        <f>HeartDiseasePrediction[[#This Row],[MaxHR]]/(220-HeartDiseasePrediction[[#This Row],[Age]])</f>
        <v>1.0555555555555556</v>
      </c>
      <c r="M818" t="str" cm="1">
        <f t="array" ref="M818">_xlfn.IFS(HeartDiseasePrediction[[#This Row],[MaxHR % Value]]&lt;=59%,"Low-(Abnormal)",HeartDiseasePrediction[[#This Row],[MaxHR % Value]]&lt;86%,"Normal",HeartDiseasePrediction[[#This Row],[MaxHR % Value]]&gt;=86%,"High-(Abnormal)")</f>
        <v>High-(Abnormal)</v>
      </c>
      <c r="N818" t="s">
        <v>22</v>
      </c>
      <c r="O818">
        <v>0</v>
      </c>
      <c r="P818" t="str" cm="1">
        <f t="array" ref="P818">_xlfn.IFS(HeartDiseasePrediction[[#This Row],[Oldpeak]]&lt;1,"Low Risk",HeartDiseasePrediction[[#This Row],[Oldpeak]]&lt;1.5,"Medium Risk",HeartDiseasePrediction[[#This Row],[Oldpeak]]&gt;=1.5,"High Risk")</f>
        <v>Low Risk</v>
      </c>
      <c r="Q818" t="s">
        <v>13</v>
      </c>
      <c r="R818" t="s">
        <v>23</v>
      </c>
    </row>
    <row r="819" spans="1:18" x14ac:dyDescent="0.25">
      <c r="A819">
        <v>60</v>
      </c>
      <c r="B819" t="str" cm="1">
        <f t="array" ref="B819">_xlfn.IFS(HeartDiseasePrediction[[#This Row],[Age]]&lt;40,"Below 40",HeartDiseasePrediction[[#This Row],[Age]]&lt;50,"Btw 40 - 49",HeartDiseasePrediction[[#This Row],[Age]]&lt;60,"Btw 50 -59",HeartDiseasePrediction[[#This Row],[Age]]&lt;70,"Btw 60 - 69",HeartDiseasePrediction[[#This Row],[Age]]&lt;=80,"Btw 70 -79")</f>
        <v>Btw 60 - 69</v>
      </c>
      <c r="C819" t="s">
        <v>11</v>
      </c>
      <c r="D819" t="s">
        <v>61</v>
      </c>
      <c r="E819">
        <v>125</v>
      </c>
      <c r="F819" t="str" cm="1">
        <f t="array" ref="F81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19">
        <v>258</v>
      </c>
      <c r="H819" t="str" cm="1">
        <f t="array" ref="H819">_xlfn.IFS(HeartDiseasePrediction[[#This Row],[Cholesterol]]=0,"No Reading",HeartDiseasePrediction[[#This Row],[Cholesterol]]&lt;200,"Normal",HeartDiseasePrediction[[#This Row],[Cholesterol]]&lt;240,"Medium Risk",HeartDiseasePrediction[[#This Row],[Cholesterol]]&gt;=240,"High Risk")</f>
        <v>High Risk</v>
      </c>
      <c r="I819" t="s">
        <v>52</v>
      </c>
      <c r="J819" t="s">
        <v>17</v>
      </c>
      <c r="K819">
        <v>141</v>
      </c>
      <c r="L819" s="1">
        <f>HeartDiseasePrediction[[#This Row],[MaxHR]]/(220-HeartDiseasePrediction[[#This Row],[Age]])</f>
        <v>0.88124999999999998</v>
      </c>
      <c r="M819" t="str" cm="1">
        <f t="array" ref="M819">_xlfn.IFS(HeartDiseasePrediction[[#This Row],[MaxHR % Value]]&lt;=59%,"Low-(Abnormal)",HeartDiseasePrediction[[#This Row],[MaxHR % Value]]&lt;86%,"Normal",HeartDiseasePrediction[[#This Row],[MaxHR % Value]]&gt;=86%,"High-(Abnormal)")</f>
        <v>High-(Abnormal)</v>
      </c>
      <c r="N819" t="s">
        <v>23</v>
      </c>
      <c r="O819">
        <v>2.8</v>
      </c>
      <c r="P819" t="str" cm="1">
        <f t="array" ref="P819">_xlfn.IFS(HeartDiseasePrediction[[#This Row],[Oldpeak]]&lt;1,"Low Risk",HeartDiseasePrediction[[#This Row],[Oldpeak]]&lt;1.5,"Medium Risk",HeartDiseasePrediction[[#This Row],[Oldpeak]]&gt;=1.5,"High Risk")</f>
        <v>High Risk</v>
      </c>
      <c r="Q819" t="s">
        <v>15</v>
      </c>
      <c r="R819" t="s">
        <v>23</v>
      </c>
    </row>
    <row r="820" spans="1:18" x14ac:dyDescent="0.25">
      <c r="A820">
        <v>51</v>
      </c>
      <c r="B820" t="str" cm="1">
        <f t="array" ref="B820">_xlfn.IFS(HeartDiseasePrediction[[#This Row],[Age]]&lt;40,"Below 40",HeartDiseasePrediction[[#This Row],[Age]]&lt;50,"Btw 40 - 49",HeartDiseasePrediction[[#This Row],[Age]]&lt;60,"Btw 50 -59",HeartDiseasePrediction[[#This Row],[Age]]&lt;70,"Btw 60 - 69",HeartDiseasePrediction[[#This Row],[Age]]&lt;=80,"Btw 70 -79")</f>
        <v>Btw 50 -59</v>
      </c>
      <c r="C820" t="s">
        <v>11</v>
      </c>
      <c r="D820" t="s">
        <v>61</v>
      </c>
      <c r="E820">
        <v>140</v>
      </c>
      <c r="F820" t="str" cm="1">
        <f t="array" ref="F820">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20">
        <v>299</v>
      </c>
      <c r="H820" t="str" cm="1">
        <f t="array" ref="H820">_xlfn.IFS(HeartDiseasePrediction[[#This Row],[Cholesterol]]=0,"No Reading",HeartDiseasePrediction[[#This Row],[Cholesterol]]&lt;200,"Normal",HeartDiseasePrediction[[#This Row],[Cholesterol]]&lt;240,"Medium Risk",HeartDiseasePrediction[[#This Row],[Cholesterol]]&gt;=240,"High Risk")</f>
        <v>High Risk</v>
      </c>
      <c r="I820" t="s">
        <v>52</v>
      </c>
      <c r="J820" t="s">
        <v>12</v>
      </c>
      <c r="K820">
        <v>173</v>
      </c>
      <c r="L820" s="1">
        <f>HeartDiseasePrediction[[#This Row],[MaxHR]]/(220-HeartDiseasePrediction[[#This Row],[Age]])</f>
        <v>1.0236686390532543</v>
      </c>
      <c r="M820" t="str" cm="1">
        <f t="array" ref="M820">_xlfn.IFS(HeartDiseasePrediction[[#This Row],[MaxHR % Value]]&lt;=59%,"Low-(Abnormal)",HeartDiseasePrediction[[#This Row],[MaxHR % Value]]&lt;86%,"Normal",HeartDiseasePrediction[[#This Row],[MaxHR % Value]]&gt;=86%,"High-(Abnormal)")</f>
        <v>High-(Abnormal)</v>
      </c>
      <c r="N820" t="s">
        <v>23</v>
      </c>
      <c r="O820">
        <v>1.6</v>
      </c>
      <c r="P820" t="str" cm="1">
        <f t="array" ref="P820">_xlfn.IFS(HeartDiseasePrediction[[#This Row],[Oldpeak]]&lt;1,"Low Risk",HeartDiseasePrediction[[#This Row],[Oldpeak]]&lt;1.5,"Medium Risk",HeartDiseasePrediction[[#This Row],[Oldpeak]]&gt;=1.5,"High Risk")</f>
        <v>High Risk</v>
      </c>
      <c r="Q820" t="s">
        <v>13</v>
      </c>
      <c r="R820" t="s">
        <v>23</v>
      </c>
    </row>
    <row r="821" spans="1:18" x14ac:dyDescent="0.25">
      <c r="A821">
        <v>55</v>
      </c>
      <c r="B821" t="str" cm="1">
        <f t="array" ref="B821">_xlfn.IFS(HeartDiseasePrediction[[#This Row],[Age]]&lt;40,"Below 40",HeartDiseasePrediction[[#This Row],[Age]]&lt;50,"Btw 40 - 49",HeartDiseasePrediction[[#This Row],[Age]]&lt;60,"Btw 50 -59",HeartDiseasePrediction[[#This Row],[Age]]&lt;70,"Btw 60 - 69",HeartDiseasePrediction[[#This Row],[Age]]&lt;=80,"Btw 70 -79")</f>
        <v>Btw 50 -59</v>
      </c>
      <c r="C821" t="s">
        <v>11</v>
      </c>
      <c r="D821" t="s">
        <v>61</v>
      </c>
      <c r="E821">
        <v>160</v>
      </c>
      <c r="F821" t="str" cm="1">
        <f t="array" ref="F821">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21">
        <v>289</v>
      </c>
      <c r="H821" t="str" cm="1">
        <f t="array" ref="H821">_xlfn.IFS(HeartDiseasePrediction[[#This Row],[Cholesterol]]=0,"No Reading",HeartDiseasePrediction[[#This Row],[Cholesterol]]&lt;200,"Normal",HeartDiseasePrediction[[#This Row],[Cholesterol]]&lt;240,"Medium Risk",HeartDiseasePrediction[[#This Row],[Cholesterol]]&gt;=240,"High Risk")</f>
        <v>High Risk</v>
      </c>
      <c r="I821" t="s">
        <v>52</v>
      </c>
      <c r="J821" t="s">
        <v>17</v>
      </c>
      <c r="K821">
        <v>145</v>
      </c>
      <c r="L821" s="1">
        <f>HeartDiseasePrediction[[#This Row],[MaxHR]]/(220-HeartDiseasePrediction[[#This Row],[Age]])</f>
        <v>0.87878787878787878</v>
      </c>
      <c r="M821" t="str" cm="1">
        <f t="array" ref="M821">_xlfn.IFS(HeartDiseasePrediction[[#This Row],[MaxHR % Value]]&lt;=59%,"Low-(Abnormal)",HeartDiseasePrediction[[#This Row],[MaxHR % Value]]&lt;86%,"Normal",HeartDiseasePrediction[[#This Row],[MaxHR % Value]]&gt;=86%,"High-(Abnormal)")</f>
        <v>High-(Abnormal)</v>
      </c>
      <c r="N821" t="s">
        <v>23</v>
      </c>
      <c r="O821">
        <v>0.8</v>
      </c>
      <c r="P821" t="str" cm="1">
        <f t="array" ref="P821">_xlfn.IFS(HeartDiseasePrediction[[#This Row],[Oldpeak]]&lt;1,"Low Risk",HeartDiseasePrediction[[#This Row],[Oldpeak]]&lt;1.5,"Medium Risk",HeartDiseasePrediction[[#This Row],[Oldpeak]]&gt;=1.5,"High Risk")</f>
        <v>Low Risk</v>
      </c>
      <c r="Q821" t="s">
        <v>15</v>
      </c>
      <c r="R821" t="s">
        <v>23</v>
      </c>
    </row>
    <row r="822" spans="1:18" x14ac:dyDescent="0.25">
      <c r="A822">
        <v>52</v>
      </c>
      <c r="B822" t="str" cm="1">
        <f t="array" ref="B822">_xlfn.IFS(HeartDiseasePrediction[[#This Row],[Age]]&lt;40,"Below 40",HeartDiseasePrediction[[#This Row],[Age]]&lt;50,"Btw 40 - 49",HeartDiseasePrediction[[#This Row],[Age]]&lt;60,"Btw 50 -59",HeartDiseasePrediction[[#This Row],[Age]]&lt;70,"Btw 60 - 69",HeartDiseasePrediction[[#This Row],[Age]]&lt;=80,"Btw 70 -79")</f>
        <v>Btw 50 -59</v>
      </c>
      <c r="C822" t="s">
        <v>11</v>
      </c>
      <c r="D822" t="s">
        <v>63</v>
      </c>
      <c r="E822">
        <v>152</v>
      </c>
      <c r="F822" t="str" cm="1">
        <f t="array" ref="F822">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22">
        <v>298</v>
      </c>
      <c r="H822" t="str" cm="1">
        <f t="array" ref="H822">_xlfn.IFS(HeartDiseasePrediction[[#This Row],[Cholesterol]]=0,"No Reading",HeartDiseasePrediction[[#This Row],[Cholesterol]]&lt;200,"Normal",HeartDiseasePrediction[[#This Row],[Cholesterol]]&lt;240,"Medium Risk",HeartDiseasePrediction[[#This Row],[Cholesterol]]&gt;=240,"High Risk")</f>
        <v>High Risk</v>
      </c>
      <c r="I822" t="s">
        <v>53</v>
      </c>
      <c r="J822" t="s">
        <v>12</v>
      </c>
      <c r="K822">
        <v>178</v>
      </c>
      <c r="L822" s="1">
        <f>HeartDiseasePrediction[[#This Row],[MaxHR]]/(220-HeartDiseasePrediction[[#This Row],[Age]])</f>
        <v>1.0595238095238095</v>
      </c>
      <c r="M822" t="str" cm="1">
        <f t="array" ref="M822">_xlfn.IFS(HeartDiseasePrediction[[#This Row],[MaxHR % Value]]&lt;=59%,"Low-(Abnormal)",HeartDiseasePrediction[[#This Row],[MaxHR % Value]]&lt;86%,"Normal",HeartDiseasePrediction[[#This Row],[MaxHR % Value]]&gt;=86%,"High-(Abnormal)")</f>
        <v>High-(Abnormal)</v>
      </c>
      <c r="N822" t="s">
        <v>22</v>
      </c>
      <c r="O822">
        <v>1.2</v>
      </c>
      <c r="P822" t="str" cm="1">
        <f t="array" ref="P822">_xlfn.IFS(HeartDiseasePrediction[[#This Row],[Oldpeak]]&lt;1,"Low Risk",HeartDiseasePrediction[[#This Row],[Oldpeak]]&lt;1.5,"Medium Risk",HeartDiseasePrediction[[#This Row],[Oldpeak]]&gt;=1.5,"High Risk")</f>
        <v>Medium Risk</v>
      </c>
      <c r="Q822" t="s">
        <v>15</v>
      </c>
      <c r="R822" t="s">
        <v>22</v>
      </c>
    </row>
    <row r="823" spans="1:18" x14ac:dyDescent="0.25">
      <c r="A823">
        <v>60</v>
      </c>
      <c r="B823" t="str" cm="1">
        <f t="array" ref="B823">_xlfn.IFS(HeartDiseasePrediction[[#This Row],[Age]]&lt;40,"Below 40",HeartDiseasePrediction[[#This Row],[Age]]&lt;50,"Btw 40 - 49",HeartDiseasePrediction[[#This Row],[Age]]&lt;60,"Btw 50 -59",HeartDiseasePrediction[[#This Row],[Age]]&lt;70,"Btw 60 - 69",HeartDiseasePrediction[[#This Row],[Age]]&lt;=80,"Btw 70 -79")</f>
        <v>Btw 60 - 69</v>
      </c>
      <c r="C823" t="s">
        <v>14</v>
      </c>
      <c r="D823" t="s">
        <v>64</v>
      </c>
      <c r="E823">
        <v>102</v>
      </c>
      <c r="F823" t="str" cm="1">
        <f t="array" ref="F823">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823">
        <v>318</v>
      </c>
      <c r="H823" t="str" cm="1">
        <f t="array" ref="H823">_xlfn.IFS(HeartDiseasePrediction[[#This Row],[Cholesterol]]=0,"No Reading",HeartDiseasePrediction[[#This Row],[Cholesterol]]&lt;200,"Normal",HeartDiseasePrediction[[#This Row],[Cholesterol]]&lt;240,"Medium Risk",HeartDiseasePrediction[[#This Row],[Cholesterol]]&gt;=240,"High Risk")</f>
        <v>High Risk</v>
      </c>
      <c r="I823" t="s">
        <v>52</v>
      </c>
      <c r="J823" t="s">
        <v>12</v>
      </c>
      <c r="K823">
        <v>160</v>
      </c>
      <c r="L823" s="1">
        <f>HeartDiseasePrediction[[#This Row],[MaxHR]]/(220-HeartDiseasePrediction[[#This Row],[Age]])</f>
        <v>1</v>
      </c>
      <c r="M823" t="str" cm="1">
        <f t="array" ref="M823">_xlfn.IFS(HeartDiseasePrediction[[#This Row],[MaxHR % Value]]&lt;=59%,"Low-(Abnormal)",HeartDiseasePrediction[[#This Row],[MaxHR % Value]]&lt;86%,"Normal",HeartDiseasePrediction[[#This Row],[MaxHR % Value]]&gt;=86%,"High-(Abnormal)")</f>
        <v>High-(Abnormal)</v>
      </c>
      <c r="N823" t="s">
        <v>22</v>
      </c>
      <c r="O823">
        <v>0</v>
      </c>
      <c r="P823" t="str" cm="1">
        <f t="array" ref="P823">_xlfn.IFS(HeartDiseasePrediction[[#This Row],[Oldpeak]]&lt;1,"Low Risk",HeartDiseasePrediction[[#This Row],[Oldpeak]]&lt;1.5,"Medium Risk",HeartDiseasePrediction[[#This Row],[Oldpeak]]&gt;=1.5,"High Risk")</f>
        <v>Low Risk</v>
      </c>
      <c r="Q823" t="s">
        <v>13</v>
      </c>
      <c r="R823" t="s">
        <v>22</v>
      </c>
    </row>
    <row r="824" spans="1:18" x14ac:dyDescent="0.25">
      <c r="A824">
        <v>58</v>
      </c>
      <c r="B824" t="str" cm="1">
        <f t="array" ref="B824">_xlfn.IFS(HeartDiseasePrediction[[#This Row],[Age]]&lt;40,"Below 40",HeartDiseasePrediction[[#This Row],[Age]]&lt;50,"Btw 40 - 49",HeartDiseasePrediction[[#This Row],[Age]]&lt;60,"Btw 50 -59",HeartDiseasePrediction[[#This Row],[Age]]&lt;70,"Btw 60 - 69",HeartDiseasePrediction[[#This Row],[Age]]&lt;=80,"Btw 70 -79")</f>
        <v>Btw 50 -59</v>
      </c>
      <c r="C824" t="s">
        <v>11</v>
      </c>
      <c r="D824" t="s">
        <v>64</v>
      </c>
      <c r="E824">
        <v>105</v>
      </c>
      <c r="F824" t="str" cm="1">
        <f t="array" ref="F824">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824">
        <v>240</v>
      </c>
      <c r="H824" t="str" cm="1">
        <f t="array" ref="H824">_xlfn.IFS(HeartDiseasePrediction[[#This Row],[Cholesterol]]=0,"No Reading",HeartDiseasePrediction[[#This Row],[Cholesterol]]&lt;200,"Normal",HeartDiseasePrediction[[#This Row],[Cholesterol]]&lt;240,"Medium Risk",HeartDiseasePrediction[[#This Row],[Cholesterol]]&gt;=240,"High Risk")</f>
        <v>High Risk</v>
      </c>
      <c r="I824" t="s">
        <v>52</v>
      </c>
      <c r="J824" t="s">
        <v>17</v>
      </c>
      <c r="K824">
        <v>154</v>
      </c>
      <c r="L824" s="1">
        <f>HeartDiseasePrediction[[#This Row],[MaxHR]]/(220-HeartDiseasePrediction[[#This Row],[Age]])</f>
        <v>0.95061728395061729</v>
      </c>
      <c r="M824" t="str" cm="1">
        <f t="array" ref="M824">_xlfn.IFS(HeartDiseasePrediction[[#This Row],[MaxHR % Value]]&lt;=59%,"Low-(Abnormal)",HeartDiseasePrediction[[#This Row],[MaxHR % Value]]&lt;86%,"Normal",HeartDiseasePrediction[[#This Row],[MaxHR % Value]]&gt;=86%,"High-(Abnormal)")</f>
        <v>High-(Abnormal)</v>
      </c>
      <c r="N824" t="s">
        <v>23</v>
      </c>
      <c r="O824">
        <v>0.6</v>
      </c>
      <c r="P824" t="str" cm="1">
        <f t="array" ref="P824">_xlfn.IFS(HeartDiseasePrediction[[#This Row],[Oldpeak]]&lt;1,"Low Risk",HeartDiseasePrediction[[#This Row],[Oldpeak]]&lt;1.5,"Medium Risk",HeartDiseasePrediction[[#This Row],[Oldpeak]]&gt;=1.5,"High Risk")</f>
        <v>Low Risk</v>
      </c>
      <c r="Q824" t="s">
        <v>15</v>
      </c>
      <c r="R824" t="s">
        <v>22</v>
      </c>
    </row>
    <row r="825" spans="1:18" x14ac:dyDescent="0.25">
      <c r="A825">
        <v>64</v>
      </c>
      <c r="B825" t="str" cm="1">
        <f t="array" ref="B825">_xlfn.IFS(HeartDiseasePrediction[[#This Row],[Age]]&lt;40,"Below 40",HeartDiseasePrediction[[#This Row],[Age]]&lt;50,"Btw 40 - 49",HeartDiseasePrediction[[#This Row],[Age]]&lt;60,"Btw 50 -59",HeartDiseasePrediction[[#This Row],[Age]]&lt;70,"Btw 60 - 69",HeartDiseasePrediction[[#This Row],[Age]]&lt;=80,"Btw 70 -79")</f>
        <v>Btw 60 - 69</v>
      </c>
      <c r="C825" t="s">
        <v>11</v>
      </c>
      <c r="D825" t="s">
        <v>64</v>
      </c>
      <c r="E825">
        <v>125</v>
      </c>
      <c r="F825" t="str" cm="1">
        <f t="array" ref="F82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25">
        <v>309</v>
      </c>
      <c r="H825" t="str" cm="1">
        <f t="array" ref="H825">_xlfn.IFS(HeartDiseasePrediction[[#This Row],[Cholesterol]]=0,"No Reading",HeartDiseasePrediction[[#This Row],[Cholesterol]]&lt;200,"Normal",HeartDiseasePrediction[[#This Row],[Cholesterol]]&lt;240,"Medium Risk",HeartDiseasePrediction[[#This Row],[Cholesterol]]&gt;=240,"High Risk")</f>
        <v>High Risk</v>
      </c>
      <c r="I825" t="s">
        <v>52</v>
      </c>
      <c r="J825" t="s">
        <v>12</v>
      </c>
      <c r="K825">
        <v>131</v>
      </c>
      <c r="L825" s="1">
        <f>HeartDiseasePrediction[[#This Row],[MaxHR]]/(220-HeartDiseasePrediction[[#This Row],[Age]])</f>
        <v>0.83974358974358976</v>
      </c>
      <c r="M825" t="str" cm="1">
        <f t="array" ref="M825">_xlfn.IFS(HeartDiseasePrediction[[#This Row],[MaxHR % Value]]&lt;=59%,"Low-(Abnormal)",HeartDiseasePrediction[[#This Row],[MaxHR % Value]]&lt;86%,"Normal",HeartDiseasePrediction[[#This Row],[MaxHR % Value]]&gt;=86%,"High-(Abnormal)")</f>
        <v>Normal</v>
      </c>
      <c r="N825" t="s">
        <v>23</v>
      </c>
      <c r="O825">
        <v>1.8</v>
      </c>
      <c r="P825" t="str" cm="1">
        <f t="array" ref="P825">_xlfn.IFS(HeartDiseasePrediction[[#This Row],[Oldpeak]]&lt;1,"Low Risk",HeartDiseasePrediction[[#This Row],[Oldpeak]]&lt;1.5,"Medium Risk",HeartDiseasePrediction[[#This Row],[Oldpeak]]&gt;=1.5,"High Risk")</f>
        <v>High Risk</v>
      </c>
      <c r="Q825" t="s">
        <v>15</v>
      </c>
      <c r="R825" t="s">
        <v>23</v>
      </c>
    </row>
    <row r="826" spans="1:18" x14ac:dyDescent="0.25">
      <c r="A826">
        <v>37</v>
      </c>
      <c r="B826" t="str" cm="1">
        <f t="array" ref="B826">_xlfn.IFS(HeartDiseasePrediction[[#This Row],[Age]]&lt;40,"Below 40",HeartDiseasePrediction[[#This Row],[Age]]&lt;50,"Btw 40 - 49",HeartDiseasePrediction[[#This Row],[Age]]&lt;60,"Btw 50 -59",HeartDiseasePrediction[[#This Row],[Age]]&lt;70,"Btw 60 - 69",HeartDiseasePrediction[[#This Row],[Age]]&lt;=80,"Btw 70 -79")</f>
        <v>Below 40</v>
      </c>
      <c r="C826" t="s">
        <v>11</v>
      </c>
      <c r="D826" t="s">
        <v>64</v>
      </c>
      <c r="E826">
        <v>130</v>
      </c>
      <c r="F826" t="str" cm="1">
        <f t="array" ref="F82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26">
        <v>250</v>
      </c>
      <c r="H826" t="str" cm="1">
        <f t="array" ref="H826">_xlfn.IFS(HeartDiseasePrediction[[#This Row],[Cholesterol]]=0,"No Reading",HeartDiseasePrediction[[#This Row],[Cholesterol]]&lt;200,"Normal",HeartDiseasePrediction[[#This Row],[Cholesterol]]&lt;240,"Medium Risk",HeartDiseasePrediction[[#This Row],[Cholesterol]]&gt;=240,"High Risk")</f>
        <v>High Risk</v>
      </c>
      <c r="I826" t="s">
        <v>52</v>
      </c>
      <c r="J826" t="s">
        <v>12</v>
      </c>
      <c r="K826">
        <v>187</v>
      </c>
      <c r="L826" s="1">
        <f>HeartDiseasePrediction[[#This Row],[MaxHR]]/(220-HeartDiseasePrediction[[#This Row],[Age]])</f>
        <v>1.0218579234972678</v>
      </c>
      <c r="M826" t="str" cm="1">
        <f t="array" ref="M826">_xlfn.IFS(HeartDiseasePrediction[[#This Row],[MaxHR % Value]]&lt;=59%,"Low-(Abnormal)",HeartDiseasePrediction[[#This Row],[MaxHR % Value]]&lt;86%,"Normal",HeartDiseasePrediction[[#This Row],[MaxHR % Value]]&gt;=86%,"High-(Abnormal)")</f>
        <v>High-(Abnormal)</v>
      </c>
      <c r="N826" t="s">
        <v>22</v>
      </c>
      <c r="O826">
        <v>3.5</v>
      </c>
      <c r="P826" t="str" cm="1">
        <f t="array" ref="P826">_xlfn.IFS(HeartDiseasePrediction[[#This Row],[Oldpeak]]&lt;1,"Low Risk",HeartDiseasePrediction[[#This Row],[Oldpeak]]&lt;1.5,"Medium Risk",HeartDiseasePrediction[[#This Row],[Oldpeak]]&gt;=1.5,"High Risk")</f>
        <v>High Risk</v>
      </c>
      <c r="Q826" t="s">
        <v>18</v>
      </c>
      <c r="R826" t="s">
        <v>22</v>
      </c>
    </row>
    <row r="827" spans="1:18" x14ac:dyDescent="0.25">
      <c r="A827">
        <v>59</v>
      </c>
      <c r="B827" t="str" cm="1">
        <f t="array" ref="B827">_xlfn.IFS(HeartDiseasePrediction[[#This Row],[Age]]&lt;40,"Below 40",HeartDiseasePrediction[[#This Row],[Age]]&lt;50,"Btw 40 - 49",HeartDiseasePrediction[[#This Row],[Age]]&lt;60,"Btw 50 -59",HeartDiseasePrediction[[#This Row],[Age]]&lt;70,"Btw 60 - 69",HeartDiseasePrediction[[#This Row],[Age]]&lt;=80,"Btw 70 -79")</f>
        <v>Btw 50 -59</v>
      </c>
      <c r="C827" t="s">
        <v>11</v>
      </c>
      <c r="D827" t="s">
        <v>63</v>
      </c>
      <c r="E827">
        <v>170</v>
      </c>
      <c r="F827" t="str" cm="1">
        <f t="array" ref="F82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27">
        <v>288</v>
      </c>
      <c r="H827" t="str" cm="1">
        <f t="array" ref="H827">_xlfn.IFS(HeartDiseasePrediction[[#This Row],[Cholesterol]]=0,"No Reading",HeartDiseasePrediction[[#This Row],[Cholesterol]]&lt;200,"Normal",HeartDiseasePrediction[[#This Row],[Cholesterol]]&lt;240,"Medium Risk",HeartDiseasePrediction[[#This Row],[Cholesterol]]&gt;=240,"High Risk")</f>
        <v>High Risk</v>
      </c>
      <c r="I827" t="s">
        <v>52</v>
      </c>
      <c r="J827" t="s">
        <v>17</v>
      </c>
      <c r="K827">
        <v>159</v>
      </c>
      <c r="L827" s="1">
        <f>HeartDiseasePrediction[[#This Row],[MaxHR]]/(220-HeartDiseasePrediction[[#This Row],[Age]])</f>
        <v>0.98757763975155277</v>
      </c>
      <c r="M827" t="str" cm="1">
        <f t="array" ref="M827">_xlfn.IFS(HeartDiseasePrediction[[#This Row],[MaxHR % Value]]&lt;=59%,"Low-(Abnormal)",HeartDiseasePrediction[[#This Row],[MaxHR % Value]]&lt;86%,"Normal",HeartDiseasePrediction[[#This Row],[MaxHR % Value]]&gt;=86%,"High-(Abnormal)")</f>
        <v>High-(Abnormal)</v>
      </c>
      <c r="N827" t="s">
        <v>22</v>
      </c>
      <c r="O827">
        <v>0.2</v>
      </c>
      <c r="P827" t="str" cm="1">
        <f t="array" ref="P827">_xlfn.IFS(HeartDiseasePrediction[[#This Row],[Oldpeak]]&lt;1,"Low Risk",HeartDiseasePrediction[[#This Row],[Oldpeak]]&lt;1.5,"Medium Risk",HeartDiseasePrediction[[#This Row],[Oldpeak]]&gt;=1.5,"High Risk")</f>
        <v>Low Risk</v>
      </c>
      <c r="Q827" t="s">
        <v>15</v>
      </c>
      <c r="R827" t="s">
        <v>23</v>
      </c>
    </row>
    <row r="828" spans="1:18" x14ac:dyDescent="0.25">
      <c r="A828">
        <v>51</v>
      </c>
      <c r="B828" t="str" cm="1">
        <f t="array" ref="B828">_xlfn.IFS(HeartDiseasePrediction[[#This Row],[Age]]&lt;40,"Below 40",HeartDiseasePrediction[[#This Row],[Age]]&lt;50,"Btw 40 - 49",HeartDiseasePrediction[[#This Row],[Age]]&lt;60,"Btw 50 -59",HeartDiseasePrediction[[#This Row],[Age]]&lt;70,"Btw 60 - 69",HeartDiseasePrediction[[#This Row],[Age]]&lt;=80,"Btw 70 -79")</f>
        <v>Btw 50 -59</v>
      </c>
      <c r="C828" t="s">
        <v>11</v>
      </c>
      <c r="D828" t="s">
        <v>64</v>
      </c>
      <c r="E828">
        <v>125</v>
      </c>
      <c r="F828" t="str" cm="1">
        <f t="array" ref="F82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28">
        <v>245</v>
      </c>
      <c r="H828" t="str" cm="1">
        <f t="array" ref="H828">_xlfn.IFS(HeartDiseasePrediction[[#This Row],[Cholesterol]]=0,"No Reading",HeartDiseasePrediction[[#This Row],[Cholesterol]]&lt;200,"Normal",HeartDiseasePrediction[[#This Row],[Cholesterol]]&lt;240,"Medium Risk",HeartDiseasePrediction[[#This Row],[Cholesterol]]&gt;=240,"High Risk")</f>
        <v>High Risk</v>
      </c>
      <c r="I828" t="s">
        <v>53</v>
      </c>
      <c r="J828" t="s">
        <v>17</v>
      </c>
      <c r="K828">
        <v>166</v>
      </c>
      <c r="L828" s="1">
        <f>HeartDiseasePrediction[[#This Row],[MaxHR]]/(220-HeartDiseasePrediction[[#This Row],[Age]])</f>
        <v>0.98224852071005919</v>
      </c>
      <c r="M828" t="str" cm="1">
        <f t="array" ref="M828">_xlfn.IFS(HeartDiseasePrediction[[#This Row],[MaxHR % Value]]&lt;=59%,"Low-(Abnormal)",HeartDiseasePrediction[[#This Row],[MaxHR % Value]]&lt;86%,"Normal",HeartDiseasePrediction[[#This Row],[MaxHR % Value]]&gt;=86%,"High-(Abnormal)")</f>
        <v>High-(Abnormal)</v>
      </c>
      <c r="N828" t="s">
        <v>22</v>
      </c>
      <c r="O828">
        <v>2.4</v>
      </c>
      <c r="P828" t="str" cm="1">
        <f t="array" ref="P828">_xlfn.IFS(HeartDiseasePrediction[[#This Row],[Oldpeak]]&lt;1,"Low Risk",HeartDiseasePrediction[[#This Row],[Oldpeak]]&lt;1.5,"Medium Risk",HeartDiseasePrediction[[#This Row],[Oldpeak]]&gt;=1.5,"High Risk")</f>
        <v>High Risk</v>
      </c>
      <c r="Q828" t="s">
        <v>15</v>
      </c>
      <c r="R828" t="s">
        <v>22</v>
      </c>
    </row>
    <row r="829" spans="1:18" x14ac:dyDescent="0.25">
      <c r="A829">
        <v>43</v>
      </c>
      <c r="B829" t="str" cm="1">
        <f t="array" ref="B829">_xlfn.IFS(HeartDiseasePrediction[[#This Row],[Age]]&lt;40,"Below 40",HeartDiseasePrediction[[#This Row],[Age]]&lt;50,"Btw 40 - 49",HeartDiseasePrediction[[#This Row],[Age]]&lt;60,"Btw 50 -59",HeartDiseasePrediction[[#This Row],[Age]]&lt;70,"Btw 60 - 69",HeartDiseasePrediction[[#This Row],[Age]]&lt;=80,"Btw 70 -79")</f>
        <v>Btw 40 - 49</v>
      </c>
      <c r="C829" t="s">
        <v>14</v>
      </c>
      <c r="D829" t="s">
        <v>64</v>
      </c>
      <c r="E829">
        <v>122</v>
      </c>
      <c r="F829" t="str" cm="1">
        <f t="array" ref="F82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29">
        <v>213</v>
      </c>
      <c r="H829" t="str" cm="1">
        <f t="array" ref="H829">_xlfn.IFS(HeartDiseasePrediction[[#This Row],[Cholesterol]]=0,"No Reading",HeartDiseasePrediction[[#This Row],[Cholesterol]]&lt;200,"Normal",HeartDiseasePrediction[[#This Row],[Cholesterol]]&lt;240,"Medium Risk",HeartDiseasePrediction[[#This Row],[Cholesterol]]&gt;=240,"High Risk")</f>
        <v>Medium Risk</v>
      </c>
      <c r="I829" t="s">
        <v>52</v>
      </c>
      <c r="J829" t="s">
        <v>12</v>
      </c>
      <c r="K829">
        <v>165</v>
      </c>
      <c r="L829" s="1">
        <f>HeartDiseasePrediction[[#This Row],[MaxHR]]/(220-HeartDiseasePrediction[[#This Row],[Age]])</f>
        <v>0.93220338983050843</v>
      </c>
      <c r="M829" t="str" cm="1">
        <f t="array" ref="M829">_xlfn.IFS(HeartDiseasePrediction[[#This Row],[MaxHR % Value]]&lt;=59%,"Low-(Abnormal)",HeartDiseasePrediction[[#This Row],[MaxHR % Value]]&lt;86%,"Normal",HeartDiseasePrediction[[#This Row],[MaxHR % Value]]&gt;=86%,"High-(Abnormal)")</f>
        <v>High-(Abnormal)</v>
      </c>
      <c r="N829" t="s">
        <v>22</v>
      </c>
      <c r="O829">
        <v>0.2</v>
      </c>
      <c r="P829" t="str" cm="1">
        <f t="array" ref="P829">_xlfn.IFS(HeartDiseasePrediction[[#This Row],[Oldpeak]]&lt;1,"Low Risk",HeartDiseasePrediction[[#This Row],[Oldpeak]]&lt;1.5,"Medium Risk",HeartDiseasePrediction[[#This Row],[Oldpeak]]&gt;=1.5,"High Risk")</f>
        <v>Low Risk</v>
      </c>
      <c r="Q829" t="s">
        <v>15</v>
      </c>
      <c r="R829" t="s">
        <v>22</v>
      </c>
    </row>
    <row r="830" spans="1:18" x14ac:dyDescent="0.25">
      <c r="A830">
        <v>58</v>
      </c>
      <c r="B830" t="str" cm="1">
        <f t="array" ref="B830">_xlfn.IFS(HeartDiseasePrediction[[#This Row],[Age]]&lt;40,"Below 40",HeartDiseasePrediction[[#This Row],[Age]]&lt;50,"Btw 40 - 49",HeartDiseasePrediction[[#This Row],[Age]]&lt;60,"Btw 50 -59",HeartDiseasePrediction[[#This Row],[Age]]&lt;70,"Btw 60 - 69",HeartDiseasePrediction[[#This Row],[Age]]&lt;=80,"Btw 70 -79")</f>
        <v>Btw 50 -59</v>
      </c>
      <c r="C830" t="s">
        <v>11</v>
      </c>
      <c r="D830" t="s">
        <v>61</v>
      </c>
      <c r="E830">
        <v>128</v>
      </c>
      <c r="F830" t="str" cm="1">
        <f t="array" ref="F83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30">
        <v>216</v>
      </c>
      <c r="H830" t="str" cm="1">
        <f t="array" ref="H830">_xlfn.IFS(HeartDiseasePrediction[[#This Row],[Cholesterol]]=0,"No Reading",HeartDiseasePrediction[[#This Row],[Cholesterol]]&lt;200,"Normal",HeartDiseasePrediction[[#This Row],[Cholesterol]]&lt;240,"Medium Risk",HeartDiseasePrediction[[#This Row],[Cholesterol]]&gt;=240,"High Risk")</f>
        <v>Medium Risk</v>
      </c>
      <c r="I830" t="s">
        <v>52</v>
      </c>
      <c r="J830" t="s">
        <v>17</v>
      </c>
      <c r="K830">
        <v>131</v>
      </c>
      <c r="L830" s="1">
        <f>HeartDiseasePrediction[[#This Row],[MaxHR]]/(220-HeartDiseasePrediction[[#This Row],[Age]])</f>
        <v>0.80864197530864201</v>
      </c>
      <c r="M830" t="str" cm="1">
        <f t="array" ref="M830">_xlfn.IFS(HeartDiseasePrediction[[#This Row],[MaxHR % Value]]&lt;=59%,"Low-(Abnormal)",HeartDiseasePrediction[[#This Row],[MaxHR % Value]]&lt;86%,"Normal",HeartDiseasePrediction[[#This Row],[MaxHR % Value]]&gt;=86%,"High-(Abnormal)")</f>
        <v>Normal</v>
      </c>
      <c r="N830" t="s">
        <v>23</v>
      </c>
      <c r="O830">
        <v>2.2000000000000002</v>
      </c>
      <c r="P830" t="str" cm="1">
        <f t="array" ref="P830">_xlfn.IFS(HeartDiseasePrediction[[#This Row],[Oldpeak]]&lt;1,"Low Risk",HeartDiseasePrediction[[#This Row],[Oldpeak]]&lt;1.5,"Medium Risk",HeartDiseasePrediction[[#This Row],[Oldpeak]]&gt;=1.5,"High Risk")</f>
        <v>High Risk</v>
      </c>
      <c r="Q830" t="s">
        <v>15</v>
      </c>
      <c r="R830" t="s">
        <v>23</v>
      </c>
    </row>
    <row r="831" spans="1:18" x14ac:dyDescent="0.25">
      <c r="A831">
        <v>29</v>
      </c>
      <c r="B831" t="str" cm="1">
        <f t="array" ref="B831">_xlfn.IFS(HeartDiseasePrediction[[#This Row],[Age]]&lt;40,"Below 40",HeartDiseasePrediction[[#This Row],[Age]]&lt;50,"Btw 40 - 49",HeartDiseasePrediction[[#This Row],[Age]]&lt;60,"Btw 50 -59",HeartDiseasePrediction[[#This Row],[Age]]&lt;70,"Btw 60 - 69",HeartDiseasePrediction[[#This Row],[Age]]&lt;=80,"Btw 70 -79")</f>
        <v>Below 40</v>
      </c>
      <c r="C831" t="s">
        <v>11</v>
      </c>
      <c r="D831" t="s">
        <v>62</v>
      </c>
      <c r="E831">
        <v>130</v>
      </c>
      <c r="F831" t="str" cm="1">
        <f t="array" ref="F83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31">
        <v>204</v>
      </c>
      <c r="H831" t="str" cm="1">
        <f t="array" ref="H831">_xlfn.IFS(HeartDiseasePrediction[[#This Row],[Cholesterol]]=0,"No Reading",HeartDiseasePrediction[[#This Row],[Cholesterol]]&lt;200,"Normal",HeartDiseasePrediction[[#This Row],[Cholesterol]]&lt;240,"Medium Risk",HeartDiseasePrediction[[#This Row],[Cholesterol]]&gt;=240,"High Risk")</f>
        <v>Medium Risk</v>
      </c>
      <c r="I831" t="s">
        <v>52</v>
      </c>
      <c r="J831" t="s">
        <v>17</v>
      </c>
      <c r="K831">
        <v>202</v>
      </c>
      <c r="L831" s="1">
        <f>HeartDiseasePrediction[[#This Row],[MaxHR]]/(220-HeartDiseasePrediction[[#This Row],[Age]])</f>
        <v>1.0575916230366491</v>
      </c>
      <c r="M831" t="str" cm="1">
        <f t="array" ref="M831">_xlfn.IFS(HeartDiseasePrediction[[#This Row],[MaxHR % Value]]&lt;=59%,"Low-(Abnormal)",HeartDiseasePrediction[[#This Row],[MaxHR % Value]]&lt;86%,"Normal",HeartDiseasePrediction[[#This Row],[MaxHR % Value]]&gt;=86%,"High-(Abnormal)")</f>
        <v>High-(Abnormal)</v>
      </c>
      <c r="N831" t="s">
        <v>22</v>
      </c>
      <c r="O831">
        <v>0</v>
      </c>
      <c r="P831" t="str" cm="1">
        <f t="array" ref="P831">_xlfn.IFS(HeartDiseasePrediction[[#This Row],[Oldpeak]]&lt;1,"Low Risk",HeartDiseasePrediction[[#This Row],[Oldpeak]]&lt;1.5,"Medium Risk",HeartDiseasePrediction[[#This Row],[Oldpeak]]&gt;=1.5,"High Risk")</f>
        <v>Low Risk</v>
      </c>
      <c r="Q831" t="s">
        <v>13</v>
      </c>
      <c r="R831" t="s">
        <v>22</v>
      </c>
    </row>
    <row r="832" spans="1:18" x14ac:dyDescent="0.25">
      <c r="A832">
        <v>41</v>
      </c>
      <c r="B832" t="str" cm="1">
        <f t="array" ref="B832">_xlfn.IFS(HeartDiseasePrediction[[#This Row],[Age]]&lt;40,"Below 40",HeartDiseasePrediction[[#This Row],[Age]]&lt;50,"Btw 40 - 49",HeartDiseasePrediction[[#This Row],[Age]]&lt;60,"Btw 50 -59",HeartDiseasePrediction[[#This Row],[Age]]&lt;70,"Btw 60 - 69",HeartDiseasePrediction[[#This Row],[Age]]&lt;=80,"Btw 70 -79")</f>
        <v>Btw 40 - 49</v>
      </c>
      <c r="C832" t="s">
        <v>14</v>
      </c>
      <c r="D832" t="s">
        <v>62</v>
      </c>
      <c r="E832">
        <v>130</v>
      </c>
      <c r="F832" t="str" cm="1">
        <f t="array" ref="F83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32">
        <v>204</v>
      </c>
      <c r="H832" t="str" cm="1">
        <f t="array" ref="H832">_xlfn.IFS(HeartDiseasePrediction[[#This Row],[Cholesterol]]=0,"No Reading",HeartDiseasePrediction[[#This Row],[Cholesterol]]&lt;200,"Normal",HeartDiseasePrediction[[#This Row],[Cholesterol]]&lt;240,"Medium Risk",HeartDiseasePrediction[[#This Row],[Cholesterol]]&gt;=240,"High Risk")</f>
        <v>Medium Risk</v>
      </c>
      <c r="I832" t="s">
        <v>52</v>
      </c>
      <c r="J832" t="s">
        <v>17</v>
      </c>
      <c r="K832">
        <v>172</v>
      </c>
      <c r="L832" s="1">
        <f>HeartDiseasePrediction[[#This Row],[MaxHR]]/(220-HeartDiseasePrediction[[#This Row],[Age]])</f>
        <v>0.96089385474860334</v>
      </c>
      <c r="M832" t="str" cm="1">
        <f t="array" ref="M832">_xlfn.IFS(HeartDiseasePrediction[[#This Row],[MaxHR % Value]]&lt;=59%,"Low-(Abnormal)",HeartDiseasePrediction[[#This Row],[MaxHR % Value]]&lt;86%,"Normal",HeartDiseasePrediction[[#This Row],[MaxHR % Value]]&gt;=86%,"High-(Abnormal)")</f>
        <v>High-(Abnormal)</v>
      </c>
      <c r="N832" t="s">
        <v>22</v>
      </c>
      <c r="O832">
        <v>1.4</v>
      </c>
      <c r="P832" t="str" cm="1">
        <f t="array" ref="P832">_xlfn.IFS(HeartDiseasePrediction[[#This Row],[Oldpeak]]&lt;1,"Low Risk",HeartDiseasePrediction[[#This Row],[Oldpeak]]&lt;1.5,"Medium Risk",HeartDiseasePrediction[[#This Row],[Oldpeak]]&gt;=1.5,"High Risk")</f>
        <v>Medium Risk</v>
      </c>
      <c r="Q832" t="s">
        <v>13</v>
      </c>
      <c r="R832" t="s">
        <v>22</v>
      </c>
    </row>
    <row r="833" spans="1:18" x14ac:dyDescent="0.25">
      <c r="A833">
        <v>63</v>
      </c>
      <c r="B833" t="str" cm="1">
        <f t="array" ref="B833">_xlfn.IFS(HeartDiseasePrediction[[#This Row],[Age]]&lt;40,"Below 40",HeartDiseasePrediction[[#This Row],[Age]]&lt;50,"Btw 40 - 49",HeartDiseasePrediction[[#This Row],[Age]]&lt;60,"Btw 50 -59",HeartDiseasePrediction[[#This Row],[Age]]&lt;70,"Btw 60 - 69",HeartDiseasePrediction[[#This Row],[Age]]&lt;=80,"Btw 70 -79")</f>
        <v>Btw 60 - 69</v>
      </c>
      <c r="C833" t="s">
        <v>14</v>
      </c>
      <c r="D833" t="s">
        <v>64</v>
      </c>
      <c r="E833">
        <v>135</v>
      </c>
      <c r="F833" t="str" cm="1">
        <f t="array" ref="F83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33">
        <v>252</v>
      </c>
      <c r="H833" t="str" cm="1">
        <f t="array" ref="H833">_xlfn.IFS(HeartDiseasePrediction[[#This Row],[Cholesterol]]=0,"No Reading",HeartDiseasePrediction[[#This Row],[Cholesterol]]&lt;200,"Normal",HeartDiseasePrediction[[#This Row],[Cholesterol]]&lt;240,"Medium Risk",HeartDiseasePrediction[[#This Row],[Cholesterol]]&gt;=240,"High Risk")</f>
        <v>High Risk</v>
      </c>
      <c r="I833" t="s">
        <v>52</v>
      </c>
      <c r="J833" t="s">
        <v>17</v>
      </c>
      <c r="K833">
        <v>172</v>
      </c>
      <c r="L833" s="1">
        <f>HeartDiseasePrediction[[#This Row],[MaxHR]]/(220-HeartDiseasePrediction[[#This Row],[Age]])</f>
        <v>1.0955414012738853</v>
      </c>
      <c r="M833" t="str" cm="1">
        <f t="array" ref="M833">_xlfn.IFS(HeartDiseasePrediction[[#This Row],[MaxHR % Value]]&lt;=59%,"Low-(Abnormal)",HeartDiseasePrediction[[#This Row],[MaxHR % Value]]&lt;86%,"Normal",HeartDiseasePrediction[[#This Row],[MaxHR % Value]]&gt;=86%,"High-(Abnormal)")</f>
        <v>High-(Abnormal)</v>
      </c>
      <c r="N833" t="s">
        <v>22</v>
      </c>
      <c r="O833">
        <v>0</v>
      </c>
      <c r="P833" t="str" cm="1">
        <f t="array" ref="P833">_xlfn.IFS(HeartDiseasePrediction[[#This Row],[Oldpeak]]&lt;1,"Low Risk",HeartDiseasePrediction[[#This Row],[Oldpeak]]&lt;1.5,"Medium Risk",HeartDiseasePrediction[[#This Row],[Oldpeak]]&gt;=1.5,"High Risk")</f>
        <v>Low Risk</v>
      </c>
      <c r="Q833" t="s">
        <v>13</v>
      </c>
      <c r="R833" t="s">
        <v>22</v>
      </c>
    </row>
    <row r="834" spans="1:18" x14ac:dyDescent="0.25">
      <c r="A834">
        <v>51</v>
      </c>
      <c r="B834" t="str" cm="1">
        <f t="array" ref="B834">_xlfn.IFS(HeartDiseasePrediction[[#This Row],[Age]]&lt;40,"Below 40",HeartDiseasePrediction[[#This Row],[Age]]&lt;50,"Btw 40 - 49",HeartDiseasePrediction[[#This Row],[Age]]&lt;60,"Btw 50 -59",HeartDiseasePrediction[[#This Row],[Age]]&lt;70,"Btw 60 - 69",HeartDiseasePrediction[[#This Row],[Age]]&lt;=80,"Btw 70 -79")</f>
        <v>Btw 50 -59</v>
      </c>
      <c r="C834" t="s">
        <v>11</v>
      </c>
      <c r="D834" t="s">
        <v>64</v>
      </c>
      <c r="E834">
        <v>94</v>
      </c>
      <c r="F834" t="str" cm="1">
        <f t="array" ref="F834">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834">
        <v>227</v>
      </c>
      <c r="H834" t="str" cm="1">
        <f t="array" ref="H834">_xlfn.IFS(HeartDiseasePrediction[[#This Row],[Cholesterol]]=0,"No Reading",HeartDiseasePrediction[[#This Row],[Cholesterol]]&lt;200,"Normal",HeartDiseasePrediction[[#This Row],[Cholesterol]]&lt;240,"Medium Risk",HeartDiseasePrediction[[#This Row],[Cholesterol]]&gt;=240,"High Risk")</f>
        <v>Medium Risk</v>
      </c>
      <c r="I834" t="s">
        <v>52</v>
      </c>
      <c r="J834" t="s">
        <v>12</v>
      </c>
      <c r="K834">
        <v>154</v>
      </c>
      <c r="L834" s="1">
        <f>HeartDiseasePrediction[[#This Row],[MaxHR]]/(220-HeartDiseasePrediction[[#This Row],[Age]])</f>
        <v>0.91124260355029585</v>
      </c>
      <c r="M834" t="str" cm="1">
        <f t="array" ref="M834">_xlfn.IFS(HeartDiseasePrediction[[#This Row],[MaxHR % Value]]&lt;=59%,"Low-(Abnormal)",HeartDiseasePrediction[[#This Row],[MaxHR % Value]]&lt;86%,"Normal",HeartDiseasePrediction[[#This Row],[MaxHR % Value]]&gt;=86%,"High-(Abnormal)")</f>
        <v>High-(Abnormal)</v>
      </c>
      <c r="N834" t="s">
        <v>23</v>
      </c>
      <c r="O834">
        <v>0</v>
      </c>
      <c r="P834" t="str" cm="1">
        <f t="array" ref="P834">_xlfn.IFS(HeartDiseasePrediction[[#This Row],[Oldpeak]]&lt;1,"Low Risk",HeartDiseasePrediction[[#This Row],[Oldpeak]]&lt;1.5,"Medium Risk",HeartDiseasePrediction[[#This Row],[Oldpeak]]&gt;=1.5,"High Risk")</f>
        <v>Low Risk</v>
      </c>
      <c r="Q834" t="s">
        <v>13</v>
      </c>
      <c r="R834" t="s">
        <v>22</v>
      </c>
    </row>
    <row r="835" spans="1:18" x14ac:dyDescent="0.25">
      <c r="A835">
        <v>54</v>
      </c>
      <c r="B835" t="str" cm="1">
        <f t="array" ref="B835">_xlfn.IFS(HeartDiseasePrediction[[#This Row],[Age]]&lt;40,"Below 40",HeartDiseasePrediction[[#This Row],[Age]]&lt;50,"Btw 40 - 49",HeartDiseasePrediction[[#This Row],[Age]]&lt;60,"Btw 50 -59",HeartDiseasePrediction[[#This Row],[Age]]&lt;70,"Btw 60 - 69",HeartDiseasePrediction[[#This Row],[Age]]&lt;=80,"Btw 70 -79")</f>
        <v>Btw 50 -59</v>
      </c>
      <c r="C835" t="s">
        <v>11</v>
      </c>
      <c r="D835" t="s">
        <v>64</v>
      </c>
      <c r="E835">
        <v>120</v>
      </c>
      <c r="F835" t="str" cm="1">
        <f t="array" ref="F83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35">
        <v>258</v>
      </c>
      <c r="H835" t="str" cm="1">
        <f t="array" ref="H835">_xlfn.IFS(HeartDiseasePrediction[[#This Row],[Cholesterol]]=0,"No Reading",HeartDiseasePrediction[[#This Row],[Cholesterol]]&lt;200,"Normal",HeartDiseasePrediction[[#This Row],[Cholesterol]]&lt;240,"Medium Risk",HeartDiseasePrediction[[#This Row],[Cholesterol]]&gt;=240,"High Risk")</f>
        <v>High Risk</v>
      </c>
      <c r="I835" t="s">
        <v>52</v>
      </c>
      <c r="J835" t="s">
        <v>17</v>
      </c>
      <c r="K835">
        <v>147</v>
      </c>
      <c r="L835" s="1">
        <f>HeartDiseasePrediction[[#This Row],[MaxHR]]/(220-HeartDiseasePrediction[[#This Row],[Age]])</f>
        <v>0.88554216867469882</v>
      </c>
      <c r="M835" t="str" cm="1">
        <f t="array" ref="M835">_xlfn.IFS(HeartDiseasePrediction[[#This Row],[MaxHR % Value]]&lt;=59%,"Low-(Abnormal)",HeartDiseasePrediction[[#This Row],[MaxHR % Value]]&lt;86%,"Normal",HeartDiseasePrediction[[#This Row],[MaxHR % Value]]&gt;=86%,"High-(Abnormal)")</f>
        <v>High-(Abnormal)</v>
      </c>
      <c r="N835" t="s">
        <v>22</v>
      </c>
      <c r="O835">
        <v>0.4</v>
      </c>
      <c r="P835" t="str" cm="1">
        <f t="array" ref="P835">_xlfn.IFS(HeartDiseasePrediction[[#This Row],[Oldpeak]]&lt;1,"Low Risk",HeartDiseasePrediction[[#This Row],[Oldpeak]]&lt;1.5,"Medium Risk",HeartDiseasePrediction[[#This Row],[Oldpeak]]&gt;=1.5,"High Risk")</f>
        <v>Low Risk</v>
      </c>
      <c r="Q835" t="s">
        <v>15</v>
      </c>
      <c r="R835" t="s">
        <v>22</v>
      </c>
    </row>
    <row r="836" spans="1:18" x14ac:dyDescent="0.25">
      <c r="A836">
        <v>44</v>
      </c>
      <c r="B836" t="str" cm="1">
        <f t="array" ref="B836">_xlfn.IFS(HeartDiseasePrediction[[#This Row],[Age]]&lt;40,"Below 40",HeartDiseasePrediction[[#This Row],[Age]]&lt;50,"Btw 40 - 49",HeartDiseasePrediction[[#This Row],[Age]]&lt;60,"Btw 50 -59",HeartDiseasePrediction[[#This Row],[Age]]&lt;70,"Btw 60 - 69",HeartDiseasePrediction[[#This Row],[Age]]&lt;=80,"Btw 70 -79")</f>
        <v>Btw 40 - 49</v>
      </c>
      <c r="C836" t="s">
        <v>11</v>
      </c>
      <c r="D836" t="s">
        <v>62</v>
      </c>
      <c r="E836">
        <v>120</v>
      </c>
      <c r="F836" t="str" cm="1">
        <f t="array" ref="F83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36">
        <v>220</v>
      </c>
      <c r="H836" t="str" cm="1">
        <f t="array" ref="H836">_xlfn.IFS(HeartDiseasePrediction[[#This Row],[Cholesterol]]=0,"No Reading",HeartDiseasePrediction[[#This Row],[Cholesterol]]&lt;200,"Normal",HeartDiseasePrediction[[#This Row],[Cholesterol]]&lt;240,"Medium Risk",HeartDiseasePrediction[[#This Row],[Cholesterol]]&gt;=240,"High Risk")</f>
        <v>Medium Risk</v>
      </c>
      <c r="I836" t="s">
        <v>52</v>
      </c>
      <c r="J836" t="s">
        <v>12</v>
      </c>
      <c r="K836">
        <v>170</v>
      </c>
      <c r="L836" s="1">
        <f>HeartDiseasePrediction[[#This Row],[MaxHR]]/(220-HeartDiseasePrediction[[#This Row],[Age]])</f>
        <v>0.96590909090909094</v>
      </c>
      <c r="M836" t="str" cm="1">
        <f t="array" ref="M836">_xlfn.IFS(HeartDiseasePrediction[[#This Row],[MaxHR % Value]]&lt;=59%,"Low-(Abnormal)",HeartDiseasePrediction[[#This Row],[MaxHR % Value]]&lt;86%,"Normal",HeartDiseasePrediction[[#This Row],[MaxHR % Value]]&gt;=86%,"High-(Abnormal)")</f>
        <v>High-(Abnormal)</v>
      </c>
      <c r="N836" t="s">
        <v>22</v>
      </c>
      <c r="O836">
        <v>0</v>
      </c>
      <c r="P836" t="str" cm="1">
        <f t="array" ref="P836">_xlfn.IFS(HeartDiseasePrediction[[#This Row],[Oldpeak]]&lt;1,"Low Risk",HeartDiseasePrediction[[#This Row],[Oldpeak]]&lt;1.5,"Medium Risk",HeartDiseasePrediction[[#This Row],[Oldpeak]]&gt;=1.5,"High Risk")</f>
        <v>Low Risk</v>
      </c>
      <c r="Q836" t="s">
        <v>13</v>
      </c>
      <c r="R836" t="s">
        <v>22</v>
      </c>
    </row>
    <row r="837" spans="1:18" x14ac:dyDescent="0.25">
      <c r="A837">
        <v>54</v>
      </c>
      <c r="B837" t="str" cm="1">
        <f t="array" ref="B837">_xlfn.IFS(HeartDiseasePrediction[[#This Row],[Age]]&lt;40,"Below 40",HeartDiseasePrediction[[#This Row],[Age]]&lt;50,"Btw 40 - 49",HeartDiseasePrediction[[#This Row],[Age]]&lt;60,"Btw 50 -59",HeartDiseasePrediction[[#This Row],[Age]]&lt;70,"Btw 60 - 69",HeartDiseasePrediction[[#This Row],[Age]]&lt;=80,"Btw 70 -79")</f>
        <v>Btw 50 -59</v>
      </c>
      <c r="C837" t="s">
        <v>11</v>
      </c>
      <c r="D837" t="s">
        <v>61</v>
      </c>
      <c r="E837">
        <v>110</v>
      </c>
      <c r="F837" t="str" cm="1">
        <f t="array" ref="F837">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837">
        <v>239</v>
      </c>
      <c r="H837" t="str" cm="1">
        <f t="array" ref="H837">_xlfn.IFS(HeartDiseasePrediction[[#This Row],[Cholesterol]]=0,"No Reading",HeartDiseasePrediction[[#This Row],[Cholesterol]]&lt;200,"Normal",HeartDiseasePrediction[[#This Row],[Cholesterol]]&lt;240,"Medium Risk",HeartDiseasePrediction[[#This Row],[Cholesterol]]&gt;=240,"High Risk")</f>
        <v>Medium Risk</v>
      </c>
      <c r="I837" t="s">
        <v>52</v>
      </c>
      <c r="J837" t="s">
        <v>12</v>
      </c>
      <c r="K837">
        <v>126</v>
      </c>
      <c r="L837" s="1">
        <f>HeartDiseasePrediction[[#This Row],[MaxHR]]/(220-HeartDiseasePrediction[[#This Row],[Age]])</f>
        <v>0.75903614457831325</v>
      </c>
      <c r="M837" t="str" cm="1">
        <f t="array" ref="M837">_xlfn.IFS(HeartDiseasePrediction[[#This Row],[MaxHR % Value]]&lt;=59%,"Low-(Abnormal)",HeartDiseasePrediction[[#This Row],[MaxHR % Value]]&lt;86%,"Normal",HeartDiseasePrediction[[#This Row],[MaxHR % Value]]&gt;=86%,"High-(Abnormal)")</f>
        <v>Normal</v>
      </c>
      <c r="N837" t="s">
        <v>23</v>
      </c>
      <c r="O837">
        <v>2.8</v>
      </c>
      <c r="P837" t="str" cm="1">
        <f t="array" ref="P837">_xlfn.IFS(HeartDiseasePrediction[[#This Row],[Oldpeak]]&lt;1,"Low Risk",HeartDiseasePrediction[[#This Row],[Oldpeak]]&lt;1.5,"Medium Risk",HeartDiseasePrediction[[#This Row],[Oldpeak]]&gt;=1.5,"High Risk")</f>
        <v>High Risk</v>
      </c>
      <c r="Q837" t="s">
        <v>15</v>
      </c>
      <c r="R837" t="s">
        <v>23</v>
      </c>
    </row>
    <row r="838" spans="1:18" x14ac:dyDescent="0.25">
      <c r="A838">
        <v>65</v>
      </c>
      <c r="B838" t="str" cm="1">
        <f t="array" ref="B838">_xlfn.IFS(HeartDiseasePrediction[[#This Row],[Age]]&lt;40,"Below 40",HeartDiseasePrediction[[#This Row],[Age]]&lt;50,"Btw 40 - 49",HeartDiseasePrediction[[#This Row],[Age]]&lt;60,"Btw 50 -59",HeartDiseasePrediction[[#This Row],[Age]]&lt;70,"Btw 60 - 69",HeartDiseasePrediction[[#This Row],[Age]]&lt;=80,"Btw 70 -79")</f>
        <v>Btw 60 - 69</v>
      </c>
      <c r="C838" t="s">
        <v>11</v>
      </c>
      <c r="D838" t="s">
        <v>61</v>
      </c>
      <c r="E838">
        <v>135</v>
      </c>
      <c r="F838" t="str" cm="1">
        <f t="array" ref="F83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38">
        <v>254</v>
      </c>
      <c r="H838" t="str" cm="1">
        <f t="array" ref="H838">_xlfn.IFS(HeartDiseasePrediction[[#This Row],[Cholesterol]]=0,"No Reading",HeartDiseasePrediction[[#This Row],[Cholesterol]]&lt;200,"Normal",HeartDiseasePrediction[[#This Row],[Cholesterol]]&lt;240,"Medium Risk",HeartDiseasePrediction[[#This Row],[Cholesterol]]&gt;=240,"High Risk")</f>
        <v>High Risk</v>
      </c>
      <c r="I838" t="s">
        <v>52</v>
      </c>
      <c r="J838" t="s">
        <v>17</v>
      </c>
      <c r="K838">
        <v>127</v>
      </c>
      <c r="L838" s="1">
        <f>HeartDiseasePrediction[[#This Row],[MaxHR]]/(220-HeartDiseasePrediction[[#This Row],[Age]])</f>
        <v>0.8193548387096774</v>
      </c>
      <c r="M838" t="str" cm="1">
        <f t="array" ref="M838">_xlfn.IFS(HeartDiseasePrediction[[#This Row],[MaxHR % Value]]&lt;=59%,"Low-(Abnormal)",HeartDiseasePrediction[[#This Row],[MaxHR % Value]]&lt;86%,"Normal",HeartDiseasePrediction[[#This Row],[MaxHR % Value]]&gt;=86%,"High-(Abnormal)")</f>
        <v>Normal</v>
      </c>
      <c r="N838" t="s">
        <v>22</v>
      </c>
      <c r="O838">
        <v>2.8</v>
      </c>
      <c r="P838" t="str" cm="1">
        <f t="array" ref="P838">_xlfn.IFS(HeartDiseasePrediction[[#This Row],[Oldpeak]]&lt;1,"Low Risk",HeartDiseasePrediction[[#This Row],[Oldpeak]]&lt;1.5,"Medium Risk",HeartDiseasePrediction[[#This Row],[Oldpeak]]&gt;=1.5,"High Risk")</f>
        <v>High Risk</v>
      </c>
      <c r="Q838" t="s">
        <v>15</v>
      </c>
      <c r="R838" t="s">
        <v>23</v>
      </c>
    </row>
    <row r="839" spans="1:18" x14ac:dyDescent="0.25">
      <c r="A839">
        <v>57</v>
      </c>
      <c r="B839" t="str" cm="1">
        <f t="array" ref="B839">_xlfn.IFS(HeartDiseasePrediction[[#This Row],[Age]]&lt;40,"Below 40",HeartDiseasePrediction[[#This Row],[Age]]&lt;50,"Btw 40 - 49",HeartDiseasePrediction[[#This Row],[Age]]&lt;60,"Btw 50 -59",HeartDiseasePrediction[[#This Row],[Age]]&lt;70,"Btw 60 - 69",HeartDiseasePrediction[[#This Row],[Age]]&lt;=80,"Btw 70 -79")</f>
        <v>Btw 50 -59</v>
      </c>
      <c r="C839" t="s">
        <v>11</v>
      </c>
      <c r="D839" t="s">
        <v>64</v>
      </c>
      <c r="E839">
        <v>150</v>
      </c>
      <c r="F839" t="str" cm="1">
        <f t="array" ref="F839">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39">
        <v>168</v>
      </c>
      <c r="H839" t="str" cm="1">
        <f t="array" ref="H839">_xlfn.IFS(HeartDiseasePrediction[[#This Row],[Cholesterol]]=0,"No Reading",HeartDiseasePrediction[[#This Row],[Cholesterol]]&lt;200,"Normal",HeartDiseasePrediction[[#This Row],[Cholesterol]]&lt;240,"Medium Risk",HeartDiseasePrediction[[#This Row],[Cholesterol]]&gt;=240,"High Risk")</f>
        <v>Normal</v>
      </c>
      <c r="I839" t="s">
        <v>52</v>
      </c>
      <c r="J839" t="s">
        <v>12</v>
      </c>
      <c r="K839">
        <v>174</v>
      </c>
      <c r="L839" s="1">
        <f>HeartDiseasePrediction[[#This Row],[MaxHR]]/(220-HeartDiseasePrediction[[#This Row],[Age]])</f>
        <v>1.0674846625766872</v>
      </c>
      <c r="M839" t="str" cm="1">
        <f t="array" ref="M839">_xlfn.IFS(HeartDiseasePrediction[[#This Row],[MaxHR % Value]]&lt;=59%,"Low-(Abnormal)",HeartDiseasePrediction[[#This Row],[MaxHR % Value]]&lt;86%,"Normal",HeartDiseasePrediction[[#This Row],[MaxHR % Value]]&gt;=86%,"High-(Abnormal)")</f>
        <v>High-(Abnormal)</v>
      </c>
      <c r="N839" t="s">
        <v>22</v>
      </c>
      <c r="O839">
        <v>1.6</v>
      </c>
      <c r="P839" t="str" cm="1">
        <f t="array" ref="P839">_xlfn.IFS(HeartDiseasePrediction[[#This Row],[Oldpeak]]&lt;1,"Low Risk",HeartDiseasePrediction[[#This Row],[Oldpeak]]&lt;1.5,"Medium Risk",HeartDiseasePrediction[[#This Row],[Oldpeak]]&gt;=1.5,"High Risk")</f>
        <v>High Risk</v>
      </c>
      <c r="Q839" t="s">
        <v>13</v>
      </c>
      <c r="R839" t="s">
        <v>22</v>
      </c>
    </row>
    <row r="840" spans="1:18" x14ac:dyDescent="0.25">
      <c r="A840">
        <v>63</v>
      </c>
      <c r="B840" t="str" cm="1">
        <f t="array" ref="B840">_xlfn.IFS(HeartDiseasePrediction[[#This Row],[Age]]&lt;40,"Below 40",HeartDiseasePrediction[[#This Row],[Age]]&lt;50,"Btw 40 - 49",HeartDiseasePrediction[[#This Row],[Age]]&lt;60,"Btw 50 -59",HeartDiseasePrediction[[#This Row],[Age]]&lt;70,"Btw 60 - 69",HeartDiseasePrediction[[#This Row],[Age]]&lt;=80,"Btw 70 -79")</f>
        <v>Btw 60 - 69</v>
      </c>
      <c r="C840" t="s">
        <v>11</v>
      </c>
      <c r="D840" t="s">
        <v>61</v>
      </c>
      <c r="E840">
        <v>130</v>
      </c>
      <c r="F840" t="str" cm="1">
        <f t="array" ref="F84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40">
        <v>330</v>
      </c>
      <c r="H840" t="str" cm="1">
        <f t="array" ref="H840">_xlfn.IFS(HeartDiseasePrediction[[#This Row],[Cholesterol]]=0,"No Reading",HeartDiseasePrediction[[#This Row],[Cholesterol]]&lt;200,"Normal",HeartDiseasePrediction[[#This Row],[Cholesterol]]&lt;240,"Medium Risk",HeartDiseasePrediction[[#This Row],[Cholesterol]]&gt;=240,"High Risk")</f>
        <v>High Risk</v>
      </c>
      <c r="I840" t="s">
        <v>53</v>
      </c>
      <c r="J840" t="s">
        <v>17</v>
      </c>
      <c r="K840">
        <v>132</v>
      </c>
      <c r="L840" s="1">
        <f>HeartDiseasePrediction[[#This Row],[MaxHR]]/(220-HeartDiseasePrediction[[#This Row],[Age]])</f>
        <v>0.84076433121019112</v>
      </c>
      <c r="M840" t="str" cm="1">
        <f t="array" ref="M840">_xlfn.IFS(HeartDiseasePrediction[[#This Row],[MaxHR % Value]]&lt;=59%,"Low-(Abnormal)",HeartDiseasePrediction[[#This Row],[MaxHR % Value]]&lt;86%,"Normal",HeartDiseasePrediction[[#This Row],[MaxHR % Value]]&gt;=86%,"High-(Abnormal)")</f>
        <v>Normal</v>
      </c>
      <c r="N840" t="s">
        <v>23</v>
      </c>
      <c r="O840">
        <v>1.8</v>
      </c>
      <c r="P840" t="str" cm="1">
        <f t="array" ref="P840">_xlfn.IFS(HeartDiseasePrediction[[#This Row],[Oldpeak]]&lt;1,"Low Risk",HeartDiseasePrediction[[#This Row],[Oldpeak]]&lt;1.5,"Medium Risk",HeartDiseasePrediction[[#This Row],[Oldpeak]]&gt;=1.5,"High Risk")</f>
        <v>High Risk</v>
      </c>
      <c r="Q840" t="s">
        <v>13</v>
      </c>
      <c r="R840" t="s">
        <v>23</v>
      </c>
    </row>
    <row r="841" spans="1:18" x14ac:dyDescent="0.25">
      <c r="A841">
        <v>35</v>
      </c>
      <c r="B841" t="str" cm="1">
        <f t="array" ref="B841">_xlfn.IFS(HeartDiseasePrediction[[#This Row],[Age]]&lt;40,"Below 40",HeartDiseasePrediction[[#This Row],[Age]]&lt;50,"Btw 40 - 49",HeartDiseasePrediction[[#This Row],[Age]]&lt;60,"Btw 50 -59",HeartDiseasePrediction[[#This Row],[Age]]&lt;70,"Btw 60 - 69",HeartDiseasePrediction[[#This Row],[Age]]&lt;=80,"Btw 70 -79")</f>
        <v>Below 40</v>
      </c>
      <c r="C841" t="s">
        <v>14</v>
      </c>
      <c r="D841" t="s">
        <v>61</v>
      </c>
      <c r="E841">
        <v>138</v>
      </c>
      <c r="F841" t="str" cm="1">
        <f t="array" ref="F84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41">
        <v>183</v>
      </c>
      <c r="H841" t="str" cm="1">
        <f t="array" ref="H841">_xlfn.IFS(HeartDiseasePrediction[[#This Row],[Cholesterol]]=0,"No Reading",HeartDiseasePrediction[[#This Row],[Cholesterol]]&lt;200,"Normal",HeartDiseasePrediction[[#This Row],[Cholesterol]]&lt;240,"Medium Risk",HeartDiseasePrediction[[#This Row],[Cholesterol]]&gt;=240,"High Risk")</f>
        <v>Normal</v>
      </c>
      <c r="I841" t="s">
        <v>52</v>
      </c>
      <c r="J841" t="s">
        <v>12</v>
      </c>
      <c r="K841">
        <v>182</v>
      </c>
      <c r="L841" s="1">
        <f>HeartDiseasePrediction[[#This Row],[MaxHR]]/(220-HeartDiseasePrediction[[#This Row],[Age]])</f>
        <v>0.98378378378378384</v>
      </c>
      <c r="M841" t="str" cm="1">
        <f t="array" ref="M841">_xlfn.IFS(HeartDiseasePrediction[[#This Row],[MaxHR % Value]]&lt;=59%,"Low-(Abnormal)",HeartDiseasePrediction[[#This Row],[MaxHR % Value]]&lt;86%,"Normal",HeartDiseasePrediction[[#This Row],[MaxHR % Value]]&gt;=86%,"High-(Abnormal)")</f>
        <v>High-(Abnormal)</v>
      </c>
      <c r="N841" t="s">
        <v>22</v>
      </c>
      <c r="O841">
        <v>1.4</v>
      </c>
      <c r="P841" t="str" cm="1">
        <f t="array" ref="P841">_xlfn.IFS(HeartDiseasePrediction[[#This Row],[Oldpeak]]&lt;1,"Low Risk",HeartDiseasePrediction[[#This Row],[Oldpeak]]&lt;1.5,"Medium Risk",HeartDiseasePrediction[[#This Row],[Oldpeak]]&gt;=1.5,"High Risk")</f>
        <v>Medium Risk</v>
      </c>
      <c r="Q841" t="s">
        <v>13</v>
      </c>
      <c r="R841" t="s">
        <v>22</v>
      </c>
    </row>
    <row r="842" spans="1:18" x14ac:dyDescent="0.25">
      <c r="A842">
        <v>41</v>
      </c>
      <c r="B842" t="str" cm="1">
        <f t="array" ref="B842">_xlfn.IFS(HeartDiseasePrediction[[#This Row],[Age]]&lt;40,"Below 40",HeartDiseasePrediction[[#This Row],[Age]]&lt;50,"Btw 40 - 49",HeartDiseasePrediction[[#This Row],[Age]]&lt;60,"Btw 50 -59",HeartDiseasePrediction[[#This Row],[Age]]&lt;70,"Btw 60 - 69",HeartDiseasePrediction[[#This Row],[Age]]&lt;=80,"Btw 70 -79")</f>
        <v>Btw 40 - 49</v>
      </c>
      <c r="C842" t="s">
        <v>11</v>
      </c>
      <c r="D842" t="s">
        <v>62</v>
      </c>
      <c r="E842">
        <v>135</v>
      </c>
      <c r="F842" t="str" cm="1">
        <f t="array" ref="F84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42">
        <v>203</v>
      </c>
      <c r="H842" t="str" cm="1">
        <f t="array" ref="H842">_xlfn.IFS(HeartDiseasePrediction[[#This Row],[Cholesterol]]=0,"No Reading",HeartDiseasePrediction[[#This Row],[Cholesterol]]&lt;200,"Normal",HeartDiseasePrediction[[#This Row],[Cholesterol]]&lt;240,"Medium Risk",HeartDiseasePrediction[[#This Row],[Cholesterol]]&gt;=240,"High Risk")</f>
        <v>Medium Risk</v>
      </c>
      <c r="I842" t="s">
        <v>52</v>
      </c>
      <c r="J842" t="s">
        <v>12</v>
      </c>
      <c r="K842">
        <v>132</v>
      </c>
      <c r="L842" s="1">
        <f>HeartDiseasePrediction[[#This Row],[MaxHR]]/(220-HeartDiseasePrediction[[#This Row],[Age]])</f>
        <v>0.73743016759776536</v>
      </c>
      <c r="M842" t="str" cm="1">
        <f t="array" ref="M842">_xlfn.IFS(HeartDiseasePrediction[[#This Row],[MaxHR % Value]]&lt;=59%,"Low-(Abnormal)",HeartDiseasePrediction[[#This Row],[MaxHR % Value]]&lt;86%,"Normal",HeartDiseasePrediction[[#This Row],[MaxHR % Value]]&gt;=86%,"High-(Abnormal)")</f>
        <v>Normal</v>
      </c>
      <c r="N842" t="s">
        <v>22</v>
      </c>
      <c r="O842">
        <v>0</v>
      </c>
      <c r="P842" t="str" cm="1">
        <f t="array" ref="P842">_xlfn.IFS(HeartDiseasePrediction[[#This Row],[Oldpeak]]&lt;1,"Low Risk",HeartDiseasePrediction[[#This Row],[Oldpeak]]&lt;1.5,"Medium Risk",HeartDiseasePrediction[[#This Row],[Oldpeak]]&gt;=1.5,"High Risk")</f>
        <v>Low Risk</v>
      </c>
      <c r="Q842" t="s">
        <v>15</v>
      </c>
      <c r="R842" t="s">
        <v>22</v>
      </c>
    </row>
    <row r="843" spans="1:18" x14ac:dyDescent="0.25">
      <c r="A843">
        <v>62</v>
      </c>
      <c r="B843" t="str" cm="1">
        <f t="array" ref="B843">_xlfn.IFS(HeartDiseasePrediction[[#This Row],[Age]]&lt;40,"Below 40",HeartDiseasePrediction[[#This Row],[Age]]&lt;50,"Btw 40 - 49",HeartDiseasePrediction[[#This Row],[Age]]&lt;60,"Btw 50 -59",HeartDiseasePrediction[[#This Row],[Age]]&lt;70,"Btw 60 - 69",HeartDiseasePrediction[[#This Row],[Age]]&lt;=80,"Btw 70 -79")</f>
        <v>Btw 60 - 69</v>
      </c>
      <c r="C843" t="s">
        <v>14</v>
      </c>
      <c r="D843" t="s">
        <v>64</v>
      </c>
      <c r="E843">
        <v>130</v>
      </c>
      <c r="F843" t="str" cm="1">
        <f t="array" ref="F84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43">
        <v>263</v>
      </c>
      <c r="H843" t="str" cm="1">
        <f t="array" ref="H843">_xlfn.IFS(HeartDiseasePrediction[[#This Row],[Cholesterol]]=0,"No Reading",HeartDiseasePrediction[[#This Row],[Cholesterol]]&lt;200,"Normal",HeartDiseasePrediction[[#This Row],[Cholesterol]]&lt;240,"Medium Risk",HeartDiseasePrediction[[#This Row],[Cholesterol]]&gt;=240,"High Risk")</f>
        <v>High Risk</v>
      </c>
      <c r="I843" t="s">
        <v>52</v>
      </c>
      <c r="J843" t="s">
        <v>12</v>
      </c>
      <c r="K843">
        <v>97</v>
      </c>
      <c r="L843" s="1">
        <f>HeartDiseasePrediction[[#This Row],[MaxHR]]/(220-HeartDiseasePrediction[[#This Row],[Age]])</f>
        <v>0.61392405063291144</v>
      </c>
      <c r="M843" t="str" cm="1">
        <f t="array" ref="M843">_xlfn.IFS(HeartDiseasePrediction[[#This Row],[MaxHR % Value]]&lt;=59%,"Low-(Abnormal)",HeartDiseasePrediction[[#This Row],[MaxHR % Value]]&lt;86%,"Normal",HeartDiseasePrediction[[#This Row],[MaxHR % Value]]&gt;=86%,"High-(Abnormal)")</f>
        <v>Normal</v>
      </c>
      <c r="N843" t="s">
        <v>22</v>
      </c>
      <c r="O843">
        <v>1.2</v>
      </c>
      <c r="P843" t="str" cm="1">
        <f t="array" ref="P843">_xlfn.IFS(HeartDiseasePrediction[[#This Row],[Oldpeak]]&lt;1,"Low Risk",HeartDiseasePrediction[[#This Row],[Oldpeak]]&lt;1.5,"Medium Risk",HeartDiseasePrediction[[#This Row],[Oldpeak]]&gt;=1.5,"High Risk")</f>
        <v>Medium Risk</v>
      </c>
      <c r="Q843" t="s">
        <v>15</v>
      </c>
      <c r="R843" t="s">
        <v>23</v>
      </c>
    </row>
    <row r="844" spans="1:18" x14ac:dyDescent="0.25">
      <c r="A844">
        <v>43</v>
      </c>
      <c r="B844" t="str" cm="1">
        <f t="array" ref="B844">_xlfn.IFS(HeartDiseasePrediction[[#This Row],[Age]]&lt;40,"Below 40",HeartDiseasePrediction[[#This Row],[Age]]&lt;50,"Btw 40 - 49",HeartDiseasePrediction[[#This Row],[Age]]&lt;60,"Btw 50 -59",HeartDiseasePrediction[[#This Row],[Age]]&lt;70,"Btw 60 - 69",HeartDiseasePrediction[[#This Row],[Age]]&lt;=80,"Btw 70 -79")</f>
        <v>Btw 40 - 49</v>
      </c>
      <c r="C844" t="s">
        <v>14</v>
      </c>
      <c r="D844" t="s">
        <v>61</v>
      </c>
      <c r="E844">
        <v>132</v>
      </c>
      <c r="F844" t="str" cm="1">
        <f t="array" ref="F84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44">
        <v>341</v>
      </c>
      <c r="H844" t="str" cm="1">
        <f t="array" ref="H844">_xlfn.IFS(HeartDiseasePrediction[[#This Row],[Cholesterol]]=0,"No Reading",HeartDiseasePrediction[[#This Row],[Cholesterol]]&lt;200,"Normal",HeartDiseasePrediction[[#This Row],[Cholesterol]]&lt;240,"Medium Risk",HeartDiseasePrediction[[#This Row],[Cholesterol]]&gt;=240,"High Risk")</f>
        <v>High Risk</v>
      </c>
      <c r="I844" t="s">
        <v>53</v>
      </c>
      <c r="J844" t="s">
        <v>17</v>
      </c>
      <c r="K844">
        <v>136</v>
      </c>
      <c r="L844" s="1">
        <f>HeartDiseasePrediction[[#This Row],[MaxHR]]/(220-HeartDiseasePrediction[[#This Row],[Age]])</f>
        <v>0.76836158192090398</v>
      </c>
      <c r="M844" t="str" cm="1">
        <f t="array" ref="M844">_xlfn.IFS(HeartDiseasePrediction[[#This Row],[MaxHR % Value]]&lt;=59%,"Low-(Abnormal)",HeartDiseasePrediction[[#This Row],[MaxHR % Value]]&lt;86%,"Normal",HeartDiseasePrediction[[#This Row],[MaxHR % Value]]&gt;=86%,"High-(Abnormal)")</f>
        <v>Normal</v>
      </c>
      <c r="N844" t="s">
        <v>23</v>
      </c>
      <c r="O844">
        <v>3</v>
      </c>
      <c r="P844" t="str" cm="1">
        <f t="array" ref="P844">_xlfn.IFS(HeartDiseasePrediction[[#This Row],[Oldpeak]]&lt;1,"Low Risk",HeartDiseasePrediction[[#This Row],[Oldpeak]]&lt;1.5,"Medium Risk",HeartDiseasePrediction[[#This Row],[Oldpeak]]&gt;=1.5,"High Risk")</f>
        <v>High Risk</v>
      </c>
      <c r="Q844" t="s">
        <v>15</v>
      </c>
      <c r="R844" t="s">
        <v>23</v>
      </c>
    </row>
    <row r="845" spans="1:18" x14ac:dyDescent="0.25">
      <c r="A845">
        <v>58</v>
      </c>
      <c r="B845" t="str" cm="1">
        <f t="array" ref="B845">_xlfn.IFS(HeartDiseasePrediction[[#This Row],[Age]]&lt;40,"Below 40",HeartDiseasePrediction[[#This Row],[Age]]&lt;50,"Btw 40 - 49",HeartDiseasePrediction[[#This Row],[Age]]&lt;60,"Btw 50 -59",HeartDiseasePrediction[[#This Row],[Age]]&lt;70,"Btw 60 - 69",HeartDiseasePrediction[[#This Row],[Age]]&lt;=80,"Btw 70 -79")</f>
        <v>Btw 50 -59</v>
      </c>
      <c r="C845" t="s">
        <v>14</v>
      </c>
      <c r="D845" t="s">
        <v>63</v>
      </c>
      <c r="E845">
        <v>150</v>
      </c>
      <c r="F845" t="str" cm="1">
        <f t="array" ref="F845">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45">
        <v>283</v>
      </c>
      <c r="H845" t="str" cm="1">
        <f t="array" ref="H845">_xlfn.IFS(HeartDiseasePrediction[[#This Row],[Cholesterol]]=0,"No Reading",HeartDiseasePrediction[[#This Row],[Cholesterol]]&lt;200,"Normal",HeartDiseasePrediction[[#This Row],[Cholesterol]]&lt;240,"Medium Risk",HeartDiseasePrediction[[#This Row],[Cholesterol]]&gt;=240,"High Risk")</f>
        <v>High Risk</v>
      </c>
      <c r="I845" t="s">
        <v>53</v>
      </c>
      <c r="J845" t="s">
        <v>17</v>
      </c>
      <c r="K845">
        <v>162</v>
      </c>
      <c r="L845" s="1">
        <f>HeartDiseasePrediction[[#This Row],[MaxHR]]/(220-HeartDiseasePrediction[[#This Row],[Age]])</f>
        <v>1</v>
      </c>
      <c r="M845" t="str" cm="1">
        <f t="array" ref="M845">_xlfn.IFS(HeartDiseasePrediction[[#This Row],[MaxHR % Value]]&lt;=59%,"Low-(Abnormal)",HeartDiseasePrediction[[#This Row],[MaxHR % Value]]&lt;86%,"Normal",HeartDiseasePrediction[[#This Row],[MaxHR % Value]]&gt;=86%,"High-(Abnormal)")</f>
        <v>High-(Abnormal)</v>
      </c>
      <c r="N845" t="s">
        <v>22</v>
      </c>
      <c r="O845">
        <v>1</v>
      </c>
      <c r="P845" t="str" cm="1">
        <f t="array" ref="P845">_xlfn.IFS(HeartDiseasePrediction[[#This Row],[Oldpeak]]&lt;1,"Low Risk",HeartDiseasePrediction[[#This Row],[Oldpeak]]&lt;1.5,"Medium Risk",HeartDiseasePrediction[[#This Row],[Oldpeak]]&gt;=1.5,"High Risk")</f>
        <v>Medium Risk</v>
      </c>
      <c r="Q845" t="s">
        <v>13</v>
      </c>
      <c r="R845" t="s">
        <v>22</v>
      </c>
    </row>
    <row r="846" spans="1:18" x14ac:dyDescent="0.25">
      <c r="A846">
        <v>52</v>
      </c>
      <c r="B846" t="str" cm="1">
        <f t="array" ref="B846">_xlfn.IFS(HeartDiseasePrediction[[#This Row],[Age]]&lt;40,"Below 40",HeartDiseasePrediction[[#This Row],[Age]]&lt;50,"Btw 40 - 49",HeartDiseasePrediction[[#This Row],[Age]]&lt;60,"Btw 50 -59",HeartDiseasePrediction[[#This Row],[Age]]&lt;70,"Btw 60 - 69",HeartDiseasePrediction[[#This Row],[Age]]&lt;=80,"Btw 70 -79")</f>
        <v>Btw 50 -59</v>
      </c>
      <c r="C846" t="s">
        <v>11</v>
      </c>
      <c r="D846" t="s">
        <v>63</v>
      </c>
      <c r="E846">
        <v>118</v>
      </c>
      <c r="F846" t="str" cm="1">
        <f t="array" ref="F846">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846">
        <v>186</v>
      </c>
      <c r="H846" t="str" cm="1">
        <f t="array" ref="H846">_xlfn.IFS(HeartDiseasePrediction[[#This Row],[Cholesterol]]=0,"No Reading",HeartDiseasePrediction[[#This Row],[Cholesterol]]&lt;200,"Normal",HeartDiseasePrediction[[#This Row],[Cholesterol]]&lt;240,"Medium Risk",HeartDiseasePrediction[[#This Row],[Cholesterol]]&gt;=240,"High Risk")</f>
        <v>Normal</v>
      </c>
      <c r="I846" t="s">
        <v>52</v>
      </c>
      <c r="J846" t="s">
        <v>17</v>
      </c>
      <c r="K846">
        <v>190</v>
      </c>
      <c r="L846" s="1">
        <f>HeartDiseasePrediction[[#This Row],[MaxHR]]/(220-HeartDiseasePrediction[[#This Row],[Age]])</f>
        <v>1.1309523809523809</v>
      </c>
      <c r="M846" t="str" cm="1">
        <f t="array" ref="M846">_xlfn.IFS(HeartDiseasePrediction[[#This Row],[MaxHR % Value]]&lt;=59%,"Low-(Abnormal)",HeartDiseasePrediction[[#This Row],[MaxHR % Value]]&lt;86%,"Normal",HeartDiseasePrediction[[#This Row],[MaxHR % Value]]&gt;=86%,"High-(Abnormal)")</f>
        <v>High-(Abnormal)</v>
      </c>
      <c r="N846" t="s">
        <v>22</v>
      </c>
      <c r="O846">
        <v>0</v>
      </c>
      <c r="P846" t="str" cm="1">
        <f t="array" ref="P846">_xlfn.IFS(HeartDiseasePrediction[[#This Row],[Oldpeak]]&lt;1,"Low Risk",HeartDiseasePrediction[[#This Row],[Oldpeak]]&lt;1.5,"Medium Risk",HeartDiseasePrediction[[#This Row],[Oldpeak]]&gt;=1.5,"High Risk")</f>
        <v>Low Risk</v>
      </c>
      <c r="Q846" t="s">
        <v>15</v>
      </c>
      <c r="R846" t="s">
        <v>22</v>
      </c>
    </row>
    <row r="847" spans="1:18" x14ac:dyDescent="0.25">
      <c r="A847">
        <v>61</v>
      </c>
      <c r="B847" t="str" cm="1">
        <f t="array" ref="B847">_xlfn.IFS(HeartDiseasePrediction[[#This Row],[Age]]&lt;40,"Below 40",HeartDiseasePrediction[[#This Row],[Age]]&lt;50,"Btw 40 - 49",HeartDiseasePrediction[[#This Row],[Age]]&lt;60,"Btw 50 -59",HeartDiseasePrediction[[#This Row],[Age]]&lt;70,"Btw 60 - 69",HeartDiseasePrediction[[#This Row],[Age]]&lt;=80,"Btw 70 -79")</f>
        <v>Btw 60 - 69</v>
      </c>
      <c r="C847" t="s">
        <v>14</v>
      </c>
      <c r="D847" t="s">
        <v>61</v>
      </c>
      <c r="E847">
        <v>145</v>
      </c>
      <c r="F847" t="str" cm="1">
        <f t="array" ref="F84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47">
        <v>307</v>
      </c>
      <c r="H847" t="str" cm="1">
        <f t="array" ref="H847">_xlfn.IFS(HeartDiseasePrediction[[#This Row],[Cholesterol]]=0,"No Reading",HeartDiseasePrediction[[#This Row],[Cholesterol]]&lt;200,"Normal",HeartDiseasePrediction[[#This Row],[Cholesterol]]&lt;240,"Medium Risk",HeartDiseasePrediction[[#This Row],[Cholesterol]]&gt;=240,"High Risk")</f>
        <v>High Risk</v>
      </c>
      <c r="I847" t="s">
        <v>52</v>
      </c>
      <c r="J847" t="s">
        <v>17</v>
      </c>
      <c r="K847">
        <v>146</v>
      </c>
      <c r="L847" s="1">
        <f>HeartDiseasePrediction[[#This Row],[MaxHR]]/(220-HeartDiseasePrediction[[#This Row],[Age]])</f>
        <v>0.91823899371069184</v>
      </c>
      <c r="M847" t="str" cm="1">
        <f t="array" ref="M847">_xlfn.IFS(HeartDiseasePrediction[[#This Row],[MaxHR % Value]]&lt;=59%,"Low-(Abnormal)",HeartDiseasePrediction[[#This Row],[MaxHR % Value]]&lt;86%,"Normal",HeartDiseasePrediction[[#This Row],[MaxHR % Value]]&gt;=86%,"High-(Abnormal)")</f>
        <v>High-(Abnormal)</v>
      </c>
      <c r="N847" t="s">
        <v>23</v>
      </c>
      <c r="O847">
        <v>1</v>
      </c>
      <c r="P847" t="str" cm="1">
        <f t="array" ref="P847">_xlfn.IFS(HeartDiseasePrediction[[#This Row],[Oldpeak]]&lt;1,"Low Risk",HeartDiseasePrediction[[#This Row],[Oldpeak]]&lt;1.5,"Medium Risk",HeartDiseasePrediction[[#This Row],[Oldpeak]]&gt;=1.5,"High Risk")</f>
        <v>Medium Risk</v>
      </c>
      <c r="Q847" t="s">
        <v>15</v>
      </c>
      <c r="R847" t="s">
        <v>23</v>
      </c>
    </row>
    <row r="848" spans="1:18" x14ac:dyDescent="0.25">
      <c r="A848">
        <v>39</v>
      </c>
      <c r="B848" t="str" cm="1">
        <f t="array" ref="B848">_xlfn.IFS(HeartDiseasePrediction[[#This Row],[Age]]&lt;40,"Below 40",HeartDiseasePrediction[[#This Row],[Age]]&lt;50,"Btw 40 - 49",HeartDiseasePrediction[[#This Row],[Age]]&lt;60,"Btw 50 -59",HeartDiseasePrediction[[#This Row],[Age]]&lt;70,"Btw 60 - 69",HeartDiseasePrediction[[#This Row],[Age]]&lt;=80,"Btw 70 -79")</f>
        <v>Below 40</v>
      </c>
      <c r="C848" t="s">
        <v>11</v>
      </c>
      <c r="D848" t="s">
        <v>61</v>
      </c>
      <c r="E848">
        <v>118</v>
      </c>
      <c r="F848" t="str" cm="1">
        <f t="array" ref="F848">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848">
        <v>219</v>
      </c>
      <c r="H848" t="str" cm="1">
        <f t="array" ref="H848">_xlfn.IFS(HeartDiseasePrediction[[#This Row],[Cholesterol]]=0,"No Reading",HeartDiseasePrediction[[#This Row],[Cholesterol]]&lt;200,"Normal",HeartDiseasePrediction[[#This Row],[Cholesterol]]&lt;240,"Medium Risk",HeartDiseasePrediction[[#This Row],[Cholesterol]]&gt;=240,"High Risk")</f>
        <v>Medium Risk</v>
      </c>
      <c r="I848" t="s">
        <v>52</v>
      </c>
      <c r="J848" t="s">
        <v>12</v>
      </c>
      <c r="K848">
        <v>140</v>
      </c>
      <c r="L848" s="1">
        <f>HeartDiseasePrediction[[#This Row],[MaxHR]]/(220-HeartDiseasePrediction[[#This Row],[Age]])</f>
        <v>0.77348066298342544</v>
      </c>
      <c r="M848" t="str" cm="1">
        <f t="array" ref="M848">_xlfn.IFS(HeartDiseasePrediction[[#This Row],[MaxHR % Value]]&lt;=59%,"Low-(Abnormal)",HeartDiseasePrediction[[#This Row],[MaxHR % Value]]&lt;86%,"Normal",HeartDiseasePrediction[[#This Row],[MaxHR % Value]]&gt;=86%,"High-(Abnormal)")</f>
        <v>Normal</v>
      </c>
      <c r="N848" t="s">
        <v>22</v>
      </c>
      <c r="O848">
        <v>1.2</v>
      </c>
      <c r="P848" t="str" cm="1">
        <f t="array" ref="P848">_xlfn.IFS(HeartDiseasePrediction[[#This Row],[Oldpeak]]&lt;1,"Low Risk",HeartDiseasePrediction[[#This Row],[Oldpeak]]&lt;1.5,"Medium Risk",HeartDiseasePrediction[[#This Row],[Oldpeak]]&gt;=1.5,"High Risk")</f>
        <v>Medium Risk</v>
      </c>
      <c r="Q848" t="s">
        <v>15</v>
      </c>
      <c r="R848" t="s">
        <v>23</v>
      </c>
    </row>
    <row r="849" spans="1:18" x14ac:dyDescent="0.25">
      <c r="A849">
        <v>45</v>
      </c>
      <c r="B849" t="str" cm="1">
        <f t="array" ref="B849">_xlfn.IFS(HeartDiseasePrediction[[#This Row],[Age]]&lt;40,"Below 40",HeartDiseasePrediction[[#This Row],[Age]]&lt;50,"Btw 40 - 49",HeartDiseasePrediction[[#This Row],[Age]]&lt;60,"Btw 50 -59",HeartDiseasePrediction[[#This Row],[Age]]&lt;70,"Btw 60 - 69",HeartDiseasePrediction[[#This Row],[Age]]&lt;=80,"Btw 70 -79")</f>
        <v>Btw 40 - 49</v>
      </c>
      <c r="C849" t="s">
        <v>11</v>
      </c>
      <c r="D849" t="s">
        <v>61</v>
      </c>
      <c r="E849">
        <v>115</v>
      </c>
      <c r="F849" t="str" cm="1">
        <f t="array" ref="F849">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849">
        <v>260</v>
      </c>
      <c r="H849" t="str" cm="1">
        <f t="array" ref="H849">_xlfn.IFS(HeartDiseasePrediction[[#This Row],[Cholesterol]]=0,"No Reading",HeartDiseasePrediction[[#This Row],[Cholesterol]]&lt;200,"Normal",HeartDiseasePrediction[[#This Row],[Cholesterol]]&lt;240,"Medium Risk",HeartDiseasePrediction[[#This Row],[Cholesterol]]&gt;=240,"High Risk")</f>
        <v>High Risk</v>
      </c>
      <c r="I849" t="s">
        <v>52</v>
      </c>
      <c r="J849" t="s">
        <v>17</v>
      </c>
      <c r="K849">
        <v>185</v>
      </c>
      <c r="L849" s="1">
        <f>HeartDiseasePrediction[[#This Row],[MaxHR]]/(220-HeartDiseasePrediction[[#This Row],[Age]])</f>
        <v>1.0571428571428572</v>
      </c>
      <c r="M849" t="str" cm="1">
        <f t="array" ref="M849">_xlfn.IFS(HeartDiseasePrediction[[#This Row],[MaxHR % Value]]&lt;=59%,"Low-(Abnormal)",HeartDiseasePrediction[[#This Row],[MaxHR % Value]]&lt;86%,"Normal",HeartDiseasePrediction[[#This Row],[MaxHR % Value]]&gt;=86%,"High-(Abnormal)")</f>
        <v>High-(Abnormal)</v>
      </c>
      <c r="N849" t="s">
        <v>22</v>
      </c>
      <c r="O849">
        <v>0</v>
      </c>
      <c r="P849" t="str" cm="1">
        <f t="array" ref="P849">_xlfn.IFS(HeartDiseasePrediction[[#This Row],[Oldpeak]]&lt;1,"Low Risk",HeartDiseasePrediction[[#This Row],[Oldpeak]]&lt;1.5,"Medium Risk",HeartDiseasePrediction[[#This Row],[Oldpeak]]&gt;=1.5,"High Risk")</f>
        <v>Low Risk</v>
      </c>
      <c r="Q849" t="s">
        <v>13</v>
      </c>
      <c r="R849" t="s">
        <v>22</v>
      </c>
    </row>
    <row r="850" spans="1:18" x14ac:dyDescent="0.25">
      <c r="A850">
        <v>52</v>
      </c>
      <c r="B850" t="str" cm="1">
        <f t="array" ref="B850">_xlfn.IFS(HeartDiseasePrediction[[#This Row],[Age]]&lt;40,"Below 40",HeartDiseasePrediction[[#This Row],[Age]]&lt;50,"Btw 40 - 49",HeartDiseasePrediction[[#This Row],[Age]]&lt;60,"Btw 50 -59",HeartDiseasePrediction[[#This Row],[Age]]&lt;70,"Btw 60 - 69",HeartDiseasePrediction[[#This Row],[Age]]&lt;=80,"Btw 70 -79")</f>
        <v>Btw 50 -59</v>
      </c>
      <c r="C850" t="s">
        <v>11</v>
      </c>
      <c r="D850" t="s">
        <v>61</v>
      </c>
      <c r="E850">
        <v>128</v>
      </c>
      <c r="F850" t="str" cm="1">
        <f t="array" ref="F85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50">
        <v>255</v>
      </c>
      <c r="H850" t="str" cm="1">
        <f t="array" ref="H850">_xlfn.IFS(HeartDiseasePrediction[[#This Row],[Cholesterol]]=0,"No Reading",HeartDiseasePrediction[[#This Row],[Cholesterol]]&lt;200,"Normal",HeartDiseasePrediction[[#This Row],[Cholesterol]]&lt;240,"Medium Risk",HeartDiseasePrediction[[#This Row],[Cholesterol]]&gt;=240,"High Risk")</f>
        <v>High Risk</v>
      </c>
      <c r="I850" t="s">
        <v>52</v>
      </c>
      <c r="J850" t="s">
        <v>12</v>
      </c>
      <c r="K850">
        <v>161</v>
      </c>
      <c r="L850" s="1">
        <f>HeartDiseasePrediction[[#This Row],[MaxHR]]/(220-HeartDiseasePrediction[[#This Row],[Age]])</f>
        <v>0.95833333333333337</v>
      </c>
      <c r="M850" t="str" cm="1">
        <f t="array" ref="M850">_xlfn.IFS(HeartDiseasePrediction[[#This Row],[MaxHR % Value]]&lt;=59%,"Low-(Abnormal)",HeartDiseasePrediction[[#This Row],[MaxHR % Value]]&lt;86%,"Normal",HeartDiseasePrediction[[#This Row],[MaxHR % Value]]&gt;=86%,"High-(Abnormal)")</f>
        <v>High-(Abnormal)</v>
      </c>
      <c r="N850" t="s">
        <v>23</v>
      </c>
      <c r="O850">
        <v>0</v>
      </c>
      <c r="P850" t="str" cm="1">
        <f t="array" ref="P850">_xlfn.IFS(HeartDiseasePrediction[[#This Row],[Oldpeak]]&lt;1,"Low Risk",HeartDiseasePrediction[[#This Row],[Oldpeak]]&lt;1.5,"Medium Risk",HeartDiseasePrediction[[#This Row],[Oldpeak]]&gt;=1.5,"High Risk")</f>
        <v>Low Risk</v>
      </c>
      <c r="Q850" t="s">
        <v>13</v>
      </c>
      <c r="R850" t="s">
        <v>23</v>
      </c>
    </row>
    <row r="851" spans="1:18" x14ac:dyDescent="0.25">
      <c r="A851">
        <v>62</v>
      </c>
      <c r="B851" t="str" cm="1">
        <f t="array" ref="B851">_xlfn.IFS(HeartDiseasePrediction[[#This Row],[Age]]&lt;40,"Below 40",HeartDiseasePrediction[[#This Row],[Age]]&lt;50,"Btw 40 - 49",HeartDiseasePrediction[[#This Row],[Age]]&lt;60,"Btw 50 -59",HeartDiseasePrediction[[#This Row],[Age]]&lt;70,"Btw 60 - 69",HeartDiseasePrediction[[#This Row],[Age]]&lt;=80,"Btw 70 -79")</f>
        <v>Btw 60 - 69</v>
      </c>
      <c r="C851" t="s">
        <v>11</v>
      </c>
      <c r="D851" t="s">
        <v>64</v>
      </c>
      <c r="E851">
        <v>130</v>
      </c>
      <c r="F851" t="str" cm="1">
        <f t="array" ref="F85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51">
        <v>231</v>
      </c>
      <c r="H851" t="str" cm="1">
        <f t="array" ref="H851">_xlfn.IFS(HeartDiseasePrediction[[#This Row],[Cholesterol]]=0,"No Reading",HeartDiseasePrediction[[#This Row],[Cholesterol]]&lt;200,"Normal",HeartDiseasePrediction[[#This Row],[Cholesterol]]&lt;240,"Medium Risk",HeartDiseasePrediction[[#This Row],[Cholesterol]]&gt;=240,"High Risk")</f>
        <v>Medium Risk</v>
      </c>
      <c r="I851" t="s">
        <v>52</v>
      </c>
      <c r="J851" t="s">
        <v>12</v>
      </c>
      <c r="K851">
        <v>146</v>
      </c>
      <c r="L851" s="1">
        <f>HeartDiseasePrediction[[#This Row],[MaxHR]]/(220-HeartDiseasePrediction[[#This Row],[Age]])</f>
        <v>0.92405063291139244</v>
      </c>
      <c r="M851" t="str" cm="1">
        <f t="array" ref="M851">_xlfn.IFS(HeartDiseasePrediction[[#This Row],[MaxHR % Value]]&lt;=59%,"Low-(Abnormal)",HeartDiseasePrediction[[#This Row],[MaxHR % Value]]&lt;86%,"Normal",HeartDiseasePrediction[[#This Row],[MaxHR % Value]]&gt;=86%,"High-(Abnormal)")</f>
        <v>High-(Abnormal)</v>
      </c>
      <c r="N851" t="s">
        <v>22</v>
      </c>
      <c r="O851">
        <v>1.8</v>
      </c>
      <c r="P851" t="str" cm="1">
        <f t="array" ref="P851">_xlfn.IFS(HeartDiseasePrediction[[#This Row],[Oldpeak]]&lt;1,"Low Risk",HeartDiseasePrediction[[#This Row],[Oldpeak]]&lt;1.5,"Medium Risk",HeartDiseasePrediction[[#This Row],[Oldpeak]]&gt;=1.5,"High Risk")</f>
        <v>High Risk</v>
      </c>
      <c r="Q851" t="s">
        <v>15</v>
      </c>
      <c r="R851" t="s">
        <v>22</v>
      </c>
    </row>
    <row r="852" spans="1:18" x14ac:dyDescent="0.25">
      <c r="A852">
        <v>62</v>
      </c>
      <c r="B852" t="str" cm="1">
        <f t="array" ref="B852">_xlfn.IFS(HeartDiseasePrediction[[#This Row],[Age]]&lt;40,"Below 40",HeartDiseasePrediction[[#This Row],[Age]]&lt;50,"Btw 40 - 49",HeartDiseasePrediction[[#This Row],[Age]]&lt;60,"Btw 50 -59",HeartDiseasePrediction[[#This Row],[Age]]&lt;70,"Btw 60 - 69",HeartDiseasePrediction[[#This Row],[Age]]&lt;=80,"Btw 70 -79")</f>
        <v>Btw 60 - 69</v>
      </c>
      <c r="C852" t="s">
        <v>14</v>
      </c>
      <c r="D852" t="s">
        <v>61</v>
      </c>
      <c r="E852">
        <v>160</v>
      </c>
      <c r="F852" t="str" cm="1">
        <f t="array" ref="F852">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52">
        <v>164</v>
      </c>
      <c r="H852" t="str" cm="1">
        <f t="array" ref="H852">_xlfn.IFS(HeartDiseasePrediction[[#This Row],[Cholesterol]]=0,"No Reading",HeartDiseasePrediction[[#This Row],[Cholesterol]]&lt;200,"Normal",HeartDiseasePrediction[[#This Row],[Cholesterol]]&lt;240,"Medium Risk",HeartDiseasePrediction[[#This Row],[Cholesterol]]&gt;=240,"High Risk")</f>
        <v>Normal</v>
      </c>
      <c r="I852" t="s">
        <v>52</v>
      </c>
      <c r="J852" t="s">
        <v>17</v>
      </c>
      <c r="K852">
        <v>145</v>
      </c>
      <c r="L852" s="1">
        <f>HeartDiseasePrediction[[#This Row],[MaxHR]]/(220-HeartDiseasePrediction[[#This Row],[Age]])</f>
        <v>0.91772151898734178</v>
      </c>
      <c r="M852" t="str" cm="1">
        <f t="array" ref="M852">_xlfn.IFS(HeartDiseasePrediction[[#This Row],[MaxHR % Value]]&lt;=59%,"Low-(Abnormal)",HeartDiseasePrediction[[#This Row],[MaxHR % Value]]&lt;86%,"Normal",HeartDiseasePrediction[[#This Row],[MaxHR % Value]]&gt;=86%,"High-(Abnormal)")</f>
        <v>High-(Abnormal)</v>
      </c>
      <c r="N852" t="s">
        <v>22</v>
      </c>
      <c r="O852">
        <v>6.2</v>
      </c>
      <c r="P852" t="str" cm="1">
        <f t="array" ref="P852">_xlfn.IFS(HeartDiseasePrediction[[#This Row],[Oldpeak]]&lt;1,"Low Risk",HeartDiseasePrediction[[#This Row],[Oldpeak]]&lt;1.5,"Medium Risk",HeartDiseasePrediction[[#This Row],[Oldpeak]]&gt;=1.5,"High Risk")</f>
        <v>High Risk</v>
      </c>
      <c r="Q852" t="s">
        <v>18</v>
      </c>
      <c r="R852" t="s">
        <v>23</v>
      </c>
    </row>
    <row r="853" spans="1:18" x14ac:dyDescent="0.25">
      <c r="A853">
        <v>53</v>
      </c>
      <c r="B853" t="str" cm="1">
        <f t="array" ref="B853">_xlfn.IFS(HeartDiseasePrediction[[#This Row],[Age]]&lt;40,"Below 40",HeartDiseasePrediction[[#This Row],[Age]]&lt;50,"Btw 40 - 49",HeartDiseasePrediction[[#This Row],[Age]]&lt;60,"Btw 50 -59",HeartDiseasePrediction[[#This Row],[Age]]&lt;70,"Btw 60 - 69",HeartDiseasePrediction[[#This Row],[Age]]&lt;=80,"Btw 70 -79")</f>
        <v>Btw 50 -59</v>
      </c>
      <c r="C853" t="s">
        <v>14</v>
      </c>
      <c r="D853" t="s">
        <v>61</v>
      </c>
      <c r="E853">
        <v>138</v>
      </c>
      <c r="F853" t="str" cm="1">
        <f t="array" ref="F85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53">
        <v>234</v>
      </c>
      <c r="H853" t="str" cm="1">
        <f t="array" ref="H853">_xlfn.IFS(HeartDiseasePrediction[[#This Row],[Cholesterol]]=0,"No Reading",HeartDiseasePrediction[[#This Row],[Cholesterol]]&lt;200,"Normal",HeartDiseasePrediction[[#This Row],[Cholesterol]]&lt;240,"Medium Risk",HeartDiseasePrediction[[#This Row],[Cholesterol]]&gt;=240,"High Risk")</f>
        <v>Medium Risk</v>
      </c>
      <c r="I853" t="s">
        <v>52</v>
      </c>
      <c r="J853" t="s">
        <v>17</v>
      </c>
      <c r="K853">
        <v>160</v>
      </c>
      <c r="L853" s="1">
        <f>HeartDiseasePrediction[[#This Row],[MaxHR]]/(220-HeartDiseasePrediction[[#This Row],[Age]])</f>
        <v>0.95808383233532934</v>
      </c>
      <c r="M853" t="str" cm="1">
        <f t="array" ref="M853">_xlfn.IFS(HeartDiseasePrediction[[#This Row],[MaxHR % Value]]&lt;=59%,"Low-(Abnormal)",HeartDiseasePrediction[[#This Row],[MaxHR % Value]]&lt;86%,"Normal",HeartDiseasePrediction[[#This Row],[MaxHR % Value]]&gt;=86%,"High-(Abnormal)")</f>
        <v>High-(Abnormal)</v>
      </c>
      <c r="N853" t="s">
        <v>22</v>
      </c>
      <c r="O853">
        <v>0</v>
      </c>
      <c r="P853" t="str" cm="1">
        <f t="array" ref="P853">_xlfn.IFS(HeartDiseasePrediction[[#This Row],[Oldpeak]]&lt;1,"Low Risk",HeartDiseasePrediction[[#This Row],[Oldpeak]]&lt;1.5,"Medium Risk",HeartDiseasePrediction[[#This Row],[Oldpeak]]&gt;=1.5,"High Risk")</f>
        <v>Low Risk</v>
      </c>
      <c r="Q853" t="s">
        <v>13</v>
      </c>
      <c r="R853" t="s">
        <v>22</v>
      </c>
    </row>
    <row r="854" spans="1:18" x14ac:dyDescent="0.25">
      <c r="A854">
        <v>43</v>
      </c>
      <c r="B854" t="str" cm="1">
        <f t="array" ref="B854">_xlfn.IFS(HeartDiseasePrediction[[#This Row],[Age]]&lt;40,"Below 40",HeartDiseasePrediction[[#This Row],[Age]]&lt;50,"Btw 40 - 49",HeartDiseasePrediction[[#This Row],[Age]]&lt;60,"Btw 50 -59",HeartDiseasePrediction[[#This Row],[Age]]&lt;70,"Btw 60 - 69",HeartDiseasePrediction[[#This Row],[Age]]&lt;=80,"Btw 70 -79")</f>
        <v>Btw 40 - 49</v>
      </c>
      <c r="C854" t="s">
        <v>11</v>
      </c>
      <c r="D854" t="s">
        <v>61</v>
      </c>
      <c r="E854">
        <v>120</v>
      </c>
      <c r="F854" t="str" cm="1">
        <f t="array" ref="F85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54">
        <v>177</v>
      </c>
      <c r="H854" t="str" cm="1">
        <f t="array" ref="H854">_xlfn.IFS(HeartDiseasePrediction[[#This Row],[Cholesterol]]=0,"No Reading",HeartDiseasePrediction[[#This Row],[Cholesterol]]&lt;200,"Normal",HeartDiseasePrediction[[#This Row],[Cholesterol]]&lt;240,"Medium Risk",HeartDiseasePrediction[[#This Row],[Cholesterol]]&gt;=240,"High Risk")</f>
        <v>Normal</v>
      </c>
      <c r="I854" t="s">
        <v>52</v>
      </c>
      <c r="J854" t="s">
        <v>17</v>
      </c>
      <c r="K854">
        <v>120</v>
      </c>
      <c r="L854" s="1">
        <f>HeartDiseasePrediction[[#This Row],[MaxHR]]/(220-HeartDiseasePrediction[[#This Row],[Age]])</f>
        <v>0.67796610169491522</v>
      </c>
      <c r="M854" t="str" cm="1">
        <f t="array" ref="M854">_xlfn.IFS(HeartDiseasePrediction[[#This Row],[MaxHR % Value]]&lt;=59%,"Low-(Abnormal)",HeartDiseasePrediction[[#This Row],[MaxHR % Value]]&lt;86%,"Normal",HeartDiseasePrediction[[#This Row],[MaxHR % Value]]&gt;=86%,"High-(Abnormal)")</f>
        <v>Normal</v>
      </c>
      <c r="N854" t="s">
        <v>23</v>
      </c>
      <c r="O854">
        <v>2.5</v>
      </c>
      <c r="P854" t="str" cm="1">
        <f t="array" ref="P854">_xlfn.IFS(HeartDiseasePrediction[[#This Row],[Oldpeak]]&lt;1,"Low Risk",HeartDiseasePrediction[[#This Row],[Oldpeak]]&lt;1.5,"Medium Risk",HeartDiseasePrediction[[#This Row],[Oldpeak]]&gt;=1.5,"High Risk")</f>
        <v>High Risk</v>
      </c>
      <c r="Q854" t="s">
        <v>15</v>
      </c>
      <c r="R854" t="s">
        <v>23</v>
      </c>
    </row>
    <row r="855" spans="1:18" x14ac:dyDescent="0.25">
      <c r="A855">
        <v>47</v>
      </c>
      <c r="B855" t="str" cm="1">
        <f t="array" ref="B855">_xlfn.IFS(HeartDiseasePrediction[[#This Row],[Age]]&lt;40,"Below 40",HeartDiseasePrediction[[#This Row],[Age]]&lt;50,"Btw 40 - 49",HeartDiseasePrediction[[#This Row],[Age]]&lt;60,"Btw 50 -59",HeartDiseasePrediction[[#This Row],[Age]]&lt;70,"Btw 60 - 69",HeartDiseasePrediction[[#This Row],[Age]]&lt;=80,"Btw 70 -79")</f>
        <v>Btw 40 - 49</v>
      </c>
      <c r="C855" t="s">
        <v>11</v>
      </c>
      <c r="D855" t="s">
        <v>64</v>
      </c>
      <c r="E855">
        <v>138</v>
      </c>
      <c r="F855" t="str" cm="1">
        <f t="array" ref="F85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55">
        <v>257</v>
      </c>
      <c r="H855" t="str" cm="1">
        <f t="array" ref="H855">_xlfn.IFS(HeartDiseasePrediction[[#This Row],[Cholesterol]]=0,"No Reading",HeartDiseasePrediction[[#This Row],[Cholesterol]]&lt;200,"Normal",HeartDiseasePrediction[[#This Row],[Cholesterol]]&lt;240,"Medium Risk",HeartDiseasePrediction[[#This Row],[Cholesterol]]&gt;=240,"High Risk")</f>
        <v>High Risk</v>
      </c>
      <c r="I855" t="s">
        <v>52</v>
      </c>
      <c r="J855" t="s">
        <v>17</v>
      </c>
      <c r="K855">
        <v>156</v>
      </c>
      <c r="L855" s="1">
        <f>HeartDiseasePrediction[[#This Row],[MaxHR]]/(220-HeartDiseasePrediction[[#This Row],[Age]])</f>
        <v>0.90173410404624277</v>
      </c>
      <c r="M855" t="str" cm="1">
        <f t="array" ref="M855">_xlfn.IFS(HeartDiseasePrediction[[#This Row],[MaxHR % Value]]&lt;=59%,"Low-(Abnormal)",HeartDiseasePrediction[[#This Row],[MaxHR % Value]]&lt;86%,"Normal",HeartDiseasePrediction[[#This Row],[MaxHR % Value]]&gt;=86%,"High-(Abnormal)")</f>
        <v>High-(Abnormal)</v>
      </c>
      <c r="N855" t="s">
        <v>22</v>
      </c>
      <c r="O855">
        <v>0</v>
      </c>
      <c r="P855" t="str" cm="1">
        <f t="array" ref="P855">_xlfn.IFS(HeartDiseasePrediction[[#This Row],[Oldpeak]]&lt;1,"Low Risk",HeartDiseasePrediction[[#This Row],[Oldpeak]]&lt;1.5,"Medium Risk",HeartDiseasePrediction[[#This Row],[Oldpeak]]&gt;=1.5,"High Risk")</f>
        <v>Low Risk</v>
      </c>
      <c r="Q855" t="s">
        <v>13</v>
      </c>
      <c r="R855" t="s">
        <v>22</v>
      </c>
    </row>
    <row r="856" spans="1:18" x14ac:dyDescent="0.25">
      <c r="A856">
        <v>52</v>
      </c>
      <c r="B856" t="str" cm="1">
        <f t="array" ref="B856">_xlfn.IFS(HeartDiseasePrediction[[#This Row],[Age]]&lt;40,"Below 40",HeartDiseasePrediction[[#This Row],[Age]]&lt;50,"Btw 40 - 49",HeartDiseasePrediction[[#This Row],[Age]]&lt;60,"Btw 50 -59",HeartDiseasePrediction[[#This Row],[Age]]&lt;70,"Btw 60 - 69",HeartDiseasePrediction[[#This Row],[Age]]&lt;=80,"Btw 70 -79")</f>
        <v>Btw 50 -59</v>
      </c>
      <c r="C856" t="s">
        <v>11</v>
      </c>
      <c r="D856" t="s">
        <v>62</v>
      </c>
      <c r="E856">
        <v>120</v>
      </c>
      <c r="F856" t="str" cm="1">
        <f t="array" ref="F85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56">
        <v>325</v>
      </c>
      <c r="H856" t="str" cm="1">
        <f t="array" ref="H856">_xlfn.IFS(HeartDiseasePrediction[[#This Row],[Cholesterol]]=0,"No Reading",HeartDiseasePrediction[[#This Row],[Cholesterol]]&lt;200,"Normal",HeartDiseasePrediction[[#This Row],[Cholesterol]]&lt;240,"Medium Risk",HeartDiseasePrediction[[#This Row],[Cholesterol]]&gt;=240,"High Risk")</f>
        <v>High Risk</v>
      </c>
      <c r="I856" t="s">
        <v>52</v>
      </c>
      <c r="J856" t="s">
        <v>12</v>
      </c>
      <c r="K856">
        <v>172</v>
      </c>
      <c r="L856" s="1">
        <f>HeartDiseasePrediction[[#This Row],[MaxHR]]/(220-HeartDiseasePrediction[[#This Row],[Age]])</f>
        <v>1.0238095238095237</v>
      </c>
      <c r="M856" t="str" cm="1">
        <f t="array" ref="M856">_xlfn.IFS(HeartDiseasePrediction[[#This Row],[MaxHR % Value]]&lt;=59%,"Low-(Abnormal)",HeartDiseasePrediction[[#This Row],[MaxHR % Value]]&lt;86%,"Normal",HeartDiseasePrediction[[#This Row],[MaxHR % Value]]&gt;=86%,"High-(Abnormal)")</f>
        <v>High-(Abnormal)</v>
      </c>
      <c r="N856" t="s">
        <v>22</v>
      </c>
      <c r="O856">
        <v>0.2</v>
      </c>
      <c r="P856" t="str" cm="1">
        <f t="array" ref="P856">_xlfn.IFS(HeartDiseasePrediction[[#This Row],[Oldpeak]]&lt;1,"Low Risk",HeartDiseasePrediction[[#This Row],[Oldpeak]]&lt;1.5,"Medium Risk",HeartDiseasePrediction[[#This Row],[Oldpeak]]&gt;=1.5,"High Risk")</f>
        <v>Low Risk</v>
      </c>
      <c r="Q856" t="s">
        <v>13</v>
      </c>
      <c r="R856" t="s">
        <v>22</v>
      </c>
    </row>
    <row r="857" spans="1:18" x14ac:dyDescent="0.25">
      <c r="A857">
        <v>68</v>
      </c>
      <c r="B857" t="str" cm="1">
        <f t="array" ref="B857">_xlfn.IFS(HeartDiseasePrediction[[#This Row],[Age]]&lt;40,"Below 40",HeartDiseasePrediction[[#This Row],[Age]]&lt;50,"Btw 40 - 49",HeartDiseasePrediction[[#This Row],[Age]]&lt;60,"Btw 50 -59",HeartDiseasePrediction[[#This Row],[Age]]&lt;70,"Btw 60 - 69",HeartDiseasePrediction[[#This Row],[Age]]&lt;=80,"Btw 70 -79")</f>
        <v>Btw 60 - 69</v>
      </c>
      <c r="C857" t="s">
        <v>11</v>
      </c>
      <c r="D857" t="s">
        <v>64</v>
      </c>
      <c r="E857">
        <v>180</v>
      </c>
      <c r="F857" t="str" cm="1">
        <f t="array" ref="F85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57">
        <v>274</v>
      </c>
      <c r="H857" t="str" cm="1">
        <f t="array" ref="H857">_xlfn.IFS(HeartDiseasePrediction[[#This Row],[Cholesterol]]=0,"No Reading",HeartDiseasePrediction[[#This Row],[Cholesterol]]&lt;200,"Normal",HeartDiseasePrediction[[#This Row],[Cholesterol]]&lt;240,"Medium Risk",HeartDiseasePrediction[[#This Row],[Cholesterol]]&gt;=240,"High Risk")</f>
        <v>High Risk</v>
      </c>
      <c r="I857" t="s">
        <v>53</v>
      </c>
      <c r="J857" t="s">
        <v>17</v>
      </c>
      <c r="K857">
        <v>150</v>
      </c>
      <c r="L857" s="1">
        <f>HeartDiseasePrediction[[#This Row],[MaxHR]]/(220-HeartDiseasePrediction[[#This Row],[Age]])</f>
        <v>0.98684210526315785</v>
      </c>
      <c r="M857" t="str" cm="1">
        <f t="array" ref="M857">_xlfn.IFS(HeartDiseasePrediction[[#This Row],[MaxHR % Value]]&lt;=59%,"Low-(Abnormal)",HeartDiseasePrediction[[#This Row],[MaxHR % Value]]&lt;86%,"Normal",HeartDiseasePrediction[[#This Row],[MaxHR % Value]]&gt;=86%,"High-(Abnormal)")</f>
        <v>High-(Abnormal)</v>
      </c>
      <c r="N857" t="s">
        <v>23</v>
      </c>
      <c r="O857">
        <v>1.6</v>
      </c>
      <c r="P857" t="str" cm="1">
        <f t="array" ref="P857">_xlfn.IFS(HeartDiseasePrediction[[#This Row],[Oldpeak]]&lt;1,"Low Risk",HeartDiseasePrediction[[#This Row],[Oldpeak]]&lt;1.5,"Medium Risk",HeartDiseasePrediction[[#This Row],[Oldpeak]]&gt;=1.5,"High Risk")</f>
        <v>High Risk</v>
      </c>
      <c r="Q857" t="s">
        <v>15</v>
      </c>
      <c r="R857" t="s">
        <v>23</v>
      </c>
    </row>
    <row r="858" spans="1:18" x14ac:dyDescent="0.25">
      <c r="A858">
        <v>39</v>
      </c>
      <c r="B858" t="str" cm="1">
        <f t="array" ref="B858">_xlfn.IFS(HeartDiseasePrediction[[#This Row],[Age]]&lt;40,"Below 40",HeartDiseasePrediction[[#This Row],[Age]]&lt;50,"Btw 40 - 49",HeartDiseasePrediction[[#This Row],[Age]]&lt;60,"Btw 50 -59",HeartDiseasePrediction[[#This Row],[Age]]&lt;70,"Btw 60 - 69",HeartDiseasePrediction[[#This Row],[Age]]&lt;=80,"Btw 70 -79")</f>
        <v>Below 40</v>
      </c>
      <c r="C858" t="s">
        <v>11</v>
      </c>
      <c r="D858" t="s">
        <v>64</v>
      </c>
      <c r="E858">
        <v>140</v>
      </c>
      <c r="F858" t="str" cm="1">
        <f t="array" ref="F858">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58">
        <v>321</v>
      </c>
      <c r="H858" t="str" cm="1">
        <f t="array" ref="H858">_xlfn.IFS(HeartDiseasePrediction[[#This Row],[Cholesterol]]=0,"No Reading",HeartDiseasePrediction[[#This Row],[Cholesterol]]&lt;200,"Normal",HeartDiseasePrediction[[#This Row],[Cholesterol]]&lt;240,"Medium Risk",HeartDiseasePrediction[[#This Row],[Cholesterol]]&gt;=240,"High Risk")</f>
        <v>High Risk</v>
      </c>
      <c r="I858" t="s">
        <v>52</v>
      </c>
      <c r="J858" t="s">
        <v>17</v>
      </c>
      <c r="K858">
        <v>182</v>
      </c>
      <c r="L858" s="1">
        <f>HeartDiseasePrediction[[#This Row],[MaxHR]]/(220-HeartDiseasePrediction[[#This Row],[Age]])</f>
        <v>1.0055248618784531</v>
      </c>
      <c r="M858" t="str" cm="1">
        <f t="array" ref="M858">_xlfn.IFS(HeartDiseasePrediction[[#This Row],[MaxHR % Value]]&lt;=59%,"Low-(Abnormal)",HeartDiseasePrediction[[#This Row],[MaxHR % Value]]&lt;86%,"Normal",HeartDiseasePrediction[[#This Row],[MaxHR % Value]]&gt;=86%,"High-(Abnormal)")</f>
        <v>High-(Abnormal)</v>
      </c>
      <c r="N858" t="s">
        <v>22</v>
      </c>
      <c r="O858">
        <v>0</v>
      </c>
      <c r="P858" t="str" cm="1">
        <f t="array" ref="P858">_xlfn.IFS(HeartDiseasePrediction[[#This Row],[Oldpeak]]&lt;1,"Low Risk",HeartDiseasePrediction[[#This Row],[Oldpeak]]&lt;1.5,"Medium Risk",HeartDiseasePrediction[[#This Row],[Oldpeak]]&gt;=1.5,"High Risk")</f>
        <v>Low Risk</v>
      </c>
      <c r="Q858" t="s">
        <v>13</v>
      </c>
      <c r="R858" t="s">
        <v>22</v>
      </c>
    </row>
    <row r="859" spans="1:18" x14ac:dyDescent="0.25">
      <c r="A859">
        <v>53</v>
      </c>
      <c r="B859" t="str" cm="1">
        <f t="array" ref="B859">_xlfn.IFS(HeartDiseasePrediction[[#This Row],[Age]]&lt;40,"Below 40",HeartDiseasePrediction[[#This Row],[Age]]&lt;50,"Btw 40 - 49",HeartDiseasePrediction[[#This Row],[Age]]&lt;60,"Btw 50 -59",HeartDiseasePrediction[[#This Row],[Age]]&lt;70,"Btw 60 - 69",HeartDiseasePrediction[[#This Row],[Age]]&lt;=80,"Btw 70 -79")</f>
        <v>Btw 50 -59</v>
      </c>
      <c r="C859" t="s">
        <v>14</v>
      </c>
      <c r="D859" t="s">
        <v>61</v>
      </c>
      <c r="E859">
        <v>130</v>
      </c>
      <c r="F859" t="str" cm="1">
        <f t="array" ref="F85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59">
        <v>264</v>
      </c>
      <c r="H859" t="str" cm="1">
        <f t="array" ref="H859">_xlfn.IFS(HeartDiseasePrediction[[#This Row],[Cholesterol]]=0,"No Reading",HeartDiseasePrediction[[#This Row],[Cholesterol]]&lt;200,"Normal",HeartDiseasePrediction[[#This Row],[Cholesterol]]&lt;240,"Medium Risk",HeartDiseasePrediction[[#This Row],[Cholesterol]]&gt;=240,"High Risk")</f>
        <v>High Risk</v>
      </c>
      <c r="I859" t="s">
        <v>52</v>
      </c>
      <c r="J859" t="s">
        <v>17</v>
      </c>
      <c r="K859">
        <v>143</v>
      </c>
      <c r="L859" s="1">
        <f>HeartDiseasePrediction[[#This Row],[MaxHR]]/(220-HeartDiseasePrediction[[#This Row],[Age]])</f>
        <v>0.85628742514970058</v>
      </c>
      <c r="M859" t="str" cm="1">
        <f t="array" ref="M859">_xlfn.IFS(HeartDiseasePrediction[[#This Row],[MaxHR % Value]]&lt;=59%,"Low-(Abnormal)",HeartDiseasePrediction[[#This Row],[MaxHR % Value]]&lt;86%,"Normal",HeartDiseasePrediction[[#This Row],[MaxHR % Value]]&gt;=86%,"High-(Abnormal)")</f>
        <v>Normal</v>
      </c>
      <c r="N859" t="s">
        <v>22</v>
      </c>
      <c r="O859">
        <v>0.4</v>
      </c>
      <c r="P859" t="str" cm="1">
        <f t="array" ref="P859">_xlfn.IFS(HeartDiseasePrediction[[#This Row],[Oldpeak]]&lt;1,"Low Risk",HeartDiseasePrediction[[#This Row],[Oldpeak]]&lt;1.5,"Medium Risk",HeartDiseasePrediction[[#This Row],[Oldpeak]]&gt;=1.5,"High Risk")</f>
        <v>Low Risk</v>
      </c>
      <c r="Q859" t="s">
        <v>15</v>
      </c>
      <c r="R859" t="s">
        <v>22</v>
      </c>
    </row>
    <row r="860" spans="1:18" x14ac:dyDescent="0.25">
      <c r="A860">
        <v>62</v>
      </c>
      <c r="B860" t="str" cm="1">
        <f t="array" ref="B860">_xlfn.IFS(HeartDiseasePrediction[[#This Row],[Age]]&lt;40,"Below 40",HeartDiseasePrediction[[#This Row],[Age]]&lt;50,"Btw 40 - 49",HeartDiseasePrediction[[#This Row],[Age]]&lt;60,"Btw 50 -59",HeartDiseasePrediction[[#This Row],[Age]]&lt;70,"Btw 60 - 69",HeartDiseasePrediction[[#This Row],[Age]]&lt;=80,"Btw 70 -79")</f>
        <v>Btw 60 - 69</v>
      </c>
      <c r="C860" t="s">
        <v>14</v>
      </c>
      <c r="D860" t="s">
        <v>61</v>
      </c>
      <c r="E860">
        <v>140</v>
      </c>
      <c r="F860" t="str" cm="1">
        <f t="array" ref="F860">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60">
        <v>268</v>
      </c>
      <c r="H860" t="str" cm="1">
        <f t="array" ref="H860">_xlfn.IFS(HeartDiseasePrediction[[#This Row],[Cholesterol]]=0,"No Reading",HeartDiseasePrediction[[#This Row],[Cholesterol]]&lt;200,"Normal",HeartDiseasePrediction[[#This Row],[Cholesterol]]&lt;240,"Medium Risk",HeartDiseasePrediction[[#This Row],[Cholesterol]]&gt;=240,"High Risk")</f>
        <v>High Risk</v>
      </c>
      <c r="I860" t="s">
        <v>52</v>
      </c>
      <c r="J860" t="s">
        <v>17</v>
      </c>
      <c r="K860">
        <v>160</v>
      </c>
      <c r="L860" s="1">
        <f>HeartDiseasePrediction[[#This Row],[MaxHR]]/(220-HeartDiseasePrediction[[#This Row],[Age]])</f>
        <v>1.0126582278481013</v>
      </c>
      <c r="M860" t="str" cm="1">
        <f t="array" ref="M860">_xlfn.IFS(HeartDiseasePrediction[[#This Row],[MaxHR % Value]]&lt;=59%,"Low-(Abnormal)",HeartDiseasePrediction[[#This Row],[MaxHR % Value]]&lt;86%,"Normal",HeartDiseasePrediction[[#This Row],[MaxHR % Value]]&gt;=86%,"High-(Abnormal)")</f>
        <v>High-(Abnormal)</v>
      </c>
      <c r="N860" t="s">
        <v>22</v>
      </c>
      <c r="O860">
        <v>3.6</v>
      </c>
      <c r="P860" t="str" cm="1">
        <f t="array" ref="P860">_xlfn.IFS(HeartDiseasePrediction[[#This Row],[Oldpeak]]&lt;1,"Low Risk",HeartDiseasePrediction[[#This Row],[Oldpeak]]&lt;1.5,"Medium Risk",HeartDiseasePrediction[[#This Row],[Oldpeak]]&gt;=1.5,"High Risk")</f>
        <v>High Risk</v>
      </c>
      <c r="Q860" t="s">
        <v>18</v>
      </c>
      <c r="R860" t="s">
        <v>23</v>
      </c>
    </row>
    <row r="861" spans="1:18" x14ac:dyDescent="0.25">
      <c r="A861">
        <v>51</v>
      </c>
      <c r="B861" t="str" cm="1">
        <f t="array" ref="B861">_xlfn.IFS(HeartDiseasePrediction[[#This Row],[Age]]&lt;40,"Below 40",HeartDiseasePrediction[[#This Row],[Age]]&lt;50,"Btw 40 - 49",HeartDiseasePrediction[[#This Row],[Age]]&lt;60,"Btw 50 -59",HeartDiseasePrediction[[#This Row],[Age]]&lt;70,"Btw 60 - 69",HeartDiseasePrediction[[#This Row],[Age]]&lt;=80,"Btw 70 -79")</f>
        <v>Btw 50 -59</v>
      </c>
      <c r="C861" t="s">
        <v>14</v>
      </c>
      <c r="D861" t="s">
        <v>64</v>
      </c>
      <c r="E861">
        <v>140</v>
      </c>
      <c r="F861" t="str" cm="1">
        <f t="array" ref="F861">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61">
        <v>308</v>
      </c>
      <c r="H861" t="str" cm="1">
        <f t="array" ref="H861">_xlfn.IFS(HeartDiseasePrediction[[#This Row],[Cholesterol]]=0,"No Reading",HeartDiseasePrediction[[#This Row],[Cholesterol]]&lt;200,"Normal",HeartDiseasePrediction[[#This Row],[Cholesterol]]&lt;240,"Medium Risk",HeartDiseasePrediction[[#This Row],[Cholesterol]]&gt;=240,"High Risk")</f>
        <v>High Risk</v>
      </c>
      <c r="I861" t="s">
        <v>52</v>
      </c>
      <c r="J861" t="s">
        <v>17</v>
      </c>
      <c r="K861">
        <v>142</v>
      </c>
      <c r="L861" s="1">
        <f>HeartDiseasePrediction[[#This Row],[MaxHR]]/(220-HeartDiseasePrediction[[#This Row],[Age]])</f>
        <v>0.84023668639053251</v>
      </c>
      <c r="M861" t="str" cm="1">
        <f t="array" ref="M861">_xlfn.IFS(HeartDiseasePrediction[[#This Row],[MaxHR % Value]]&lt;=59%,"Low-(Abnormal)",HeartDiseasePrediction[[#This Row],[MaxHR % Value]]&lt;86%,"Normal",HeartDiseasePrediction[[#This Row],[MaxHR % Value]]&gt;=86%,"High-(Abnormal)")</f>
        <v>Normal</v>
      </c>
      <c r="N861" t="s">
        <v>22</v>
      </c>
      <c r="O861">
        <v>1.5</v>
      </c>
      <c r="P861" t="str" cm="1">
        <f t="array" ref="P861">_xlfn.IFS(HeartDiseasePrediction[[#This Row],[Oldpeak]]&lt;1,"Low Risk",HeartDiseasePrediction[[#This Row],[Oldpeak]]&lt;1.5,"Medium Risk",HeartDiseasePrediction[[#This Row],[Oldpeak]]&gt;=1.5,"High Risk")</f>
        <v>High Risk</v>
      </c>
      <c r="Q861" t="s">
        <v>13</v>
      </c>
      <c r="R861" t="s">
        <v>22</v>
      </c>
    </row>
    <row r="862" spans="1:18" x14ac:dyDescent="0.25">
      <c r="A862">
        <v>60</v>
      </c>
      <c r="B862" t="str" cm="1">
        <f t="array" ref="B862">_xlfn.IFS(HeartDiseasePrediction[[#This Row],[Age]]&lt;40,"Below 40",HeartDiseasePrediction[[#This Row],[Age]]&lt;50,"Btw 40 - 49",HeartDiseasePrediction[[#This Row],[Age]]&lt;60,"Btw 50 -59",HeartDiseasePrediction[[#This Row],[Age]]&lt;70,"Btw 60 - 69",HeartDiseasePrediction[[#This Row],[Age]]&lt;=80,"Btw 70 -79")</f>
        <v>Btw 60 - 69</v>
      </c>
      <c r="C862" t="s">
        <v>11</v>
      </c>
      <c r="D862" t="s">
        <v>61</v>
      </c>
      <c r="E862">
        <v>130</v>
      </c>
      <c r="F862" t="str" cm="1">
        <f t="array" ref="F86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62">
        <v>253</v>
      </c>
      <c r="H862" t="str" cm="1">
        <f t="array" ref="H862">_xlfn.IFS(HeartDiseasePrediction[[#This Row],[Cholesterol]]=0,"No Reading",HeartDiseasePrediction[[#This Row],[Cholesterol]]&lt;200,"Normal",HeartDiseasePrediction[[#This Row],[Cholesterol]]&lt;240,"Medium Risk",HeartDiseasePrediction[[#This Row],[Cholesterol]]&gt;=240,"High Risk")</f>
        <v>High Risk</v>
      </c>
      <c r="I862" t="s">
        <v>52</v>
      </c>
      <c r="J862" t="s">
        <v>12</v>
      </c>
      <c r="K862">
        <v>144</v>
      </c>
      <c r="L862" s="1">
        <f>HeartDiseasePrediction[[#This Row],[MaxHR]]/(220-HeartDiseasePrediction[[#This Row],[Age]])</f>
        <v>0.9</v>
      </c>
      <c r="M862" t="str" cm="1">
        <f t="array" ref="M862">_xlfn.IFS(HeartDiseasePrediction[[#This Row],[MaxHR % Value]]&lt;=59%,"Low-(Abnormal)",HeartDiseasePrediction[[#This Row],[MaxHR % Value]]&lt;86%,"Normal",HeartDiseasePrediction[[#This Row],[MaxHR % Value]]&gt;=86%,"High-(Abnormal)")</f>
        <v>High-(Abnormal)</v>
      </c>
      <c r="N862" t="s">
        <v>23</v>
      </c>
      <c r="O862">
        <v>1.4</v>
      </c>
      <c r="P862" t="str" cm="1">
        <f t="array" ref="P862">_xlfn.IFS(HeartDiseasePrediction[[#This Row],[Oldpeak]]&lt;1,"Low Risk",HeartDiseasePrediction[[#This Row],[Oldpeak]]&lt;1.5,"Medium Risk",HeartDiseasePrediction[[#This Row],[Oldpeak]]&gt;=1.5,"High Risk")</f>
        <v>Medium Risk</v>
      </c>
      <c r="Q862" t="s">
        <v>13</v>
      </c>
      <c r="R862" t="s">
        <v>23</v>
      </c>
    </row>
    <row r="863" spans="1:18" x14ac:dyDescent="0.25">
      <c r="A863">
        <v>65</v>
      </c>
      <c r="B863" t="str" cm="1">
        <f t="array" ref="B863">_xlfn.IFS(HeartDiseasePrediction[[#This Row],[Age]]&lt;40,"Below 40",HeartDiseasePrediction[[#This Row],[Age]]&lt;50,"Btw 40 - 49",HeartDiseasePrediction[[#This Row],[Age]]&lt;60,"Btw 50 -59",HeartDiseasePrediction[[#This Row],[Age]]&lt;70,"Btw 60 - 69",HeartDiseasePrediction[[#This Row],[Age]]&lt;=80,"Btw 70 -79")</f>
        <v>Btw 60 - 69</v>
      </c>
      <c r="C863" t="s">
        <v>11</v>
      </c>
      <c r="D863" t="s">
        <v>61</v>
      </c>
      <c r="E863">
        <v>110</v>
      </c>
      <c r="F863" t="str" cm="1">
        <f t="array" ref="F863">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863">
        <v>248</v>
      </c>
      <c r="H863" t="str" cm="1">
        <f t="array" ref="H863">_xlfn.IFS(HeartDiseasePrediction[[#This Row],[Cholesterol]]=0,"No Reading",HeartDiseasePrediction[[#This Row],[Cholesterol]]&lt;200,"Normal",HeartDiseasePrediction[[#This Row],[Cholesterol]]&lt;240,"Medium Risk",HeartDiseasePrediction[[#This Row],[Cholesterol]]&gt;=240,"High Risk")</f>
        <v>High Risk</v>
      </c>
      <c r="I863" t="s">
        <v>52</v>
      </c>
      <c r="J863" t="s">
        <v>17</v>
      </c>
      <c r="K863">
        <v>158</v>
      </c>
      <c r="L863" s="1">
        <f>HeartDiseasePrediction[[#This Row],[MaxHR]]/(220-HeartDiseasePrediction[[#This Row],[Age]])</f>
        <v>1.0193548387096774</v>
      </c>
      <c r="M863" t="str" cm="1">
        <f t="array" ref="M863">_xlfn.IFS(HeartDiseasePrediction[[#This Row],[MaxHR % Value]]&lt;=59%,"Low-(Abnormal)",HeartDiseasePrediction[[#This Row],[MaxHR % Value]]&lt;86%,"Normal",HeartDiseasePrediction[[#This Row],[MaxHR % Value]]&gt;=86%,"High-(Abnormal)")</f>
        <v>High-(Abnormal)</v>
      </c>
      <c r="N863" t="s">
        <v>22</v>
      </c>
      <c r="O863">
        <v>0.6</v>
      </c>
      <c r="P863" t="str" cm="1">
        <f t="array" ref="P863">_xlfn.IFS(HeartDiseasePrediction[[#This Row],[Oldpeak]]&lt;1,"Low Risk",HeartDiseasePrediction[[#This Row],[Oldpeak]]&lt;1.5,"Medium Risk",HeartDiseasePrediction[[#This Row],[Oldpeak]]&gt;=1.5,"High Risk")</f>
        <v>Low Risk</v>
      </c>
      <c r="Q863" t="s">
        <v>13</v>
      </c>
      <c r="R863" t="s">
        <v>23</v>
      </c>
    </row>
    <row r="864" spans="1:18" x14ac:dyDescent="0.25">
      <c r="A864">
        <v>65</v>
      </c>
      <c r="B864" t="str" cm="1">
        <f t="array" ref="B864">_xlfn.IFS(HeartDiseasePrediction[[#This Row],[Age]]&lt;40,"Below 40",HeartDiseasePrediction[[#This Row],[Age]]&lt;50,"Btw 40 - 49",HeartDiseasePrediction[[#This Row],[Age]]&lt;60,"Btw 50 -59",HeartDiseasePrediction[[#This Row],[Age]]&lt;70,"Btw 60 - 69",HeartDiseasePrediction[[#This Row],[Age]]&lt;=80,"Btw 70 -79")</f>
        <v>Btw 60 - 69</v>
      </c>
      <c r="C864" t="s">
        <v>14</v>
      </c>
      <c r="D864" t="s">
        <v>64</v>
      </c>
      <c r="E864">
        <v>155</v>
      </c>
      <c r="F864" t="str" cm="1">
        <f t="array" ref="F86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64">
        <v>269</v>
      </c>
      <c r="H864" t="str" cm="1">
        <f t="array" ref="H864">_xlfn.IFS(HeartDiseasePrediction[[#This Row],[Cholesterol]]=0,"No Reading",HeartDiseasePrediction[[#This Row],[Cholesterol]]&lt;200,"Normal",HeartDiseasePrediction[[#This Row],[Cholesterol]]&lt;240,"Medium Risk",HeartDiseasePrediction[[#This Row],[Cholesterol]]&gt;=240,"High Risk")</f>
        <v>High Risk</v>
      </c>
      <c r="I864" t="s">
        <v>52</v>
      </c>
      <c r="J864" t="s">
        <v>12</v>
      </c>
      <c r="K864">
        <v>148</v>
      </c>
      <c r="L864" s="1">
        <f>HeartDiseasePrediction[[#This Row],[MaxHR]]/(220-HeartDiseasePrediction[[#This Row],[Age]])</f>
        <v>0.95483870967741935</v>
      </c>
      <c r="M864" t="str" cm="1">
        <f t="array" ref="M864">_xlfn.IFS(HeartDiseasePrediction[[#This Row],[MaxHR % Value]]&lt;=59%,"Low-(Abnormal)",HeartDiseasePrediction[[#This Row],[MaxHR % Value]]&lt;86%,"Normal",HeartDiseasePrediction[[#This Row],[MaxHR % Value]]&gt;=86%,"High-(Abnormal)")</f>
        <v>High-(Abnormal)</v>
      </c>
      <c r="N864" t="s">
        <v>22</v>
      </c>
      <c r="O864">
        <v>0.8</v>
      </c>
      <c r="P864" t="str" cm="1">
        <f t="array" ref="P864">_xlfn.IFS(HeartDiseasePrediction[[#This Row],[Oldpeak]]&lt;1,"Low Risk",HeartDiseasePrediction[[#This Row],[Oldpeak]]&lt;1.5,"Medium Risk",HeartDiseasePrediction[[#This Row],[Oldpeak]]&gt;=1.5,"High Risk")</f>
        <v>Low Risk</v>
      </c>
      <c r="Q864" t="s">
        <v>13</v>
      </c>
      <c r="R864" t="s">
        <v>22</v>
      </c>
    </row>
    <row r="865" spans="1:18" x14ac:dyDescent="0.25">
      <c r="A865">
        <v>60</v>
      </c>
      <c r="B865" t="str" cm="1">
        <f t="array" ref="B865">_xlfn.IFS(HeartDiseasePrediction[[#This Row],[Age]]&lt;40,"Below 40",HeartDiseasePrediction[[#This Row],[Age]]&lt;50,"Btw 40 - 49",HeartDiseasePrediction[[#This Row],[Age]]&lt;60,"Btw 50 -59",HeartDiseasePrediction[[#This Row],[Age]]&lt;70,"Btw 60 - 69",HeartDiseasePrediction[[#This Row],[Age]]&lt;=80,"Btw 70 -79")</f>
        <v>Btw 60 - 69</v>
      </c>
      <c r="C865" t="s">
        <v>11</v>
      </c>
      <c r="D865" t="s">
        <v>64</v>
      </c>
      <c r="E865">
        <v>140</v>
      </c>
      <c r="F865" t="str" cm="1">
        <f t="array" ref="F865">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65">
        <v>185</v>
      </c>
      <c r="H865" t="str" cm="1">
        <f t="array" ref="H865">_xlfn.IFS(HeartDiseasePrediction[[#This Row],[Cholesterol]]=0,"No Reading",HeartDiseasePrediction[[#This Row],[Cholesterol]]&lt;200,"Normal",HeartDiseasePrediction[[#This Row],[Cholesterol]]&lt;240,"Medium Risk",HeartDiseasePrediction[[#This Row],[Cholesterol]]&gt;=240,"High Risk")</f>
        <v>Normal</v>
      </c>
      <c r="I865" t="s">
        <v>52</v>
      </c>
      <c r="J865" t="s">
        <v>17</v>
      </c>
      <c r="K865">
        <v>155</v>
      </c>
      <c r="L865" s="1">
        <f>HeartDiseasePrediction[[#This Row],[MaxHR]]/(220-HeartDiseasePrediction[[#This Row],[Age]])</f>
        <v>0.96875</v>
      </c>
      <c r="M865" t="str" cm="1">
        <f t="array" ref="M865">_xlfn.IFS(HeartDiseasePrediction[[#This Row],[MaxHR % Value]]&lt;=59%,"Low-(Abnormal)",HeartDiseasePrediction[[#This Row],[MaxHR % Value]]&lt;86%,"Normal",HeartDiseasePrediction[[#This Row],[MaxHR % Value]]&gt;=86%,"High-(Abnormal)")</f>
        <v>High-(Abnormal)</v>
      </c>
      <c r="N865" t="s">
        <v>22</v>
      </c>
      <c r="O865">
        <v>3</v>
      </c>
      <c r="P865" t="str" cm="1">
        <f t="array" ref="P865">_xlfn.IFS(HeartDiseasePrediction[[#This Row],[Oldpeak]]&lt;1,"Low Risk",HeartDiseasePrediction[[#This Row],[Oldpeak]]&lt;1.5,"Medium Risk",HeartDiseasePrediction[[#This Row],[Oldpeak]]&gt;=1.5,"High Risk")</f>
        <v>High Risk</v>
      </c>
      <c r="Q865" t="s">
        <v>15</v>
      </c>
      <c r="R865" t="s">
        <v>23</v>
      </c>
    </row>
    <row r="866" spans="1:18" x14ac:dyDescent="0.25">
      <c r="A866">
        <v>60</v>
      </c>
      <c r="B866" t="str" cm="1">
        <f t="array" ref="B866">_xlfn.IFS(HeartDiseasePrediction[[#This Row],[Age]]&lt;40,"Below 40",HeartDiseasePrediction[[#This Row],[Age]]&lt;50,"Btw 40 - 49",HeartDiseasePrediction[[#This Row],[Age]]&lt;60,"Btw 50 -59",HeartDiseasePrediction[[#This Row],[Age]]&lt;70,"Btw 60 - 69",HeartDiseasePrediction[[#This Row],[Age]]&lt;=80,"Btw 70 -79")</f>
        <v>Btw 60 - 69</v>
      </c>
      <c r="C866" t="s">
        <v>11</v>
      </c>
      <c r="D866" t="s">
        <v>61</v>
      </c>
      <c r="E866">
        <v>145</v>
      </c>
      <c r="F866" t="str" cm="1">
        <f t="array" ref="F866">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66">
        <v>282</v>
      </c>
      <c r="H866" t="str" cm="1">
        <f t="array" ref="H866">_xlfn.IFS(HeartDiseasePrediction[[#This Row],[Cholesterol]]=0,"No Reading",HeartDiseasePrediction[[#This Row],[Cholesterol]]&lt;200,"Normal",HeartDiseasePrediction[[#This Row],[Cholesterol]]&lt;240,"Medium Risk",HeartDiseasePrediction[[#This Row],[Cholesterol]]&gt;=240,"High Risk")</f>
        <v>High Risk</v>
      </c>
      <c r="I866" t="s">
        <v>52</v>
      </c>
      <c r="J866" t="s">
        <v>17</v>
      </c>
      <c r="K866">
        <v>142</v>
      </c>
      <c r="L866" s="1">
        <f>HeartDiseasePrediction[[#This Row],[MaxHR]]/(220-HeartDiseasePrediction[[#This Row],[Age]])</f>
        <v>0.88749999999999996</v>
      </c>
      <c r="M866" t="str" cm="1">
        <f t="array" ref="M866">_xlfn.IFS(HeartDiseasePrediction[[#This Row],[MaxHR % Value]]&lt;=59%,"Low-(Abnormal)",HeartDiseasePrediction[[#This Row],[MaxHR % Value]]&lt;86%,"Normal",HeartDiseasePrediction[[#This Row],[MaxHR % Value]]&gt;=86%,"High-(Abnormal)")</f>
        <v>High-(Abnormal)</v>
      </c>
      <c r="N866" t="s">
        <v>23</v>
      </c>
      <c r="O866">
        <v>2.8</v>
      </c>
      <c r="P866" t="str" cm="1">
        <f t="array" ref="P866">_xlfn.IFS(HeartDiseasePrediction[[#This Row],[Oldpeak]]&lt;1,"Low Risk",HeartDiseasePrediction[[#This Row],[Oldpeak]]&lt;1.5,"Medium Risk",HeartDiseasePrediction[[#This Row],[Oldpeak]]&gt;=1.5,"High Risk")</f>
        <v>High Risk</v>
      </c>
      <c r="Q866" t="s">
        <v>15</v>
      </c>
      <c r="R866" t="s">
        <v>23</v>
      </c>
    </row>
    <row r="867" spans="1:18" x14ac:dyDescent="0.25">
      <c r="A867">
        <v>54</v>
      </c>
      <c r="B867" t="str" cm="1">
        <f t="array" ref="B867">_xlfn.IFS(HeartDiseasePrediction[[#This Row],[Age]]&lt;40,"Below 40",HeartDiseasePrediction[[#This Row],[Age]]&lt;50,"Btw 40 - 49",HeartDiseasePrediction[[#This Row],[Age]]&lt;60,"Btw 50 -59",HeartDiseasePrediction[[#This Row],[Age]]&lt;70,"Btw 60 - 69",HeartDiseasePrediction[[#This Row],[Age]]&lt;=80,"Btw 70 -79")</f>
        <v>Btw 50 -59</v>
      </c>
      <c r="C867" t="s">
        <v>11</v>
      </c>
      <c r="D867" t="s">
        <v>61</v>
      </c>
      <c r="E867">
        <v>120</v>
      </c>
      <c r="F867" t="str" cm="1">
        <f t="array" ref="F86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67">
        <v>188</v>
      </c>
      <c r="H867" t="str" cm="1">
        <f t="array" ref="H867">_xlfn.IFS(HeartDiseasePrediction[[#This Row],[Cholesterol]]=0,"No Reading",HeartDiseasePrediction[[#This Row],[Cholesterol]]&lt;200,"Normal",HeartDiseasePrediction[[#This Row],[Cholesterol]]&lt;240,"Medium Risk",HeartDiseasePrediction[[#This Row],[Cholesterol]]&gt;=240,"High Risk")</f>
        <v>Normal</v>
      </c>
      <c r="I867" t="s">
        <v>52</v>
      </c>
      <c r="J867" t="s">
        <v>12</v>
      </c>
      <c r="K867">
        <v>113</v>
      </c>
      <c r="L867" s="1">
        <f>HeartDiseasePrediction[[#This Row],[MaxHR]]/(220-HeartDiseasePrediction[[#This Row],[Age]])</f>
        <v>0.68072289156626509</v>
      </c>
      <c r="M867" t="str" cm="1">
        <f t="array" ref="M867">_xlfn.IFS(HeartDiseasePrediction[[#This Row],[MaxHR % Value]]&lt;=59%,"Low-(Abnormal)",HeartDiseasePrediction[[#This Row],[MaxHR % Value]]&lt;86%,"Normal",HeartDiseasePrediction[[#This Row],[MaxHR % Value]]&gt;=86%,"High-(Abnormal)")</f>
        <v>Normal</v>
      </c>
      <c r="N867" t="s">
        <v>22</v>
      </c>
      <c r="O867">
        <v>1.4</v>
      </c>
      <c r="P867" t="str" cm="1">
        <f t="array" ref="P867">_xlfn.IFS(HeartDiseasePrediction[[#This Row],[Oldpeak]]&lt;1,"Low Risk",HeartDiseasePrediction[[#This Row],[Oldpeak]]&lt;1.5,"Medium Risk",HeartDiseasePrediction[[#This Row],[Oldpeak]]&gt;=1.5,"High Risk")</f>
        <v>Medium Risk</v>
      </c>
      <c r="Q867" t="s">
        <v>15</v>
      </c>
      <c r="R867" t="s">
        <v>23</v>
      </c>
    </row>
    <row r="868" spans="1:18" x14ac:dyDescent="0.25">
      <c r="A868">
        <v>44</v>
      </c>
      <c r="B868" t="str" cm="1">
        <f t="array" ref="B868">_xlfn.IFS(HeartDiseasePrediction[[#This Row],[Age]]&lt;40,"Below 40",HeartDiseasePrediction[[#This Row],[Age]]&lt;50,"Btw 40 - 49",HeartDiseasePrediction[[#This Row],[Age]]&lt;60,"Btw 50 -59",HeartDiseasePrediction[[#This Row],[Age]]&lt;70,"Btw 60 - 69",HeartDiseasePrediction[[#This Row],[Age]]&lt;=80,"Btw 70 -79")</f>
        <v>Btw 40 - 49</v>
      </c>
      <c r="C868" t="s">
        <v>11</v>
      </c>
      <c r="D868" t="s">
        <v>62</v>
      </c>
      <c r="E868">
        <v>130</v>
      </c>
      <c r="F868" t="str" cm="1">
        <f t="array" ref="F86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68">
        <v>219</v>
      </c>
      <c r="H868" t="str" cm="1">
        <f t="array" ref="H868">_xlfn.IFS(HeartDiseasePrediction[[#This Row],[Cholesterol]]=0,"No Reading",HeartDiseasePrediction[[#This Row],[Cholesterol]]&lt;200,"Normal",HeartDiseasePrediction[[#This Row],[Cholesterol]]&lt;240,"Medium Risk",HeartDiseasePrediction[[#This Row],[Cholesterol]]&gt;=240,"High Risk")</f>
        <v>Medium Risk</v>
      </c>
      <c r="I868" t="s">
        <v>52</v>
      </c>
      <c r="J868" t="s">
        <v>17</v>
      </c>
      <c r="K868">
        <v>188</v>
      </c>
      <c r="L868" s="1">
        <f>HeartDiseasePrediction[[#This Row],[MaxHR]]/(220-HeartDiseasePrediction[[#This Row],[Age]])</f>
        <v>1.0681818181818181</v>
      </c>
      <c r="M868" t="str" cm="1">
        <f t="array" ref="M868">_xlfn.IFS(HeartDiseasePrediction[[#This Row],[MaxHR % Value]]&lt;=59%,"Low-(Abnormal)",HeartDiseasePrediction[[#This Row],[MaxHR % Value]]&lt;86%,"Normal",HeartDiseasePrediction[[#This Row],[MaxHR % Value]]&gt;=86%,"High-(Abnormal)")</f>
        <v>High-(Abnormal)</v>
      </c>
      <c r="N868" t="s">
        <v>22</v>
      </c>
      <c r="O868">
        <v>0</v>
      </c>
      <c r="P868" t="str" cm="1">
        <f t="array" ref="P868">_xlfn.IFS(HeartDiseasePrediction[[#This Row],[Oldpeak]]&lt;1,"Low Risk",HeartDiseasePrediction[[#This Row],[Oldpeak]]&lt;1.5,"Medium Risk",HeartDiseasePrediction[[#This Row],[Oldpeak]]&gt;=1.5,"High Risk")</f>
        <v>Low Risk</v>
      </c>
      <c r="Q868" t="s">
        <v>13</v>
      </c>
      <c r="R868" t="s">
        <v>22</v>
      </c>
    </row>
    <row r="869" spans="1:18" x14ac:dyDescent="0.25">
      <c r="A869">
        <v>44</v>
      </c>
      <c r="B869" t="str" cm="1">
        <f t="array" ref="B869">_xlfn.IFS(HeartDiseasePrediction[[#This Row],[Age]]&lt;40,"Below 40",HeartDiseasePrediction[[#This Row],[Age]]&lt;50,"Btw 40 - 49",HeartDiseasePrediction[[#This Row],[Age]]&lt;60,"Btw 50 -59",HeartDiseasePrediction[[#This Row],[Age]]&lt;70,"Btw 60 - 69",HeartDiseasePrediction[[#This Row],[Age]]&lt;=80,"Btw 70 -79")</f>
        <v>Btw 40 - 49</v>
      </c>
      <c r="C869" t="s">
        <v>11</v>
      </c>
      <c r="D869" t="s">
        <v>61</v>
      </c>
      <c r="E869">
        <v>112</v>
      </c>
      <c r="F869" t="str" cm="1">
        <f t="array" ref="F869">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869">
        <v>290</v>
      </c>
      <c r="H869" t="str" cm="1">
        <f t="array" ref="H869">_xlfn.IFS(HeartDiseasePrediction[[#This Row],[Cholesterol]]=0,"No Reading",HeartDiseasePrediction[[#This Row],[Cholesterol]]&lt;200,"Normal",HeartDiseasePrediction[[#This Row],[Cholesterol]]&lt;240,"Medium Risk",HeartDiseasePrediction[[#This Row],[Cholesterol]]&gt;=240,"High Risk")</f>
        <v>High Risk</v>
      </c>
      <c r="I869" t="s">
        <v>52</v>
      </c>
      <c r="J869" t="s">
        <v>17</v>
      </c>
      <c r="K869">
        <v>153</v>
      </c>
      <c r="L869" s="1">
        <f>HeartDiseasePrediction[[#This Row],[MaxHR]]/(220-HeartDiseasePrediction[[#This Row],[Age]])</f>
        <v>0.86931818181818177</v>
      </c>
      <c r="M869" t="str" cm="1">
        <f t="array" ref="M869">_xlfn.IFS(HeartDiseasePrediction[[#This Row],[MaxHR % Value]]&lt;=59%,"Low-(Abnormal)",HeartDiseasePrediction[[#This Row],[MaxHR % Value]]&lt;86%,"Normal",HeartDiseasePrediction[[#This Row],[MaxHR % Value]]&gt;=86%,"High-(Abnormal)")</f>
        <v>High-(Abnormal)</v>
      </c>
      <c r="N869" t="s">
        <v>22</v>
      </c>
      <c r="O869">
        <v>0</v>
      </c>
      <c r="P869" t="str" cm="1">
        <f t="array" ref="P869">_xlfn.IFS(HeartDiseasePrediction[[#This Row],[Oldpeak]]&lt;1,"Low Risk",HeartDiseasePrediction[[#This Row],[Oldpeak]]&lt;1.5,"Medium Risk",HeartDiseasePrediction[[#This Row],[Oldpeak]]&gt;=1.5,"High Risk")</f>
        <v>Low Risk</v>
      </c>
      <c r="Q869" t="s">
        <v>13</v>
      </c>
      <c r="R869" t="s">
        <v>23</v>
      </c>
    </row>
    <row r="870" spans="1:18" x14ac:dyDescent="0.25">
      <c r="A870">
        <v>51</v>
      </c>
      <c r="B870" t="str" cm="1">
        <f t="array" ref="B870">_xlfn.IFS(HeartDiseasePrediction[[#This Row],[Age]]&lt;40,"Below 40",HeartDiseasePrediction[[#This Row],[Age]]&lt;50,"Btw 40 - 49",HeartDiseasePrediction[[#This Row],[Age]]&lt;60,"Btw 50 -59",HeartDiseasePrediction[[#This Row],[Age]]&lt;70,"Btw 60 - 69",HeartDiseasePrediction[[#This Row],[Age]]&lt;=80,"Btw 70 -79")</f>
        <v>Btw 50 -59</v>
      </c>
      <c r="C870" t="s">
        <v>11</v>
      </c>
      <c r="D870" t="s">
        <v>64</v>
      </c>
      <c r="E870">
        <v>110</v>
      </c>
      <c r="F870" t="str" cm="1">
        <f t="array" ref="F870">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870">
        <v>175</v>
      </c>
      <c r="H870" t="str" cm="1">
        <f t="array" ref="H870">_xlfn.IFS(HeartDiseasePrediction[[#This Row],[Cholesterol]]=0,"No Reading",HeartDiseasePrediction[[#This Row],[Cholesterol]]&lt;200,"Normal",HeartDiseasePrediction[[#This Row],[Cholesterol]]&lt;240,"Medium Risk",HeartDiseasePrediction[[#This Row],[Cholesterol]]&gt;=240,"High Risk")</f>
        <v>Normal</v>
      </c>
      <c r="I870" t="s">
        <v>52</v>
      </c>
      <c r="J870" t="s">
        <v>12</v>
      </c>
      <c r="K870">
        <v>123</v>
      </c>
      <c r="L870" s="1">
        <f>HeartDiseasePrediction[[#This Row],[MaxHR]]/(220-HeartDiseasePrediction[[#This Row],[Age]])</f>
        <v>0.72781065088757402</v>
      </c>
      <c r="M870" t="str" cm="1">
        <f t="array" ref="M870">_xlfn.IFS(HeartDiseasePrediction[[#This Row],[MaxHR % Value]]&lt;=59%,"Low-(Abnormal)",HeartDiseasePrediction[[#This Row],[MaxHR % Value]]&lt;86%,"Normal",HeartDiseasePrediction[[#This Row],[MaxHR % Value]]&gt;=86%,"High-(Abnormal)")</f>
        <v>Normal</v>
      </c>
      <c r="N870" t="s">
        <v>22</v>
      </c>
      <c r="O870">
        <v>0.6</v>
      </c>
      <c r="P870" t="str" cm="1">
        <f t="array" ref="P870">_xlfn.IFS(HeartDiseasePrediction[[#This Row],[Oldpeak]]&lt;1,"Low Risk",HeartDiseasePrediction[[#This Row],[Oldpeak]]&lt;1.5,"Medium Risk",HeartDiseasePrediction[[#This Row],[Oldpeak]]&gt;=1.5,"High Risk")</f>
        <v>Low Risk</v>
      </c>
      <c r="Q870" t="s">
        <v>13</v>
      </c>
      <c r="R870" t="s">
        <v>22</v>
      </c>
    </row>
    <row r="871" spans="1:18" x14ac:dyDescent="0.25">
      <c r="A871">
        <v>59</v>
      </c>
      <c r="B871" t="str" cm="1">
        <f t="array" ref="B871">_xlfn.IFS(HeartDiseasePrediction[[#This Row],[Age]]&lt;40,"Below 40",HeartDiseasePrediction[[#This Row],[Age]]&lt;50,"Btw 40 - 49",HeartDiseasePrediction[[#This Row],[Age]]&lt;60,"Btw 50 -59",HeartDiseasePrediction[[#This Row],[Age]]&lt;70,"Btw 60 - 69",HeartDiseasePrediction[[#This Row],[Age]]&lt;=80,"Btw 70 -79")</f>
        <v>Btw 50 -59</v>
      </c>
      <c r="C871" t="s">
        <v>11</v>
      </c>
      <c r="D871" t="s">
        <v>64</v>
      </c>
      <c r="E871">
        <v>150</v>
      </c>
      <c r="F871" t="str" cm="1">
        <f t="array" ref="F871">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71">
        <v>212</v>
      </c>
      <c r="H871" t="str" cm="1">
        <f t="array" ref="H871">_xlfn.IFS(HeartDiseasePrediction[[#This Row],[Cholesterol]]=0,"No Reading",HeartDiseasePrediction[[#This Row],[Cholesterol]]&lt;200,"Normal",HeartDiseasePrediction[[#This Row],[Cholesterol]]&lt;240,"Medium Risk",HeartDiseasePrediction[[#This Row],[Cholesterol]]&gt;=240,"High Risk")</f>
        <v>Medium Risk</v>
      </c>
      <c r="I871" t="s">
        <v>53</v>
      </c>
      <c r="J871" t="s">
        <v>12</v>
      </c>
      <c r="K871">
        <v>157</v>
      </c>
      <c r="L871" s="1">
        <f>HeartDiseasePrediction[[#This Row],[MaxHR]]/(220-HeartDiseasePrediction[[#This Row],[Age]])</f>
        <v>0.97515527950310554</v>
      </c>
      <c r="M871" t="str" cm="1">
        <f t="array" ref="M871">_xlfn.IFS(HeartDiseasePrediction[[#This Row],[MaxHR % Value]]&lt;=59%,"Low-(Abnormal)",HeartDiseasePrediction[[#This Row],[MaxHR % Value]]&lt;86%,"Normal",HeartDiseasePrediction[[#This Row],[MaxHR % Value]]&gt;=86%,"High-(Abnormal)")</f>
        <v>High-(Abnormal)</v>
      </c>
      <c r="N871" t="s">
        <v>22</v>
      </c>
      <c r="O871">
        <v>1.6</v>
      </c>
      <c r="P871" t="str" cm="1">
        <f t="array" ref="P871">_xlfn.IFS(HeartDiseasePrediction[[#This Row],[Oldpeak]]&lt;1,"Low Risk",HeartDiseasePrediction[[#This Row],[Oldpeak]]&lt;1.5,"Medium Risk",HeartDiseasePrediction[[#This Row],[Oldpeak]]&gt;=1.5,"High Risk")</f>
        <v>High Risk</v>
      </c>
      <c r="Q871" t="s">
        <v>13</v>
      </c>
      <c r="R871" t="s">
        <v>22</v>
      </c>
    </row>
    <row r="872" spans="1:18" x14ac:dyDescent="0.25">
      <c r="A872">
        <v>71</v>
      </c>
      <c r="B872" t="str" cm="1">
        <f t="array" ref="B872">_xlfn.IFS(HeartDiseasePrediction[[#This Row],[Age]]&lt;40,"Below 40",HeartDiseasePrediction[[#This Row],[Age]]&lt;50,"Btw 40 - 49",HeartDiseasePrediction[[#This Row],[Age]]&lt;60,"Btw 50 -59",HeartDiseasePrediction[[#This Row],[Age]]&lt;70,"Btw 60 - 69",HeartDiseasePrediction[[#This Row],[Age]]&lt;=80,"Btw 70 -79")</f>
        <v>Btw 70 -79</v>
      </c>
      <c r="C872" t="s">
        <v>14</v>
      </c>
      <c r="D872" t="s">
        <v>62</v>
      </c>
      <c r="E872">
        <v>160</v>
      </c>
      <c r="F872" t="str" cm="1">
        <f t="array" ref="F872">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72">
        <v>302</v>
      </c>
      <c r="H872" t="str" cm="1">
        <f t="array" ref="H872">_xlfn.IFS(HeartDiseasePrediction[[#This Row],[Cholesterol]]=0,"No Reading",HeartDiseasePrediction[[#This Row],[Cholesterol]]&lt;200,"Normal",HeartDiseasePrediction[[#This Row],[Cholesterol]]&lt;240,"Medium Risk",HeartDiseasePrediction[[#This Row],[Cholesterol]]&gt;=240,"High Risk")</f>
        <v>High Risk</v>
      </c>
      <c r="I872" t="s">
        <v>52</v>
      </c>
      <c r="J872" t="s">
        <v>12</v>
      </c>
      <c r="K872">
        <v>162</v>
      </c>
      <c r="L872" s="1">
        <f>HeartDiseasePrediction[[#This Row],[MaxHR]]/(220-HeartDiseasePrediction[[#This Row],[Age]])</f>
        <v>1.087248322147651</v>
      </c>
      <c r="M872" t="str" cm="1">
        <f t="array" ref="M872">_xlfn.IFS(HeartDiseasePrediction[[#This Row],[MaxHR % Value]]&lt;=59%,"Low-(Abnormal)",HeartDiseasePrediction[[#This Row],[MaxHR % Value]]&lt;86%,"Normal",HeartDiseasePrediction[[#This Row],[MaxHR % Value]]&gt;=86%,"High-(Abnormal)")</f>
        <v>High-(Abnormal)</v>
      </c>
      <c r="N872" t="s">
        <v>22</v>
      </c>
      <c r="O872">
        <v>0.4</v>
      </c>
      <c r="P872" t="str" cm="1">
        <f t="array" ref="P872">_xlfn.IFS(HeartDiseasePrediction[[#This Row],[Oldpeak]]&lt;1,"Low Risk",HeartDiseasePrediction[[#This Row],[Oldpeak]]&lt;1.5,"Medium Risk",HeartDiseasePrediction[[#This Row],[Oldpeak]]&gt;=1.5,"High Risk")</f>
        <v>Low Risk</v>
      </c>
      <c r="Q872" t="s">
        <v>13</v>
      </c>
      <c r="R872" t="s">
        <v>22</v>
      </c>
    </row>
    <row r="873" spans="1:18" x14ac:dyDescent="0.25">
      <c r="A873">
        <v>61</v>
      </c>
      <c r="B873" t="str" cm="1">
        <f t="array" ref="B873">_xlfn.IFS(HeartDiseasePrediction[[#This Row],[Age]]&lt;40,"Below 40",HeartDiseasePrediction[[#This Row],[Age]]&lt;50,"Btw 40 - 49",HeartDiseasePrediction[[#This Row],[Age]]&lt;60,"Btw 50 -59",HeartDiseasePrediction[[#This Row],[Age]]&lt;70,"Btw 60 - 69",HeartDiseasePrediction[[#This Row],[Age]]&lt;=80,"Btw 70 -79")</f>
        <v>Btw 60 - 69</v>
      </c>
      <c r="C873" t="s">
        <v>11</v>
      </c>
      <c r="D873" t="s">
        <v>64</v>
      </c>
      <c r="E873">
        <v>150</v>
      </c>
      <c r="F873" t="str" cm="1">
        <f t="array" ref="F873">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73">
        <v>243</v>
      </c>
      <c r="H873" t="str" cm="1">
        <f t="array" ref="H873">_xlfn.IFS(HeartDiseasePrediction[[#This Row],[Cholesterol]]=0,"No Reading",HeartDiseasePrediction[[#This Row],[Cholesterol]]&lt;200,"Normal",HeartDiseasePrediction[[#This Row],[Cholesterol]]&lt;240,"Medium Risk",HeartDiseasePrediction[[#This Row],[Cholesterol]]&gt;=240,"High Risk")</f>
        <v>High Risk</v>
      </c>
      <c r="I873" t="s">
        <v>53</v>
      </c>
      <c r="J873" t="s">
        <v>12</v>
      </c>
      <c r="K873">
        <v>137</v>
      </c>
      <c r="L873" s="1">
        <f>HeartDiseasePrediction[[#This Row],[MaxHR]]/(220-HeartDiseasePrediction[[#This Row],[Age]])</f>
        <v>0.86163522012578619</v>
      </c>
      <c r="M873" t="str" cm="1">
        <f t="array" ref="M873">_xlfn.IFS(HeartDiseasePrediction[[#This Row],[MaxHR % Value]]&lt;=59%,"Low-(Abnormal)",HeartDiseasePrediction[[#This Row],[MaxHR % Value]]&lt;86%,"Normal",HeartDiseasePrediction[[#This Row],[MaxHR % Value]]&gt;=86%,"High-(Abnormal)")</f>
        <v>High-(Abnormal)</v>
      </c>
      <c r="N873" t="s">
        <v>23</v>
      </c>
      <c r="O873">
        <v>1</v>
      </c>
      <c r="P873" t="str" cm="1">
        <f t="array" ref="P873">_xlfn.IFS(HeartDiseasePrediction[[#This Row],[Oldpeak]]&lt;1,"Low Risk",HeartDiseasePrediction[[#This Row],[Oldpeak]]&lt;1.5,"Medium Risk",HeartDiseasePrediction[[#This Row],[Oldpeak]]&gt;=1.5,"High Risk")</f>
        <v>Medium Risk</v>
      </c>
      <c r="Q873" t="s">
        <v>15</v>
      </c>
      <c r="R873" t="s">
        <v>22</v>
      </c>
    </row>
    <row r="874" spans="1:18" x14ac:dyDescent="0.25">
      <c r="A874">
        <v>55</v>
      </c>
      <c r="B874" t="str" cm="1">
        <f t="array" ref="B874">_xlfn.IFS(HeartDiseasePrediction[[#This Row],[Age]]&lt;40,"Below 40",HeartDiseasePrediction[[#This Row],[Age]]&lt;50,"Btw 40 - 49",HeartDiseasePrediction[[#This Row],[Age]]&lt;60,"Btw 50 -59",HeartDiseasePrediction[[#This Row],[Age]]&lt;70,"Btw 60 - 69",HeartDiseasePrediction[[#This Row],[Age]]&lt;=80,"Btw 70 -79")</f>
        <v>Btw 50 -59</v>
      </c>
      <c r="C874" t="s">
        <v>11</v>
      </c>
      <c r="D874" t="s">
        <v>61</v>
      </c>
      <c r="E874">
        <v>132</v>
      </c>
      <c r="F874" t="str" cm="1">
        <f t="array" ref="F87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74">
        <v>353</v>
      </c>
      <c r="H874" t="str" cm="1">
        <f t="array" ref="H874">_xlfn.IFS(HeartDiseasePrediction[[#This Row],[Cholesterol]]=0,"No Reading",HeartDiseasePrediction[[#This Row],[Cholesterol]]&lt;200,"Normal",HeartDiseasePrediction[[#This Row],[Cholesterol]]&lt;240,"Medium Risk",HeartDiseasePrediction[[#This Row],[Cholesterol]]&gt;=240,"High Risk")</f>
        <v>High Risk</v>
      </c>
      <c r="I874" t="s">
        <v>52</v>
      </c>
      <c r="J874" t="s">
        <v>12</v>
      </c>
      <c r="K874">
        <v>132</v>
      </c>
      <c r="L874" s="1">
        <f>HeartDiseasePrediction[[#This Row],[MaxHR]]/(220-HeartDiseasePrediction[[#This Row],[Age]])</f>
        <v>0.8</v>
      </c>
      <c r="M874" t="str" cm="1">
        <f t="array" ref="M874">_xlfn.IFS(HeartDiseasePrediction[[#This Row],[MaxHR % Value]]&lt;=59%,"Low-(Abnormal)",HeartDiseasePrediction[[#This Row],[MaxHR % Value]]&lt;86%,"Normal",HeartDiseasePrediction[[#This Row],[MaxHR % Value]]&gt;=86%,"High-(Abnormal)")</f>
        <v>Normal</v>
      </c>
      <c r="N874" t="s">
        <v>23</v>
      </c>
      <c r="O874">
        <v>1.2</v>
      </c>
      <c r="P874" t="str" cm="1">
        <f t="array" ref="P874">_xlfn.IFS(HeartDiseasePrediction[[#This Row],[Oldpeak]]&lt;1,"Low Risk",HeartDiseasePrediction[[#This Row],[Oldpeak]]&lt;1.5,"Medium Risk",HeartDiseasePrediction[[#This Row],[Oldpeak]]&gt;=1.5,"High Risk")</f>
        <v>Medium Risk</v>
      </c>
      <c r="Q874" t="s">
        <v>15</v>
      </c>
      <c r="R874" t="s">
        <v>23</v>
      </c>
    </row>
    <row r="875" spans="1:18" x14ac:dyDescent="0.25">
      <c r="A875">
        <v>64</v>
      </c>
      <c r="B875" t="str" cm="1">
        <f t="array" ref="B875">_xlfn.IFS(HeartDiseasePrediction[[#This Row],[Age]]&lt;40,"Below 40",HeartDiseasePrediction[[#This Row],[Age]]&lt;50,"Btw 40 - 49",HeartDiseasePrediction[[#This Row],[Age]]&lt;60,"Btw 50 -59",HeartDiseasePrediction[[#This Row],[Age]]&lt;70,"Btw 60 - 69",HeartDiseasePrediction[[#This Row],[Age]]&lt;=80,"Btw 70 -79")</f>
        <v>Btw 60 - 69</v>
      </c>
      <c r="C875" t="s">
        <v>11</v>
      </c>
      <c r="D875" t="s">
        <v>64</v>
      </c>
      <c r="E875">
        <v>140</v>
      </c>
      <c r="F875" t="str" cm="1">
        <f t="array" ref="F875">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75">
        <v>335</v>
      </c>
      <c r="H875" t="str" cm="1">
        <f t="array" ref="H875">_xlfn.IFS(HeartDiseasePrediction[[#This Row],[Cholesterol]]=0,"No Reading",HeartDiseasePrediction[[#This Row],[Cholesterol]]&lt;200,"Normal",HeartDiseasePrediction[[#This Row],[Cholesterol]]&lt;240,"Medium Risk",HeartDiseasePrediction[[#This Row],[Cholesterol]]&gt;=240,"High Risk")</f>
        <v>High Risk</v>
      </c>
      <c r="I875" t="s">
        <v>52</v>
      </c>
      <c r="J875" t="s">
        <v>12</v>
      </c>
      <c r="K875">
        <v>158</v>
      </c>
      <c r="L875" s="1">
        <f>HeartDiseasePrediction[[#This Row],[MaxHR]]/(220-HeartDiseasePrediction[[#This Row],[Age]])</f>
        <v>1.0128205128205128</v>
      </c>
      <c r="M875" t="str" cm="1">
        <f t="array" ref="M875">_xlfn.IFS(HeartDiseasePrediction[[#This Row],[MaxHR % Value]]&lt;=59%,"Low-(Abnormal)",HeartDiseasePrediction[[#This Row],[MaxHR % Value]]&lt;86%,"Normal",HeartDiseasePrediction[[#This Row],[MaxHR % Value]]&gt;=86%,"High-(Abnormal)")</f>
        <v>High-(Abnormal)</v>
      </c>
      <c r="N875" t="s">
        <v>22</v>
      </c>
      <c r="O875">
        <v>0</v>
      </c>
      <c r="P875" t="str" cm="1">
        <f t="array" ref="P875">_xlfn.IFS(HeartDiseasePrediction[[#This Row],[Oldpeak]]&lt;1,"Low Risk",HeartDiseasePrediction[[#This Row],[Oldpeak]]&lt;1.5,"Medium Risk",HeartDiseasePrediction[[#This Row],[Oldpeak]]&gt;=1.5,"High Risk")</f>
        <v>Low Risk</v>
      </c>
      <c r="Q875" t="s">
        <v>13</v>
      </c>
      <c r="R875" t="s">
        <v>23</v>
      </c>
    </row>
    <row r="876" spans="1:18" x14ac:dyDescent="0.25">
      <c r="A876">
        <v>43</v>
      </c>
      <c r="B876" t="str" cm="1">
        <f t="array" ref="B876">_xlfn.IFS(HeartDiseasePrediction[[#This Row],[Age]]&lt;40,"Below 40",HeartDiseasePrediction[[#This Row],[Age]]&lt;50,"Btw 40 - 49",HeartDiseasePrediction[[#This Row],[Age]]&lt;60,"Btw 50 -59",HeartDiseasePrediction[[#This Row],[Age]]&lt;70,"Btw 60 - 69",HeartDiseasePrediction[[#This Row],[Age]]&lt;=80,"Btw 70 -79")</f>
        <v>Btw 40 - 49</v>
      </c>
      <c r="C876" t="s">
        <v>11</v>
      </c>
      <c r="D876" t="s">
        <v>61</v>
      </c>
      <c r="E876">
        <v>150</v>
      </c>
      <c r="F876" t="str" cm="1">
        <f t="array" ref="F876">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76">
        <v>247</v>
      </c>
      <c r="H876" t="str" cm="1">
        <f t="array" ref="H876">_xlfn.IFS(HeartDiseasePrediction[[#This Row],[Cholesterol]]=0,"No Reading",HeartDiseasePrediction[[#This Row],[Cholesterol]]&lt;200,"Normal",HeartDiseasePrediction[[#This Row],[Cholesterol]]&lt;240,"Medium Risk",HeartDiseasePrediction[[#This Row],[Cholesterol]]&gt;=240,"High Risk")</f>
        <v>High Risk</v>
      </c>
      <c r="I876" t="s">
        <v>52</v>
      </c>
      <c r="J876" t="s">
        <v>12</v>
      </c>
      <c r="K876">
        <v>171</v>
      </c>
      <c r="L876" s="1">
        <f>HeartDiseasePrediction[[#This Row],[MaxHR]]/(220-HeartDiseasePrediction[[#This Row],[Age]])</f>
        <v>0.96610169491525422</v>
      </c>
      <c r="M876" t="str" cm="1">
        <f t="array" ref="M876">_xlfn.IFS(HeartDiseasePrediction[[#This Row],[MaxHR % Value]]&lt;=59%,"Low-(Abnormal)",HeartDiseasePrediction[[#This Row],[MaxHR % Value]]&lt;86%,"Normal",HeartDiseasePrediction[[#This Row],[MaxHR % Value]]&gt;=86%,"High-(Abnormal)")</f>
        <v>High-(Abnormal)</v>
      </c>
      <c r="N876" t="s">
        <v>22</v>
      </c>
      <c r="O876">
        <v>1.5</v>
      </c>
      <c r="P876" t="str" cm="1">
        <f t="array" ref="P876">_xlfn.IFS(HeartDiseasePrediction[[#This Row],[Oldpeak]]&lt;1,"Low Risk",HeartDiseasePrediction[[#This Row],[Oldpeak]]&lt;1.5,"Medium Risk",HeartDiseasePrediction[[#This Row],[Oldpeak]]&gt;=1.5,"High Risk")</f>
        <v>High Risk</v>
      </c>
      <c r="Q876" t="s">
        <v>13</v>
      </c>
      <c r="R876" t="s">
        <v>22</v>
      </c>
    </row>
    <row r="877" spans="1:18" x14ac:dyDescent="0.25">
      <c r="A877">
        <v>58</v>
      </c>
      <c r="B877" t="str" cm="1">
        <f t="array" ref="B877">_xlfn.IFS(HeartDiseasePrediction[[#This Row],[Age]]&lt;40,"Below 40",HeartDiseasePrediction[[#This Row],[Age]]&lt;50,"Btw 40 - 49",HeartDiseasePrediction[[#This Row],[Age]]&lt;60,"Btw 50 -59",HeartDiseasePrediction[[#This Row],[Age]]&lt;70,"Btw 60 - 69",HeartDiseasePrediction[[#This Row],[Age]]&lt;=80,"Btw 70 -79")</f>
        <v>Btw 50 -59</v>
      </c>
      <c r="C877" t="s">
        <v>14</v>
      </c>
      <c r="D877" t="s">
        <v>64</v>
      </c>
      <c r="E877">
        <v>120</v>
      </c>
      <c r="F877" t="str" cm="1">
        <f t="array" ref="F87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77">
        <v>340</v>
      </c>
      <c r="H877" t="str" cm="1">
        <f t="array" ref="H877">_xlfn.IFS(HeartDiseasePrediction[[#This Row],[Cholesterol]]=0,"No Reading",HeartDiseasePrediction[[#This Row],[Cholesterol]]&lt;200,"Normal",HeartDiseasePrediction[[#This Row],[Cholesterol]]&lt;240,"Medium Risk",HeartDiseasePrediction[[#This Row],[Cholesterol]]&gt;=240,"High Risk")</f>
        <v>High Risk</v>
      </c>
      <c r="I877" t="s">
        <v>52</v>
      </c>
      <c r="J877" t="s">
        <v>12</v>
      </c>
      <c r="K877">
        <v>172</v>
      </c>
      <c r="L877" s="1">
        <f>HeartDiseasePrediction[[#This Row],[MaxHR]]/(220-HeartDiseasePrediction[[#This Row],[Age]])</f>
        <v>1.0617283950617284</v>
      </c>
      <c r="M877" t="str" cm="1">
        <f t="array" ref="M877">_xlfn.IFS(HeartDiseasePrediction[[#This Row],[MaxHR % Value]]&lt;=59%,"Low-(Abnormal)",HeartDiseasePrediction[[#This Row],[MaxHR % Value]]&lt;86%,"Normal",HeartDiseasePrediction[[#This Row],[MaxHR % Value]]&gt;=86%,"High-(Abnormal)")</f>
        <v>High-(Abnormal)</v>
      </c>
      <c r="N877" t="s">
        <v>22</v>
      </c>
      <c r="O877">
        <v>0</v>
      </c>
      <c r="P877" t="str" cm="1">
        <f t="array" ref="P877">_xlfn.IFS(HeartDiseasePrediction[[#This Row],[Oldpeak]]&lt;1,"Low Risk",HeartDiseasePrediction[[#This Row],[Oldpeak]]&lt;1.5,"Medium Risk",HeartDiseasePrediction[[#This Row],[Oldpeak]]&gt;=1.5,"High Risk")</f>
        <v>Low Risk</v>
      </c>
      <c r="Q877" t="s">
        <v>13</v>
      </c>
      <c r="R877" t="s">
        <v>22</v>
      </c>
    </row>
    <row r="878" spans="1:18" x14ac:dyDescent="0.25">
      <c r="A878">
        <v>60</v>
      </c>
      <c r="B878" t="str" cm="1">
        <f t="array" ref="B878">_xlfn.IFS(HeartDiseasePrediction[[#This Row],[Age]]&lt;40,"Below 40",HeartDiseasePrediction[[#This Row],[Age]]&lt;50,"Btw 40 - 49",HeartDiseasePrediction[[#This Row],[Age]]&lt;60,"Btw 50 -59",HeartDiseasePrediction[[#This Row],[Age]]&lt;70,"Btw 60 - 69",HeartDiseasePrediction[[#This Row],[Age]]&lt;=80,"Btw 70 -79")</f>
        <v>Btw 60 - 69</v>
      </c>
      <c r="C878" t="s">
        <v>11</v>
      </c>
      <c r="D878" t="s">
        <v>61</v>
      </c>
      <c r="E878">
        <v>130</v>
      </c>
      <c r="F878" t="str" cm="1">
        <f t="array" ref="F87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78">
        <v>206</v>
      </c>
      <c r="H878" t="str" cm="1">
        <f t="array" ref="H878">_xlfn.IFS(HeartDiseasePrediction[[#This Row],[Cholesterol]]=0,"No Reading",HeartDiseasePrediction[[#This Row],[Cholesterol]]&lt;200,"Normal",HeartDiseasePrediction[[#This Row],[Cholesterol]]&lt;240,"Medium Risk",HeartDiseasePrediction[[#This Row],[Cholesterol]]&gt;=240,"High Risk")</f>
        <v>Medium Risk</v>
      </c>
      <c r="I878" t="s">
        <v>52</v>
      </c>
      <c r="J878" t="s">
        <v>17</v>
      </c>
      <c r="K878">
        <v>132</v>
      </c>
      <c r="L878" s="1">
        <f>HeartDiseasePrediction[[#This Row],[MaxHR]]/(220-HeartDiseasePrediction[[#This Row],[Age]])</f>
        <v>0.82499999999999996</v>
      </c>
      <c r="M878" t="str" cm="1">
        <f t="array" ref="M878">_xlfn.IFS(HeartDiseasePrediction[[#This Row],[MaxHR % Value]]&lt;=59%,"Low-(Abnormal)",HeartDiseasePrediction[[#This Row],[MaxHR % Value]]&lt;86%,"Normal",HeartDiseasePrediction[[#This Row],[MaxHR % Value]]&gt;=86%,"High-(Abnormal)")</f>
        <v>Normal</v>
      </c>
      <c r="N878" t="s">
        <v>23</v>
      </c>
      <c r="O878">
        <v>2.4</v>
      </c>
      <c r="P878" t="str" cm="1">
        <f t="array" ref="P878">_xlfn.IFS(HeartDiseasePrediction[[#This Row],[Oldpeak]]&lt;1,"Low Risk",HeartDiseasePrediction[[#This Row],[Oldpeak]]&lt;1.5,"Medium Risk",HeartDiseasePrediction[[#This Row],[Oldpeak]]&gt;=1.5,"High Risk")</f>
        <v>High Risk</v>
      </c>
      <c r="Q878" t="s">
        <v>15</v>
      </c>
      <c r="R878" t="s">
        <v>23</v>
      </c>
    </row>
    <row r="879" spans="1:18" x14ac:dyDescent="0.25">
      <c r="A879">
        <v>58</v>
      </c>
      <c r="B879" t="str" cm="1">
        <f t="array" ref="B879">_xlfn.IFS(HeartDiseasePrediction[[#This Row],[Age]]&lt;40,"Below 40",HeartDiseasePrediction[[#This Row],[Age]]&lt;50,"Btw 40 - 49",HeartDiseasePrediction[[#This Row],[Age]]&lt;60,"Btw 50 -59",HeartDiseasePrediction[[#This Row],[Age]]&lt;70,"Btw 60 - 69",HeartDiseasePrediction[[#This Row],[Age]]&lt;=80,"Btw 70 -79")</f>
        <v>Btw 50 -59</v>
      </c>
      <c r="C879" t="s">
        <v>11</v>
      </c>
      <c r="D879" t="s">
        <v>62</v>
      </c>
      <c r="E879">
        <v>120</v>
      </c>
      <c r="F879" t="str" cm="1">
        <f t="array" ref="F87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79">
        <v>284</v>
      </c>
      <c r="H879" t="str" cm="1">
        <f t="array" ref="H879">_xlfn.IFS(HeartDiseasePrediction[[#This Row],[Cholesterol]]=0,"No Reading",HeartDiseasePrediction[[#This Row],[Cholesterol]]&lt;200,"Normal",HeartDiseasePrediction[[#This Row],[Cholesterol]]&lt;240,"Medium Risk",HeartDiseasePrediction[[#This Row],[Cholesterol]]&gt;=240,"High Risk")</f>
        <v>High Risk</v>
      </c>
      <c r="I879" t="s">
        <v>52</v>
      </c>
      <c r="J879" t="s">
        <v>17</v>
      </c>
      <c r="K879">
        <v>160</v>
      </c>
      <c r="L879" s="1">
        <f>HeartDiseasePrediction[[#This Row],[MaxHR]]/(220-HeartDiseasePrediction[[#This Row],[Age]])</f>
        <v>0.98765432098765427</v>
      </c>
      <c r="M879" t="str" cm="1">
        <f t="array" ref="M879">_xlfn.IFS(HeartDiseasePrediction[[#This Row],[MaxHR % Value]]&lt;=59%,"Low-(Abnormal)",HeartDiseasePrediction[[#This Row],[MaxHR % Value]]&lt;86%,"Normal",HeartDiseasePrediction[[#This Row],[MaxHR % Value]]&gt;=86%,"High-(Abnormal)")</f>
        <v>High-(Abnormal)</v>
      </c>
      <c r="N879" t="s">
        <v>22</v>
      </c>
      <c r="O879">
        <v>1.8</v>
      </c>
      <c r="P879" t="str" cm="1">
        <f t="array" ref="P879">_xlfn.IFS(HeartDiseasePrediction[[#This Row],[Oldpeak]]&lt;1,"Low Risk",HeartDiseasePrediction[[#This Row],[Oldpeak]]&lt;1.5,"Medium Risk",HeartDiseasePrediction[[#This Row],[Oldpeak]]&gt;=1.5,"High Risk")</f>
        <v>High Risk</v>
      </c>
      <c r="Q879" t="s">
        <v>15</v>
      </c>
      <c r="R879" t="s">
        <v>23</v>
      </c>
    </row>
    <row r="880" spans="1:18" x14ac:dyDescent="0.25">
      <c r="A880">
        <v>49</v>
      </c>
      <c r="B880" t="str" cm="1">
        <f t="array" ref="B880">_xlfn.IFS(HeartDiseasePrediction[[#This Row],[Age]]&lt;40,"Below 40",HeartDiseasePrediction[[#This Row],[Age]]&lt;50,"Btw 40 - 49",HeartDiseasePrediction[[#This Row],[Age]]&lt;60,"Btw 50 -59",HeartDiseasePrediction[[#This Row],[Age]]&lt;70,"Btw 60 - 69",HeartDiseasePrediction[[#This Row],[Age]]&lt;=80,"Btw 70 -79")</f>
        <v>Btw 40 - 49</v>
      </c>
      <c r="C880" t="s">
        <v>11</v>
      </c>
      <c r="D880" t="s">
        <v>62</v>
      </c>
      <c r="E880">
        <v>130</v>
      </c>
      <c r="F880" t="str" cm="1">
        <f t="array" ref="F88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80">
        <v>266</v>
      </c>
      <c r="H880" t="str" cm="1">
        <f t="array" ref="H880">_xlfn.IFS(HeartDiseasePrediction[[#This Row],[Cholesterol]]=0,"No Reading",HeartDiseasePrediction[[#This Row],[Cholesterol]]&lt;200,"Normal",HeartDiseasePrediction[[#This Row],[Cholesterol]]&lt;240,"Medium Risk",HeartDiseasePrediction[[#This Row],[Cholesterol]]&gt;=240,"High Risk")</f>
        <v>High Risk</v>
      </c>
      <c r="I880" t="s">
        <v>52</v>
      </c>
      <c r="J880" t="s">
        <v>12</v>
      </c>
      <c r="K880">
        <v>171</v>
      </c>
      <c r="L880" s="1">
        <f>HeartDiseasePrediction[[#This Row],[MaxHR]]/(220-HeartDiseasePrediction[[#This Row],[Age]])</f>
        <v>1</v>
      </c>
      <c r="M880" t="str" cm="1">
        <f t="array" ref="M880">_xlfn.IFS(HeartDiseasePrediction[[#This Row],[MaxHR % Value]]&lt;=59%,"Low-(Abnormal)",HeartDiseasePrediction[[#This Row],[MaxHR % Value]]&lt;86%,"Normal",HeartDiseasePrediction[[#This Row],[MaxHR % Value]]&gt;=86%,"High-(Abnormal)")</f>
        <v>High-(Abnormal)</v>
      </c>
      <c r="N880" t="s">
        <v>22</v>
      </c>
      <c r="O880">
        <v>0.6</v>
      </c>
      <c r="P880" t="str" cm="1">
        <f t="array" ref="P880">_xlfn.IFS(HeartDiseasePrediction[[#This Row],[Oldpeak]]&lt;1,"Low Risk",HeartDiseasePrediction[[#This Row],[Oldpeak]]&lt;1.5,"Medium Risk",HeartDiseasePrediction[[#This Row],[Oldpeak]]&gt;=1.5,"High Risk")</f>
        <v>Low Risk</v>
      </c>
      <c r="Q880" t="s">
        <v>13</v>
      </c>
      <c r="R880" t="s">
        <v>22</v>
      </c>
    </row>
    <row r="881" spans="1:18" x14ac:dyDescent="0.25">
      <c r="A881">
        <v>48</v>
      </c>
      <c r="B881" t="str" cm="1">
        <f t="array" ref="B881">_xlfn.IFS(HeartDiseasePrediction[[#This Row],[Age]]&lt;40,"Below 40",HeartDiseasePrediction[[#This Row],[Age]]&lt;50,"Btw 40 - 49",HeartDiseasePrediction[[#This Row],[Age]]&lt;60,"Btw 50 -59",HeartDiseasePrediction[[#This Row],[Age]]&lt;70,"Btw 60 - 69",HeartDiseasePrediction[[#This Row],[Age]]&lt;=80,"Btw 70 -79")</f>
        <v>Btw 40 - 49</v>
      </c>
      <c r="C881" t="s">
        <v>11</v>
      </c>
      <c r="D881" t="s">
        <v>62</v>
      </c>
      <c r="E881">
        <v>110</v>
      </c>
      <c r="F881" t="str" cm="1">
        <f t="array" ref="F881">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881">
        <v>229</v>
      </c>
      <c r="H881" t="str" cm="1">
        <f t="array" ref="H881">_xlfn.IFS(HeartDiseasePrediction[[#This Row],[Cholesterol]]=0,"No Reading",HeartDiseasePrediction[[#This Row],[Cholesterol]]&lt;200,"Normal",HeartDiseasePrediction[[#This Row],[Cholesterol]]&lt;240,"Medium Risk",HeartDiseasePrediction[[#This Row],[Cholesterol]]&gt;=240,"High Risk")</f>
        <v>Medium Risk</v>
      </c>
      <c r="I881" t="s">
        <v>52</v>
      </c>
      <c r="J881" t="s">
        <v>12</v>
      </c>
      <c r="K881">
        <v>168</v>
      </c>
      <c r="L881" s="1">
        <f>HeartDiseasePrediction[[#This Row],[MaxHR]]/(220-HeartDiseasePrediction[[#This Row],[Age]])</f>
        <v>0.97674418604651159</v>
      </c>
      <c r="M881" t="str" cm="1">
        <f t="array" ref="M881">_xlfn.IFS(HeartDiseasePrediction[[#This Row],[MaxHR % Value]]&lt;=59%,"Low-(Abnormal)",HeartDiseasePrediction[[#This Row],[MaxHR % Value]]&lt;86%,"Normal",HeartDiseasePrediction[[#This Row],[MaxHR % Value]]&gt;=86%,"High-(Abnormal)")</f>
        <v>High-(Abnormal)</v>
      </c>
      <c r="N881" t="s">
        <v>22</v>
      </c>
      <c r="O881">
        <v>1</v>
      </c>
      <c r="P881" t="str" cm="1">
        <f t="array" ref="P881">_xlfn.IFS(HeartDiseasePrediction[[#This Row],[Oldpeak]]&lt;1,"Low Risk",HeartDiseasePrediction[[#This Row],[Oldpeak]]&lt;1.5,"Medium Risk",HeartDiseasePrediction[[#This Row],[Oldpeak]]&gt;=1.5,"High Risk")</f>
        <v>Medium Risk</v>
      </c>
      <c r="Q881" t="s">
        <v>18</v>
      </c>
      <c r="R881" t="s">
        <v>23</v>
      </c>
    </row>
    <row r="882" spans="1:18" x14ac:dyDescent="0.25">
      <c r="A882">
        <v>52</v>
      </c>
      <c r="B882" t="str" cm="1">
        <f t="array" ref="B882">_xlfn.IFS(HeartDiseasePrediction[[#This Row],[Age]]&lt;40,"Below 40",HeartDiseasePrediction[[#This Row],[Age]]&lt;50,"Btw 40 - 49",HeartDiseasePrediction[[#This Row],[Age]]&lt;60,"Btw 50 -59",HeartDiseasePrediction[[#This Row],[Age]]&lt;70,"Btw 60 - 69",HeartDiseasePrediction[[#This Row],[Age]]&lt;=80,"Btw 70 -79")</f>
        <v>Btw 50 -59</v>
      </c>
      <c r="C882" t="s">
        <v>11</v>
      </c>
      <c r="D882" t="s">
        <v>64</v>
      </c>
      <c r="E882">
        <v>172</v>
      </c>
      <c r="F882" t="str" cm="1">
        <f t="array" ref="F882">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82">
        <v>199</v>
      </c>
      <c r="H882" t="str" cm="1">
        <f t="array" ref="H882">_xlfn.IFS(HeartDiseasePrediction[[#This Row],[Cholesterol]]=0,"No Reading",HeartDiseasePrediction[[#This Row],[Cholesterol]]&lt;200,"Normal",HeartDiseasePrediction[[#This Row],[Cholesterol]]&lt;240,"Medium Risk",HeartDiseasePrediction[[#This Row],[Cholesterol]]&gt;=240,"High Risk")</f>
        <v>Normal</v>
      </c>
      <c r="I882" t="s">
        <v>53</v>
      </c>
      <c r="J882" t="s">
        <v>12</v>
      </c>
      <c r="K882">
        <v>162</v>
      </c>
      <c r="L882" s="1">
        <f>HeartDiseasePrediction[[#This Row],[MaxHR]]/(220-HeartDiseasePrediction[[#This Row],[Age]])</f>
        <v>0.9642857142857143</v>
      </c>
      <c r="M882" t="str" cm="1">
        <f t="array" ref="M882">_xlfn.IFS(HeartDiseasePrediction[[#This Row],[MaxHR % Value]]&lt;=59%,"Low-(Abnormal)",HeartDiseasePrediction[[#This Row],[MaxHR % Value]]&lt;86%,"Normal",HeartDiseasePrediction[[#This Row],[MaxHR % Value]]&gt;=86%,"High-(Abnormal)")</f>
        <v>High-(Abnormal)</v>
      </c>
      <c r="N882" t="s">
        <v>22</v>
      </c>
      <c r="O882">
        <v>0.5</v>
      </c>
      <c r="P882" t="str" cm="1">
        <f t="array" ref="P882">_xlfn.IFS(HeartDiseasePrediction[[#This Row],[Oldpeak]]&lt;1,"Low Risk",HeartDiseasePrediction[[#This Row],[Oldpeak]]&lt;1.5,"Medium Risk",HeartDiseasePrediction[[#This Row],[Oldpeak]]&gt;=1.5,"High Risk")</f>
        <v>Low Risk</v>
      </c>
      <c r="Q882" t="s">
        <v>13</v>
      </c>
      <c r="R882" t="s">
        <v>22</v>
      </c>
    </row>
    <row r="883" spans="1:18" x14ac:dyDescent="0.25">
      <c r="A883">
        <v>44</v>
      </c>
      <c r="B883" t="str" cm="1">
        <f t="array" ref="B883">_xlfn.IFS(HeartDiseasePrediction[[#This Row],[Age]]&lt;40,"Below 40",HeartDiseasePrediction[[#This Row],[Age]]&lt;50,"Btw 40 - 49",HeartDiseasePrediction[[#This Row],[Age]]&lt;60,"Btw 50 -59",HeartDiseasePrediction[[#This Row],[Age]]&lt;70,"Btw 60 - 69",HeartDiseasePrediction[[#This Row],[Age]]&lt;=80,"Btw 70 -79")</f>
        <v>Btw 40 - 49</v>
      </c>
      <c r="C883" t="s">
        <v>11</v>
      </c>
      <c r="D883" t="s">
        <v>62</v>
      </c>
      <c r="E883">
        <v>120</v>
      </c>
      <c r="F883" t="str" cm="1">
        <f t="array" ref="F883">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83">
        <v>263</v>
      </c>
      <c r="H883" t="str" cm="1">
        <f t="array" ref="H883">_xlfn.IFS(HeartDiseasePrediction[[#This Row],[Cholesterol]]=0,"No Reading",HeartDiseasePrediction[[#This Row],[Cholesterol]]&lt;200,"Normal",HeartDiseasePrediction[[#This Row],[Cholesterol]]&lt;240,"Medium Risk",HeartDiseasePrediction[[#This Row],[Cholesterol]]&gt;=240,"High Risk")</f>
        <v>High Risk</v>
      </c>
      <c r="I883" t="s">
        <v>52</v>
      </c>
      <c r="J883" t="s">
        <v>12</v>
      </c>
      <c r="K883">
        <v>173</v>
      </c>
      <c r="L883" s="1">
        <f>HeartDiseasePrediction[[#This Row],[MaxHR]]/(220-HeartDiseasePrediction[[#This Row],[Age]])</f>
        <v>0.98295454545454541</v>
      </c>
      <c r="M883" t="str" cm="1">
        <f t="array" ref="M883">_xlfn.IFS(HeartDiseasePrediction[[#This Row],[MaxHR % Value]]&lt;=59%,"Low-(Abnormal)",HeartDiseasePrediction[[#This Row],[MaxHR % Value]]&lt;86%,"Normal",HeartDiseasePrediction[[#This Row],[MaxHR % Value]]&gt;=86%,"High-(Abnormal)")</f>
        <v>High-(Abnormal)</v>
      </c>
      <c r="N883" t="s">
        <v>22</v>
      </c>
      <c r="O883">
        <v>0</v>
      </c>
      <c r="P883" t="str" cm="1">
        <f t="array" ref="P883">_xlfn.IFS(HeartDiseasePrediction[[#This Row],[Oldpeak]]&lt;1,"Low Risk",HeartDiseasePrediction[[#This Row],[Oldpeak]]&lt;1.5,"Medium Risk",HeartDiseasePrediction[[#This Row],[Oldpeak]]&gt;=1.5,"High Risk")</f>
        <v>Low Risk</v>
      </c>
      <c r="Q883" t="s">
        <v>13</v>
      </c>
      <c r="R883" t="s">
        <v>22</v>
      </c>
    </row>
    <row r="884" spans="1:18" x14ac:dyDescent="0.25">
      <c r="A884">
        <v>56</v>
      </c>
      <c r="B884" t="str" cm="1">
        <f t="array" ref="B884">_xlfn.IFS(HeartDiseasePrediction[[#This Row],[Age]]&lt;40,"Below 40",HeartDiseasePrediction[[#This Row],[Age]]&lt;50,"Btw 40 - 49",HeartDiseasePrediction[[#This Row],[Age]]&lt;60,"Btw 50 -59",HeartDiseasePrediction[[#This Row],[Age]]&lt;70,"Btw 60 - 69",HeartDiseasePrediction[[#This Row],[Age]]&lt;=80,"Btw 70 -79")</f>
        <v>Btw 50 -59</v>
      </c>
      <c r="C884" t="s">
        <v>14</v>
      </c>
      <c r="D884" t="s">
        <v>62</v>
      </c>
      <c r="E884">
        <v>140</v>
      </c>
      <c r="F884" t="str" cm="1">
        <f t="array" ref="F88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84">
        <v>294</v>
      </c>
      <c r="H884" t="str" cm="1">
        <f t="array" ref="H884">_xlfn.IFS(HeartDiseasePrediction[[#This Row],[Cholesterol]]=0,"No Reading",HeartDiseasePrediction[[#This Row],[Cholesterol]]&lt;200,"Normal",HeartDiseasePrediction[[#This Row],[Cholesterol]]&lt;240,"Medium Risk",HeartDiseasePrediction[[#This Row],[Cholesterol]]&gt;=240,"High Risk")</f>
        <v>High Risk</v>
      </c>
      <c r="I884" t="s">
        <v>52</v>
      </c>
      <c r="J884" t="s">
        <v>17</v>
      </c>
      <c r="K884">
        <v>153</v>
      </c>
      <c r="L884" s="1">
        <f>HeartDiseasePrediction[[#This Row],[MaxHR]]/(220-HeartDiseasePrediction[[#This Row],[Age]])</f>
        <v>0.93292682926829273</v>
      </c>
      <c r="M884" t="str" cm="1">
        <f t="array" ref="M884">_xlfn.IFS(HeartDiseasePrediction[[#This Row],[MaxHR % Value]]&lt;=59%,"Low-(Abnormal)",HeartDiseasePrediction[[#This Row],[MaxHR % Value]]&lt;86%,"Normal",HeartDiseasePrediction[[#This Row],[MaxHR % Value]]&gt;=86%,"High-(Abnormal)")</f>
        <v>High-(Abnormal)</v>
      </c>
      <c r="N884" t="s">
        <v>22</v>
      </c>
      <c r="O884">
        <v>1.3</v>
      </c>
      <c r="P884" t="str" cm="1">
        <f t="array" ref="P884">_xlfn.IFS(HeartDiseasePrediction[[#This Row],[Oldpeak]]&lt;1,"Low Risk",HeartDiseasePrediction[[#This Row],[Oldpeak]]&lt;1.5,"Medium Risk",HeartDiseasePrediction[[#This Row],[Oldpeak]]&gt;=1.5,"High Risk")</f>
        <v>Medium Risk</v>
      </c>
      <c r="Q884" t="s">
        <v>15</v>
      </c>
      <c r="R884" t="s">
        <v>22</v>
      </c>
    </row>
    <row r="885" spans="1:18" x14ac:dyDescent="0.25">
      <c r="A885">
        <v>57</v>
      </c>
      <c r="B885" t="str" cm="1">
        <f t="array" ref="B885">_xlfn.IFS(HeartDiseasePrediction[[#This Row],[Age]]&lt;40,"Below 40",HeartDiseasePrediction[[#This Row],[Age]]&lt;50,"Btw 40 - 49",HeartDiseasePrediction[[#This Row],[Age]]&lt;60,"Btw 50 -59",HeartDiseasePrediction[[#This Row],[Age]]&lt;70,"Btw 60 - 69",HeartDiseasePrediction[[#This Row],[Age]]&lt;=80,"Btw 70 -79")</f>
        <v>Btw 50 -59</v>
      </c>
      <c r="C885" t="s">
        <v>11</v>
      </c>
      <c r="D885" t="s">
        <v>61</v>
      </c>
      <c r="E885">
        <v>140</v>
      </c>
      <c r="F885" t="str" cm="1">
        <f t="array" ref="F885">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85">
        <v>192</v>
      </c>
      <c r="H885" t="str" cm="1">
        <f t="array" ref="H885">_xlfn.IFS(HeartDiseasePrediction[[#This Row],[Cholesterol]]=0,"No Reading",HeartDiseasePrediction[[#This Row],[Cholesterol]]&lt;200,"Normal",HeartDiseasePrediction[[#This Row],[Cholesterol]]&lt;240,"Medium Risk",HeartDiseasePrediction[[#This Row],[Cholesterol]]&gt;=240,"High Risk")</f>
        <v>Normal</v>
      </c>
      <c r="I885" t="s">
        <v>52</v>
      </c>
      <c r="J885" t="s">
        <v>12</v>
      </c>
      <c r="K885">
        <v>148</v>
      </c>
      <c r="L885" s="1">
        <f>HeartDiseasePrediction[[#This Row],[MaxHR]]/(220-HeartDiseasePrediction[[#This Row],[Age]])</f>
        <v>0.90797546012269936</v>
      </c>
      <c r="M885" t="str" cm="1">
        <f t="array" ref="M885">_xlfn.IFS(HeartDiseasePrediction[[#This Row],[MaxHR % Value]]&lt;=59%,"Low-(Abnormal)",HeartDiseasePrediction[[#This Row],[MaxHR % Value]]&lt;86%,"Normal",HeartDiseasePrediction[[#This Row],[MaxHR % Value]]&gt;=86%,"High-(Abnormal)")</f>
        <v>High-(Abnormal)</v>
      </c>
      <c r="N885" t="s">
        <v>22</v>
      </c>
      <c r="O885">
        <v>0.4</v>
      </c>
      <c r="P885" t="str" cm="1">
        <f t="array" ref="P885">_xlfn.IFS(HeartDiseasePrediction[[#This Row],[Oldpeak]]&lt;1,"Low Risk",HeartDiseasePrediction[[#This Row],[Oldpeak]]&lt;1.5,"Medium Risk",HeartDiseasePrediction[[#This Row],[Oldpeak]]&gt;=1.5,"High Risk")</f>
        <v>Low Risk</v>
      </c>
      <c r="Q885" t="s">
        <v>15</v>
      </c>
      <c r="R885" t="s">
        <v>22</v>
      </c>
    </row>
    <row r="886" spans="1:18" x14ac:dyDescent="0.25">
      <c r="A886">
        <v>67</v>
      </c>
      <c r="B886" t="str" cm="1">
        <f t="array" ref="B886">_xlfn.IFS(HeartDiseasePrediction[[#This Row],[Age]]&lt;40,"Below 40",HeartDiseasePrediction[[#This Row],[Age]]&lt;50,"Btw 40 - 49",HeartDiseasePrediction[[#This Row],[Age]]&lt;60,"Btw 50 -59",HeartDiseasePrediction[[#This Row],[Age]]&lt;70,"Btw 60 - 69",HeartDiseasePrediction[[#This Row],[Age]]&lt;=80,"Btw 70 -79")</f>
        <v>Btw 60 - 69</v>
      </c>
      <c r="C886" t="s">
        <v>11</v>
      </c>
      <c r="D886" t="s">
        <v>61</v>
      </c>
      <c r="E886">
        <v>160</v>
      </c>
      <c r="F886" t="str" cm="1">
        <f t="array" ref="F886">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86">
        <v>286</v>
      </c>
      <c r="H886" t="str" cm="1">
        <f t="array" ref="H886">_xlfn.IFS(HeartDiseasePrediction[[#This Row],[Cholesterol]]=0,"No Reading",HeartDiseasePrediction[[#This Row],[Cholesterol]]&lt;200,"Normal",HeartDiseasePrediction[[#This Row],[Cholesterol]]&lt;240,"Medium Risk",HeartDiseasePrediction[[#This Row],[Cholesterol]]&gt;=240,"High Risk")</f>
        <v>High Risk</v>
      </c>
      <c r="I886" t="s">
        <v>52</v>
      </c>
      <c r="J886" t="s">
        <v>17</v>
      </c>
      <c r="K886">
        <v>108</v>
      </c>
      <c r="L886" s="1">
        <f>HeartDiseasePrediction[[#This Row],[MaxHR]]/(220-HeartDiseasePrediction[[#This Row],[Age]])</f>
        <v>0.70588235294117652</v>
      </c>
      <c r="M886" t="str" cm="1">
        <f t="array" ref="M886">_xlfn.IFS(HeartDiseasePrediction[[#This Row],[MaxHR % Value]]&lt;=59%,"Low-(Abnormal)",HeartDiseasePrediction[[#This Row],[MaxHR % Value]]&lt;86%,"Normal",HeartDiseasePrediction[[#This Row],[MaxHR % Value]]&gt;=86%,"High-(Abnormal)")</f>
        <v>Normal</v>
      </c>
      <c r="N886" t="s">
        <v>23</v>
      </c>
      <c r="O886">
        <v>1.5</v>
      </c>
      <c r="P886" t="str" cm="1">
        <f t="array" ref="P886">_xlfn.IFS(HeartDiseasePrediction[[#This Row],[Oldpeak]]&lt;1,"Low Risk",HeartDiseasePrediction[[#This Row],[Oldpeak]]&lt;1.5,"Medium Risk",HeartDiseasePrediction[[#This Row],[Oldpeak]]&gt;=1.5,"High Risk")</f>
        <v>High Risk</v>
      </c>
      <c r="Q886" t="s">
        <v>15</v>
      </c>
      <c r="R886" t="s">
        <v>23</v>
      </c>
    </row>
    <row r="887" spans="1:18" x14ac:dyDescent="0.25">
      <c r="A887">
        <v>53</v>
      </c>
      <c r="B887" t="str" cm="1">
        <f t="array" ref="B887">_xlfn.IFS(HeartDiseasePrediction[[#This Row],[Age]]&lt;40,"Below 40",HeartDiseasePrediction[[#This Row],[Age]]&lt;50,"Btw 40 - 49",HeartDiseasePrediction[[#This Row],[Age]]&lt;60,"Btw 50 -59",HeartDiseasePrediction[[#This Row],[Age]]&lt;70,"Btw 60 - 69",HeartDiseasePrediction[[#This Row],[Age]]&lt;=80,"Btw 70 -79")</f>
        <v>Btw 50 -59</v>
      </c>
      <c r="C887" t="s">
        <v>14</v>
      </c>
      <c r="D887" t="s">
        <v>64</v>
      </c>
      <c r="E887">
        <v>128</v>
      </c>
      <c r="F887" t="str" cm="1">
        <f t="array" ref="F88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87">
        <v>216</v>
      </c>
      <c r="H887" t="str" cm="1">
        <f t="array" ref="H887">_xlfn.IFS(HeartDiseasePrediction[[#This Row],[Cholesterol]]=0,"No Reading",HeartDiseasePrediction[[#This Row],[Cholesterol]]&lt;200,"Normal",HeartDiseasePrediction[[#This Row],[Cholesterol]]&lt;240,"Medium Risk",HeartDiseasePrediction[[#This Row],[Cholesterol]]&gt;=240,"High Risk")</f>
        <v>Medium Risk</v>
      </c>
      <c r="I887" t="s">
        <v>52</v>
      </c>
      <c r="J887" t="s">
        <v>17</v>
      </c>
      <c r="K887">
        <v>115</v>
      </c>
      <c r="L887" s="1">
        <f>HeartDiseasePrediction[[#This Row],[MaxHR]]/(220-HeartDiseasePrediction[[#This Row],[Age]])</f>
        <v>0.68862275449101795</v>
      </c>
      <c r="M887" t="str" cm="1">
        <f t="array" ref="M887">_xlfn.IFS(HeartDiseasePrediction[[#This Row],[MaxHR % Value]]&lt;=59%,"Low-(Abnormal)",HeartDiseasePrediction[[#This Row],[MaxHR % Value]]&lt;86%,"Normal",HeartDiseasePrediction[[#This Row],[MaxHR % Value]]&gt;=86%,"High-(Abnormal)")</f>
        <v>Normal</v>
      </c>
      <c r="N887" t="s">
        <v>22</v>
      </c>
      <c r="O887">
        <v>0</v>
      </c>
      <c r="P887" t="str" cm="1">
        <f t="array" ref="P887">_xlfn.IFS(HeartDiseasePrediction[[#This Row],[Oldpeak]]&lt;1,"Low Risk",HeartDiseasePrediction[[#This Row],[Oldpeak]]&lt;1.5,"Medium Risk",HeartDiseasePrediction[[#This Row],[Oldpeak]]&gt;=1.5,"High Risk")</f>
        <v>Low Risk</v>
      </c>
      <c r="Q887" t="s">
        <v>13</v>
      </c>
      <c r="R887" t="s">
        <v>22</v>
      </c>
    </row>
    <row r="888" spans="1:18" x14ac:dyDescent="0.25">
      <c r="A888">
        <v>52</v>
      </c>
      <c r="B888" t="str" cm="1">
        <f t="array" ref="B888">_xlfn.IFS(HeartDiseasePrediction[[#This Row],[Age]]&lt;40,"Below 40",HeartDiseasePrediction[[#This Row],[Age]]&lt;50,"Btw 40 - 49",HeartDiseasePrediction[[#This Row],[Age]]&lt;60,"Btw 50 -59",HeartDiseasePrediction[[#This Row],[Age]]&lt;70,"Btw 60 - 69",HeartDiseasePrediction[[#This Row],[Age]]&lt;=80,"Btw 70 -79")</f>
        <v>Btw 50 -59</v>
      </c>
      <c r="C888" t="s">
        <v>11</v>
      </c>
      <c r="D888" t="s">
        <v>64</v>
      </c>
      <c r="E888">
        <v>138</v>
      </c>
      <c r="F888" t="str" cm="1">
        <f t="array" ref="F88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88">
        <v>223</v>
      </c>
      <c r="H888" t="str" cm="1">
        <f t="array" ref="H888">_xlfn.IFS(HeartDiseasePrediction[[#This Row],[Cholesterol]]=0,"No Reading",HeartDiseasePrediction[[#This Row],[Cholesterol]]&lt;200,"Normal",HeartDiseasePrediction[[#This Row],[Cholesterol]]&lt;240,"Medium Risk",HeartDiseasePrediction[[#This Row],[Cholesterol]]&gt;=240,"High Risk")</f>
        <v>Medium Risk</v>
      </c>
      <c r="I888" t="s">
        <v>52</v>
      </c>
      <c r="J888" t="s">
        <v>12</v>
      </c>
      <c r="K888">
        <v>169</v>
      </c>
      <c r="L888" s="1">
        <f>HeartDiseasePrediction[[#This Row],[MaxHR]]/(220-HeartDiseasePrediction[[#This Row],[Age]])</f>
        <v>1.0059523809523809</v>
      </c>
      <c r="M888" t="str" cm="1">
        <f t="array" ref="M888">_xlfn.IFS(HeartDiseasePrediction[[#This Row],[MaxHR % Value]]&lt;=59%,"Low-(Abnormal)",HeartDiseasePrediction[[#This Row],[MaxHR % Value]]&lt;86%,"Normal",HeartDiseasePrediction[[#This Row],[MaxHR % Value]]&gt;=86%,"High-(Abnormal)")</f>
        <v>High-(Abnormal)</v>
      </c>
      <c r="N888" t="s">
        <v>22</v>
      </c>
      <c r="O888">
        <v>0</v>
      </c>
      <c r="P888" t="str" cm="1">
        <f t="array" ref="P888">_xlfn.IFS(HeartDiseasePrediction[[#This Row],[Oldpeak]]&lt;1,"Low Risk",HeartDiseasePrediction[[#This Row],[Oldpeak]]&lt;1.5,"Medium Risk",HeartDiseasePrediction[[#This Row],[Oldpeak]]&gt;=1.5,"High Risk")</f>
        <v>Low Risk</v>
      </c>
      <c r="Q888" t="s">
        <v>13</v>
      </c>
      <c r="R888" t="s">
        <v>22</v>
      </c>
    </row>
    <row r="889" spans="1:18" x14ac:dyDescent="0.25">
      <c r="A889">
        <v>43</v>
      </c>
      <c r="B889" t="str" cm="1">
        <f t="array" ref="B889">_xlfn.IFS(HeartDiseasePrediction[[#This Row],[Age]]&lt;40,"Below 40",HeartDiseasePrediction[[#This Row],[Age]]&lt;50,"Btw 40 - 49",HeartDiseasePrediction[[#This Row],[Age]]&lt;60,"Btw 50 -59",HeartDiseasePrediction[[#This Row],[Age]]&lt;70,"Btw 60 - 69",HeartDiseasePrediction[[#This Row],[Age]]&lt;=80,"Btw 70 -79")</f>
        <v>Btw 40 - 49</v>
      </c>
      <c r="C889" t="s">
        <v>11</v>
      </c>
      <c r="D889" t="s">
        <v>61</v>
      </c>
      <c r="E889">
        <v>132</v>
      </c>
      <c r="F889" t="str" cm="1">
        <f t="array" ref="F88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89">
        <v>247</v>
      </c>
      <c r="H889" t="str" cm="1">
        <f t="array" ref="H889">_xlfn.IFS(HeartDiseasePrediction[[#This Row],[Cholesterol]]=0,"No Reading",HeartDiseasePrediction[[#This Row],[Cholesterol]]&lt;200,"Normal",HeartDiseasePrediction[[#This Row],[Cholesterol]]&lt;240,"Medium Risk",HeartDiseasePrediction[[#This Row],[Cholesterol]]&gt;=240,"High Risk")</f>
        <v>High Risk</v>
      </c>
      <c r="I889" t="s">
        <v>53</v>
      </c>
      <c r="J889" t="s">
        <v>17</v>
      </c>
      <c r="K889">
        <v>143</v>
      </c>
      <c r="L889" s="1">
        <f>HeartDiseasePrediction[[#This Row],[MaxHR]]/(220-HeartDiseasePrediction[[#This Row],[Age]])</f>
        <v>0.80790960451977401</v>
      </c>
      <c r="M889" t="str" cm="1">
        <f t="array" ref="M889">_xlfn.IFS(HeartDiseasePrediction[[#This Row],[MaxHR % Value]]&lt;=59%,"Low-(Abnormal)",HeartDiseasePrediction[[#This Row],[MaxHR % Value]]&lt;86%,"Normal",HeartDiseasePrediction[[#This Row],[MaxHR % Value]]&gt;=86%,"High-(Abnormal)")</f>
        <v>Normal</v>
      </c>
      <c r="N889" t="s">
        <v>23</v>
      </c>
      <c r="O889">
        <v>0.1</v>
      </c>
      <c r="P889" t="str" cm="1">
        <f t="array" ref="P889">_xlfn.IFS(HeartDiseasePrediction[[#This Row],[Oldpeak]]&lt;1,"Low Risk",HeartDiseasePrediction[[#This Row],[Oldpeak]]&lt;1.5,"Medium Risk",HeartDiseasePrediction[[#This Row],[Oldpeak]]&gt;=1.5,"High Risk")</f>
        <v>Low Risk</v>
      </c>
      <c r="Q889" t="s">
        <v>15</v>
      </c>
      <c r="R889" t="s">
        <v>23</v>
      </c>
    </row>
    <row r="890" spans="1:18" x14ac:dyDescent="0.25">
      <c r="A890">
        <v>52</v>
      </c>
      <c r="B890" t="str" cm="1">
        <f t="array" ref="B890">_xlfn.IFS(HeartDiseasePrediction[[#This Row],[Age]]&lt;40,"Below 40",HeartDiseasePrediction[[#This Row],[Age]]&lt;50,"Btw 40 - 49",HeartDiseasePrediction[[#This Row],[Age]]&lt;60,"Btw 50 -59",HeartDiseasePrediction[[#This Row],[Age]]&lt;70,"Btw 60 - 69",HeartDiseasePrediction[[#This Row],[Age]]&lt;=80,"Btw 70 -79")</f>
        <v>Btw 50 -59</v>
      </c>
      <c r="C890" t="s">
        <v>11</v>
      </c>
      <c r="D890" t="s">
        <v>61</v>
      </c>
      <c r="E890">
        <v>128</v>
      </c>
      <c r="F890" t="str" cm="1">
        <f t="array" ref="F89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90">
        <v>204</v>
      </c>
      <c r="H890" t="str" cm="1">
        <f t="array" ref="H890">_xlfn.IFS(HeartDiseasePrediction[[#This Row],[Cholesterol]]=0,"No Reading",HeartDiseasePrediction[[#This Row],[Cholesterol]]&lt;200,"Normal",HeartDiseasePrediction[[#This Row],[Cholesterol]]&lt;240,"Medium Risk",HeartDiseasePrediction[[#This Row],[Cholesterol]]&gt;=240,"High Risk")</f>
        <v>Medium Risk</v>
      </c>
      <c r="I890" t="s">
        <v>53</v>
      </c>
      <c r="J890" t="s">
        <v>12</v>
      </c>
      <c r="K890">
        <v>156</v>
      </c>
      <c r="L890" s="1">
        <f>HeartDiseasePrediction[[#This Row],[MaxHR]]/(220-HeartDiseasePrediction[[#This Row],[Age]])</f>
        <v>0.9285714285714286</v>
      </c>
      <c r="M890" t="str" cm="1">
        <f t="array" ref="M890">_xlfn.IFS(HeartDiseasePrediction[[#This Row],[MaxHR % Value]]&lt;=59%,"Low-(Abnormal)",HeartDiseasePrediction[[#This Row],[MaxHR % Value]]&lt;86%,"Normal",HeartDiseasePrediction[[#This Row],[MaxHR % Value]]&gt;=86%,"High-(Abnormal)")</f>
        <v>High-(Abnormal)</v>
      </c>
      <c r="N890" t="s">
        <v>23</v>
      </c>
      <c r="O890">
        <v>1</v>
      </c>
      <c r="P890" t="str" cm="1">
        <f t="array" ref="P890">_xlfn.IFS(HeartDiseasePrediction[[#This Row],[Oldpeak]]&lt;1,"Low Risk",HeartDiseasePrediction[[#This Row],[Oldpeak]]&lt;1.5,"Medium Risk",HeartDiseasePrediction[[#This Row],[Oldpeak]]&gt;=1.5,"High Risk")</f>
        <v>Medium Risk</v>
      </c>
      <c r="Q890" t="s">
        <v>15</v>
      </c>
      <c r="R890" t="s">
        <v>23</v>
      </c>
    </row>
    <row r="891" spans="1:18" x14ac:dyDescent="0.25">
      <c r="A891">
        <v>59</v>
      </c>
      <c r="B891" t="str" cm="1">
        <f t="array" ref="B891">_xlfn.IFS(HeartDiseasePrediction[[#This Row],[Age]]&lt;40,"Below 40",HeartDiseasePrediction[[#This Row],[Age]]&lt;50,"Btw 40 - 49",HeartDiseasePrediction[[#This Row],[Age]]&lt;60,"Btw 50 -59",HeartDiseasePrediction[[#This Row],[Age]]&lt;70,"Btw 60 - 69",HeartDiseasePrediction[[#This Row],[Age]]&lt;=80,"Btw 70 -79")</f>
        <v>Btw 50 -59</v>
      </c>
      <c r="C891" t="s">
        <v>11</v>
      </c>
      <c r="D891" t="s">
        <v>63</v>
      </c>
      <c r="E891">
        <v>134</v>
      </c>
      <c r="F891" t="str" cm="1">
        <f t="array" ref="F89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91">
        <v>204</v>
      </c>
      <c r="H891" t="str" cm="1">
        <f t="array" ref="H891">_xlfn.IFS(HeartDiseasePrediction[[#This Row],[Cholesterol]]=0,"No Reading",HeartDiseasePrediction[[#This Row],[Cholesterol]]&lt;200,"Normal",HeartDiseasePrediction[[#This Row],[Cholesterol]]&lt;240,"Medium Risk",HeartDiseasePrediction[[#This Row],[Cholesterol]]&gt;=240,"High Risk")</f>
        <v>Medium Risk</v>
      </c>
      <c r="I891" t="s">
        <v>52</v>
      </c>
      <c r="J891" t="s">
        <v>12</v>
      </c>
      <c r="K891">
        <v>162</v>
      </c>
      <c r="L891" s="1">
        <f>HeartDiseasePrediction[[#This Row],[MaxHR]]/(220-HeartDiseasePrediction[[#This Row],[Age]])</f>
        <v>1.0062111801242235</v>
      </c>
      <c r="M891" t="str" cm="1">
        <f t="array" ref="M891">_xlfn.IFS(HeartDiseasePrediction[[#This Row],[MaxHR % Value]]&lt;=59%,"Low-(Abnormal)",HeartDiseasePrediction[[#This Row],[MaxHR % Value]]&lt;86%,"Normal",HeartDiseasePrediction[[#This Row],[MaxHR % Value]]&gt;=86%,"High-(Abnormal)")</f>
        <v>High-(Abnormal)</v>
      </c>
      <c r="N891" t="s">
        <v>22</v>
      </c>
      <c r="O891">
        <v>0.8</v>
      </c>
      <c r="P891" t="str" cm="1">
        <f t="array" ref="P891">_xlfn.IFS(HeartDiseasePrediction[[#This Row],[Oldpeak]]&lt;1,"Low Risk",HeartDiseasePrediction[[#This Row],[Oldpeak]]&lt;1.5,"Medium Risk",HeartDiseasePrediction[[#This Row],[Oldpeak]]&gt;=1.5,"High Risk")</f>
        <v>Low Risk</v>
      </c>
      <c r="Q891" t="s">
        <v>13</v>
      </c>
      <c r="R891" t="s">
        <v>23</v>
      </c>
    </row>
    <row r="892" spans="1:18" x14ac:dyDescent="0.25">
      <c r="A892">
        <v>64</v>
      </c>
      <c r="B892" t="str" cm="1">
        <f t="array" ref="B892">_xlfn.IFS(HeartDiseasePrediction[[#This Row],[Age]]&lt;40,"Below 40",HeartDiseasePrediction[[#This Row],[Age]]&lt;50,"Btw 40 - 49",HeartDiseasePrediction[[#This Row],[Age]]&lt;60,"Btw 50 -59",HeartDiseasePrediction[[#This Row],[Age]]&lt;70,"Btw 60 - 69",HeartDiseasePrediction[[#This Row],[Age]]&lt;=80,"Btw 70 -79")</f>
        <v>Btw 60 - 69</v>
      </c>
      <c r="C892" t="s">
        <v>11</v>
      </c>
      <c r="D892" t="s">
        <v>63</v>
      </c>
      <c r="E892">
        <v>170</v>
      </c>
      <c r="F892" t="str" cm="1">
        <f t="array" ref="F892">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92">
        <v>227</v>
      </c>
      <c r="H892" t="str" cm="1">
        <f t="array" ref="H892">_xlfn.IFS(HeartDiseasePrediction[[#This Row],[Cholesterol]]=0,"No Reading",HeartDiseasePrediction[[#This Row],[Cholesterol]]&lt;200,"Normal",HeartDiseasePrediction[[#This Row],[Cholesterol]]&lt;240,"Medium Risk",HeartDiseasePrediction[[#This Row],[Cholesterol]]&gt;=240,"High Risk")</f>
        <v>Medium Risk</v>
      </c>
      <c r="I892" t="s">
        <v>52</v>
      </c>
      <c r="J892" t="s">
        <v>17</v>
      </c>
      <c r="K892">
        <v>155</v>
      </c>
      <c r="L892" s="1">
        <f>HeartDiseasePrediction[[#This Row],[MaxHR]]/(220-HeartDiseasePrediction[[#This Row],[Age]])</f>
        <v>0.99358974358974361</v>
      </c>
      <c r="M892" t="str" cm="1">
        <f t="array" ref="M892">_xlfn.IFS(HeartDiseasePrediction[[#This Row],[MaxHR % Value]]&lt;=59%,"Low-(Abnormal)",HeartDiseasePrediction[[#This Row],[MaxHR % Value]]&lt;86%,"Normal",HeartDiseasePrediction[[#This Row],[MaxHR % Value]]&gt;=86%,"High-(Abnormal)")</f>
        <v>High-(Abnormal)</v>
      </c>
      <c r="N892" t="s">
        <v>22</v>
      </c>
      <c r="O892">
        <v>0.6</v>
      </c>
      <c r="P892" t="str" cm="1">
        <f t="array" ref="P892">_xlfn.IFS(HeartDiseasePrediction[[#This Row],[Oldpeak]]&lt;1,"Low Risk",HeartDiseasePrediction[[#This Row],[Oldpeak]]&lt;1.5,"Medium Risk",HeartDiseasePrediction[[#This Row],[Oldpeak]]&gt;=1.5,"High Risk")</f>
        <v>Low Risk</v>
      </c>
      <c r="Q892" t="s">
        <v>15</v>
      </c>
      <c r="R892" t="s">
        <v>22</v>
      </c>
    </row>
    <row r="893" spans="1:18" x14ac:dyDescent="0.25">
      <c r="A893">
        <v>66</v>
      </c>
      <c r="B893" t="str" cm="1">
        <f t="array" ref="B893">_xlfn.IFS(HeartDiseasePrediction[[#This Row],[Age]]&lt;40,"Below 40",HeartDiseasePrediction[[#This Row],[Age]]&lt;50,"Btw 40 - 49",HeartDiseasePrediction[[#This Row],[Age]]&lt;60,"Btw 50 -59",HeartDiseasePrediction[[#This Row],[Age]]&lt;70,"Btw 60 - 69",HeartDiseasePrediction[[#This Row],[Age]]&lt;=80,"Btw 70 -79")</f>
        <v>Btw 60 - 69</v>
      </c>
      <c r="C893" t="s">
        <v>14</v>
      </c>
      <c r="D893" t="s">
        <v>64</v>
      </c>
      <c r="E893">
        <v>146</v>
      </c>
      <c r="F893" t="str" cm="1">
        <f t="array" ref="F893">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93">
        <v>278</v>
      </c>
      <c r="H893" t="str" cm="1">
        <f t="array" ref="H893">_xlfn.IFS(HeartDiseasePrediction[[#This Row],[Cholesterol]]=0,"No Reading",HeartDiseasePrediction[[#This Row],[Cholesterol]]&lt;200,"Normal",HeartDiseasePrediction[[#This Row],[Cholesterol]]&lt;240,"Medium Risk",HeartDiseasePrediction[[#This Row],[Cholesterol]]&gt;=240,"High Risk")</f>
        <v>High Risk</v>
      </c>
      <c r="I893" t="s">
        <v>52</v>
      </c>
      <c r="J893" t="s">
        <v>17</v>
      </c>
      <c r="K893">
        <v>152</v>
      </c>
      <c r="L893" s="1">
        <f>HeartDiseasePrediction[[#This Row],[MaxHR]]/(220-HeartDiseasePrediction[[#This Row],[Age]])</f>
        <v>0.98701298701298701</v>
      </c>
      <c r="M893" t="str" cm="1">
        <f t="array" ref="M893">_xlfn.IFS(HeartDiseasePrediction[[#This Row],[MaxHR % Value]]&lt;=59%,"Low-(Abnormal)",HeartDiseasePrediction[[#This Row],[MaxHR % Value]]&lt;86%,"Normal",HeartDiseasePrediction[[#This Row],[MaxHR % Value]]&gt;=86%,"High-(Abnormal)")</f>
        <v>High-(Abnormal)</v>
      </c>
      <c r="N893" t="s">
        <v>22</v>
      </c>
      <c r="O893">
        <v>0</v>
      </c>
      <c r="P893" t="str" cm="1">
        <f t="array" ref="P893">_xlfn.IFS(HeartDiseasePrediction[[#This Row],[Oldpeak]]&lt;1,"Low Risk",HeartDiseasePrediction[[#This Row],[Oldpeak]]&lt;1.5,"Medium Risk",HeartDiseasePrediction[[#This Row],[Oldpeak]]&gt;=1.5,"High Risk")</f>
        <v>Low Risk</v>
      </c>
      <c r="Q893" t="s">
        <v>15</v>
      </c>
      <c r="R893" t="s">
        <v>22</v>
      </c>
    </row>
    <row r="894" spans="1:18" x14ac:dyDescent="0.25">
      <c r="A894">
        <v>39</v>
      </c>
      <c r="B894" t="str" cm="1">
        <f t="array" ref="B894">_xlfn.IFS(HeartDiseasePrediction[[#This Row],[Age]]&lt;40,"Below 40",HeartDiseasePrediction[[#This Row],[Age]]&lt;50,"Btw 40 - 49",HeartDiseasePrediction[[#This Row],[Age]]&lt;60,"Btw 50 -59",HeartDiseasePrediction[[#This Row],[Age]]&lt;70,"Btw 60 - 69",HeartDiseasePrediction[[#This Row],[Age]]&lt;=80,"Btw 70 -79")</f>
        <v>Below 40</v>
      </c>
      <c r="C894" t="s">
        <v>14</v>
      </c>
      <c r="D894" t="s">
        <v>64</v>
      </c>
      <c r="E894">
        <v>138</v>
      </c>
      <c r="F894" t="str" cm="1">
        <f t="array" ref="F89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94">
        <v>220</v>
      </c>
      <c r="H894" t="str" cm="1">
        <f t="array" ref="H894">_xlfn.IFS(HeartDiseasePrediction[[#This Row],[Cholesterol]]=0,"No Reading",HeartDiseasePrediction[[#This Row],[Cholesterol]]&lt;200,"Normal",HeartDiseasePrediction[[#This Row],[Cholesterol]]&lt;240,"Medium Risk",HeartDiseasePrediction[[#This Row],[Cholesterol]]&gt;=240,"High Risk")</f>
        <v>Medium Risk</v>
      </c>
      <c r="I894" t="s">
        <v>52</v>
      </c>
      <c r="J894" t="s">
        <v>12</v>
      </c>
      <c r="K894">
        <v>152</v>
      </c>
      <c r="L894" s="1">
        <f>HeartDiseasePrediction[[#This Row],[MaxHR]]/(220-HeartDiseasePrediction[[#This Row],[Age]])</f>
        <v>0.83977900552486184</v>
      </c>
      <c r="M894" t="str" cm="1">
        <f t="array" ref="M894">_xlfn.IFS(HeartDiseasePrediction[[#This Row],[MaxHR % Value]]&lt;=59%,"Low-(Abnormal)",HeartDiseasePrediction[[#This Row],[MaxHR % Value]]&lt;86%,"Normal",HeartDiseasePrediction[[#This Row],[MaxHR % Value]]&gt;=86%,"High-(Abnormal)")</f>
        <v>Normal</v>
      </c>
      <c r="N894" t="s">
        <v>22</v>
      </c>
      <c r="O894">
        <v>0</v>
      </c>
      <c r="P894" t="str" cm="1">
        <f t="array" ref="P894">_xlfn.IFS(HeartDiseasePrediction[[#This Row],[Oldpeak]]&lt;1,"Low Risk",HeartDiseasePrediction[[#This Row],[Oldpeak]]&lt;1.5,"Medium Risk",HeartDiseasePrediction[[#This Row],[Oldpeak]]&gt;=1.5,"High Risk")</f>
        <v>Low Risk</v>
      </c>
      <c r="Q894" t="s">
        <v>15</v>
      </c>
      <c r="R894" t="s">
        <v>22</v>
      </c>
    </row>
    <row r="895" spans="1:18" x14ac:dyDescent="0.25">
      <c r="A895">
        <v>57</v>
      </c>
      <c r="B895" t="str" cm="1">
        <f t="array" ref="B895">_xlfn.IFS(HeartDiseasePrediction[[#This Row],[Age]]&lt;40,"Below 40",HeartDiseasePrediction[[#This Row],[Age]]&lt;50,"Btw 40 - 49",HeartDiseasePrediction[[#This Row],[Age]]&lt;60,"Btw 50 -59",HeartDiseasePrediction[[#This Row],[Age]]&lt;70,"Btw 60 - 69",HeartDiseasePrediction[[#This Row],[Age]]&lt;=80,"Btw 70 -79")</f>
        <v>Btw 50 -59</v>
      </c>
      <c r="C895" t="s">
        <v>11</v>
      </c>
      <c r="D895" t="s">
        <v>62</v>
      </c>
      <c r="E895">
        <v>154</v>
      </c>
      <c r="F895" t="str" cm="1">
        <f t="array" ref="F895">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895">
        <v>232</v>
      </c>
      <c r="H895" t="str" cm="1">
        <f t="array" ref="H895">_xlfn.IFS(HeartDiseasePrediction[[#This Row],[Cholesterol]]=0,"No Reading",HeartDiseasePrediction[[#This Row],[Cholesterol]]&lt;200,"Normal",HeartDiseasePrediction[[#This Row],[Cholesterol]]&lt;240,"Medium Risk",HeartDiseasePrediction[[#This Row],[Cholesterol]]&gt;=240,"High Risk")</f>
        <v>Medium Risk</v>
      </c>
      <c r="I895" t="s">
        <v>52</v>
      </c>
      <c r="J895" t="s">
        <v>17</v>
      </c>
      <c r="K895">
        <v>164</v>
      </c>
      <c r="L895" s="1">
        <f>HeartDiseasePrediction[[#This Row],[MaxHR]]/(220-HeartDiseasePrediction[[#This Row],[Age]])</f>
        <v>1.0061349693251533</v>
      </c>
      <c r="M895" t="str" cm="1">
        <f t="array" ref="M895">_xlfn.IFS(HeartDiseasePrediction[[#This Row],[MaxHR % Value]]&lt;=59%,"Low-(Abnormal)",HeartDiseasePrediction[[#This Row],[MaxHR % Value]]&lt;86%,"Normal",HeartDiseasePrediction[[#This Row],[MaxHR % Value]]&gt;=86%,"High-(Abnormal)")</f>
        <v>High-(Abnormal)</v>
      </c>
      <c r="N895" t="s">
        <v>22</v>
      </c>
      <c r="O895">
        <v>0</v>
      </c>
      <c r="P895" t="str" cm="1">
        <f t="array" ref="P895">_xlfn.IFS(HeartDiseasePrediction[[#This Row],[Oldpeak]]&lt;1,"Low Risk",HeartDiseasePrediction[[#This Row],[Oldpeak]]&lt;1.5,"Medium Risk",HeartDiseasePrediction[[#This Row],[Oldpeak]]&gt;=1.5,"High Risk")</f>
        <v>Low Risk</v>
      </c>
      <c r="Q895" t="s">
        <v>13</v>
      </c>
      <c r="R895" t="s">
        <v>23</v>
      </c>
    </row>
    <row r="896" spans="1:18" x14ac:dyDescent="0.25">
      <c r="A896">
        <v>58</v>
      </c>
      <c r="B896" t="str" cm="1">
        <f t="array" ref="B896">_xlfn.IFS(HeartDiseasePrediction[[#This Row],[Age]]&lt;40,"Below 40",HeartDiseasePrediction[[#This Row],[Age]]&lt;50,"Btw 40 - 49",HeartDiseasePrediction[[#This Row],[Age]]&lt;60,"Btw 50 -59",HeartDiseasePrediction[[#This Row],[Age]]&lt;70,"Btw 60 - 69",HeartDiseasePrediction[[#This Row],[Age]]&lt;=80,"Btw 70 -79")</f>
        <v>Btw 50 -59</v>
      </c>
      <c r="C896" t="s">
        <v>14</v>
      </c>
      <c r="D896" t="s">
        <v>61</v>
      </c>
      <c r="E896">
        <v>130</v>
      </c>
      <c r="F896" t="str" cm="1">
        <f t="array" ref="F89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96">
        <v>197</v>
      </c>
      <c r="H896" t="str" cm="1">
        <f t="array" ref="H896">_xlfn.IFS(HeartDiseasePrediction[[#This Row],[Cholesterol]]=0,"No Reading",HeartDiseasePrediction[[#This Row],[Cholesterol]]&lt;200,"Normal",HeartDiseasePrediction[[#This Row],[Cholesterol]]&lt;240,"Medium Risk",HeartDiseasePrediction[[#This Row],[Cholesterol]]&gt;=240,"High Risk")</f>
        <v>Normal</v>
      </c>
      <c r="I896" t="s">
        <v>52</v>
      </c>
      <c r="J896" t="s">
        <v>12</v>
      </c>
      <c r="K896">
        <v>131</v>
      </c>
      <c r="L896" s="1">
        <f>HeartDiseasePrediction[[#This Row],[MaxHR]]/(220-HeartDiseasePrediction[[#This Row],[Age]])</f>
        <v>0.80864197530864201</v>
      </c>
      <c r="M896" t="str" cm="1">
        <f t="array" ref="M896">_xlfn.IFS(HeartDiseasePrediction[[#This Row],[MaxHR % Value]]&lt;=59%,"Low-(Abnormal)",HeartDiseasePrediction[[#This Row],[MaxHR % Value]]&lt;86%,"Normal",HeartDiseasePrediction[[#This Row],[MaxHR % Value]]&gt;=86%,"High-(Abnormal)")</f>
        <v>Normal</v>
      </c>
      <c r="N896" t="s">
        <v>22</v>
      </c>
      <c r="O896">
        <v>0.6</v>
      </c>
      <c r="P896" t="str" cm="1">
        <f t="array" ref="P896">_xlfn.IFS(HeartDiseasePrediction[[#This Row],[Oldpeak]]&lt;1,"Low Risk",HeartDiseasePrediction[[#This Row],[Oldpeak]]&lt;1.5,"Medium Risk",HeartDiseasePrediction[[#This Row],[Oldpeak]]&gt;=1.5,"High Risk")</f>
        <v>Low Risk</v>
      </c>
      <c r="Q896" t="s">
        <v>15</v>
      </c>
      <c r="R896" t="s">
        <v>22</v>
      </c>
    </row>
    <row r="897" spans="1:18" x14ac:dyDescent="0.25">
      <c r="A897">
        <v>57</v>
      </c>
      <c r="B897" t="str" cm="1">
        <f t="array" ref="B897">_xlfn.IFS(HeartDiseasePrediction[[#This Row],[Age]]&lt;40,"Below 40",HeartDiseasePrediction[[#This Row],[Age]]&lt;50,"Btw 40 - 49",HeartDiseasePrediction[[#This Row],[Age]]&lt;60,"Btw 50 -59",HeartDiseasePrediction[[#This Row],[Age]]&lt;70,"Btw 60 - 69",HeartDiseasePrediction[[#This Row],[Age]]&lt;=80,"Btw 70 -79")</f>
        <v>Btw 50 -59</v>
      </c>
      <c r="C897" t="s">
        <v>11</v>
      </c>
      <c r="D897" t="s">
        <v>61</v>
      </c>
      <c r="E897">
        <v>110</v>
      </c>
      <c r="F897" t="str" cm="1">
        <f t="array" ref="F897">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897">
        <v>335</v>
      </c>
      <c r="H897" t="str" cm="1">
        <f t="array" ref="H897">_xlfn.IFS(HeartDiseasePrediction[[#This Row],[Cholesterol]]=0,"No Reading",HeartDiseasePrediction[[#This Row],[Cholesterol]]&lt;200,"Normal",HeartDiseasePrediction[[#This Row],[Cholesterol]]&lt;240,"Medium Risk",HeartDiseasePrediction[[#This Row],[Cholesterol]]&gt;=240,"High Risk")</f>
        <v>High Risk</v>
      </c>
      <c r="I897" t="s">
        <v>52</v>
      </c>
      <c r="J897" t="s">
        <v>12</v>
      </c>
      <c r="K897">
        <v>143</v>
      </c>
      <c r="L897" s="1">
        <f>HeartDiseasePrediction[[#This Row],[MaxHR]]/(220-HeartDiseasePrediction[[#This Row],[Age]])</f>
        <v>0.87730061349693256</v>
      </c>
      <c r="M897" t="str" cm="1">
        <f t="array" ref="M897">_xlfn.IFS(HeartDiseasePrediction[[#This Row],[MaxHR % Value]]&lt;=59%,"Low-(Abnormal)",HeartDiseasePrediction[[#This Row],[MaxHR % Value]]&lt;86%,"Normal",HeartDiseasePrediction[[#This Row],[MaxHR % Value]]&gt;=86%,"High-(Abnormal)")</f>
        <v>High-(Abnormal)</v>
      </c>
      <c r="N897" t="s">
        <v>23</v>
      </c>
      <c r="O897">
        <v>3</v>
      </c>
      <c r="P897" t="str" cm="1">
        <f t="array" ref="P897">_xlfn.IFS(HeartDiseasePrediction[[#This Row],[Oldpeak]]&lt;1,"Low Risk",HeartDiseasePrediction[[#This Row],[Oldpeak]]&lt;1.5,"Medium Risk",HeartDiseasePrediction[[#This Row],[Oldpeak]]&gt;=1.5,"High Risk")</f>
        <v>High Risk</v>
      </c>
      <c r="Q897" t="s">
        <v>15</v>
      </c>
      <c r="R897" t="s">
        <v>23</v>
      </c>
    </row>
    <row r="898" spans="1:18" x14ac:dyDescent="0.25">
      <c r="A898">
        <v>47</v>
      </c>
      <c r="B898" t="str" cm="1">
        <f t="array" ref="B898">_xlfn.IFS(HeartDiseasePrediction[[#This Row],[Age]]&lt;40,"Below 40",HeartDiseasePrediction[[#This Row],[Age]]&lt;50,"Btw 40 - 49",HeartDiseasePrediction[[#This Row],[Age]]&lt;60,"Btw 50 -59",HeartDiseasePrediction[[#This Row],[Age]]&lt;70,"Btw 60 - 69",HeartDiseasePrediction[[#This Row],[Age]]&lt;=80,"Btw 70 -79")</f>
        <v>Btw 40 - 49</v>
      </c>
      <c r="C898" t="s">
        <v>11</v>
      </c>
      <c r="D898" t="s">
        <v>64</v>
      </c>
      <c r="E898">
        <v>130</v>
      </c>
      <c r="F898" t="str" cm="1">
        <f t="array" ref="F89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98">
        <v>253</v>
      </c>
      <c r="H898" t="str" cm="1">
        <f t="array" ref="H898">_xlfn.IFS(HeartDiseasePrediction[[#This Row],[Cholesterol]]=0,"No Reading",HeartDiseasePrediction[[#This Row],[Cholesterol]]&lt;200,"Normal",HeartDiseasePrediction[[#This Row],[Cholesterol]]&lt;240,"Medium Risk",HeartDiseasePrediction[[#This Row],[Cholesterol]]&gt;=240,"High Risk")</f>
        <v>High Risk</v>
      </c>
      <c r="I898" t="s">
        <v>52</v>
      </c>
      <c r="J898" t="s">
        <v>12</v>
      </c>
      <c r="K898">
        <v>179</v>
      </c>
      <c r="L898" s="1">
        <f>HeartDiseasePrediction[[#This Row],[MaxHR]]/(220-HeartDiseasePrediction[[#This Row],[Age]])</f>
        <v>1.0346820809248556</v>
      </c>
      <c r="M898" t="str" cm="1">
        <f t="array" ref="M898">_xlfn.IFS(HeartDiseasePrediction[[#This Row],[MaxHR % Value]]&lt;=59%,"Low-(Abnormal)",HeartDiseasePrediction[[#This Row],[MaxHR % Value]]&lt;86%,"Normal",HeartDiseasePrediction[[#This Row],[MaxHR % Value]]&gt;=86%,"High-(Abnormal)")</f>
        <v>High-(Abnormal)</v>
      </c>
      <c r="N898" t="s">
        <v>22</v>
      </c>
      <c r="O898">
        <v>0</v>
      </c>
      <c r="P898" t="str" cm="1">
        <f t="array" ref="P898">_xlfn.IFS(HeartDiseasePrediction[[#This Row],[Oldpeak]]&lt;1,"Low Risk",HeartDiseasePrediction[[#This Row],[Oldpeak]]&lt;1.5,"Medium Risk",HeartDiseasePrediction[[#This Row],[Oldpeak]]&gt;=1.5,"High Risk")</f>
        <v>Low Risk</v>
      </c>
      <c r="Q898" t="s">
        <v>13</v>
      </c>
      <c r="R898" t="s">
        <v>22</v>
      </c>
    </row>
    <row r="899" spans="1:18" x14ac:dyDescent="0.25">
      <c r="A899">
        <v>55</v>
      </c>
      <c r="B899" t="str" cm="1">
        <f t="array" ref="B899">_xlfn.IFS(HeartDiseasePrediction[[#This Row],[Age]]&lt;40,"Below 40",HeartDiseasePrediction[[#This Row],[Age]]&lt;50,"Btw 40 - 49",HeartDiseasePrediction[[#This Row],[Age]]&lt;60,"Btw 50 -59",HeartDiseasePrediction[[#This Row],[Age]]&lt;70,"Btw 60 - 69",HeartDiseasePrediction[[#This Row],[Age]]&lt;=80,"Btw 70 -79")</f>
        <v>Btw 50 -59</v>
      </c>
      <c r="C899" t="s">
        <v>14</v>
      </c>
      <c r="D899" t="s">
        <v>61</v>
      </c>
      <c r="E899">
        <v>128</v>
      </c>
      <c r="F899" t="str" cm="1">
        <f t="array" ref="F89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899">
        <v>205</v>
      </c>
      <c r="H899" t="str" cm="1">
        <f t="array" ref="H899">_xlfn.IFS(HeartDiseasePrediction[[#This Row],[Cholesterol]]=0,"No Reading",HeartDiseasePrediction[[#This Row],[Cholesterol]]&lt;200,"Normal",HeartDiseasePrediction[[#This Row],[Cholesterol]]&lt;240,"Medium Risk",HeartDiseasePrediction[[#This Row],[Cholesterol]]&gt;=240,"High Risk")</f>
        <v>Medium Risk</v>
      </c>
      <c r="I899" t="s">
        <v>52</v>
      </c>
      <c r="J899" t="s">
        <v>16</v>
      </c>
      <c r="K899">
        <v>130</v>
      </c>
      <c r="L899" s="1">
        <f>HeartDiseasePrediction[[#This Row],[MaxHR]]/(220-HeartDiseasePrediction[[#This Row],[Age]])</f>
        <v>0.78787878787878785</v>
      </c>
      <c r="M899" t="str" cm="1">
        <f t="array" ref="M899">_xlfn.IFS(HeartDiseasePrediction[[#This Row],[MaxHR % Value]]&lt;=59%,"Low-(Abnormal)",HeartDiseasePrediction[[#This Row],[MaxHR % Value]]&lt;86%,"Normal",HeartDiseasePrediction[[#This Row],[MaxHR % Value]]&gt;=86%,"High-(Abnormal)")</f>
        <v>Normal</v>
      </c>
      <c r="N899" t="s">
        <v>23</v>
      </c>
      <c r="O899">
        <v>2</v>
      </c>
      <c r="P899" t="str" cm="1">
        <f t="array" ref="P899">_xlfn.IFS(HeartDiseasePrediction[[#This Row],[Oldpeak]]&lt;1,"Low Risk",HeartDiseasePrediction[[#This Row],[Oldpeak]]&lt;1.5,"Medium Risk",HeartDiseasePrediction[[#This Row],[Oldpeak]]&gt;=1.5,"High Risk")</f>
        <v>High Risk</v>
      </c>
      <c r="Q899" t="s">
        <v>15</v>
      </c>
      <c r="R899" t="s">
        <v>23</v>
      </c>
    </row>
    <row r="900" spans="1:18" x14ac:dyDescent="0.25">
      <c r="A900">
        <v>35</v>
      </c>
      <c r="B900" t="str" cm="1">
        <f t="array" ref="B900">_xlfn.IFS(HeartDiseasePrediction[[#This Row],[Age]]&lt;40,"Below 40",HeartDiseasePrediction[[#This Row],[Age]]&lt;50,"Btw 40 - 49",HeartDiseasePrediction[[#This Row],[Age]]&lt;60,"Btw 50 -59",HeartDiseasePrediction[[#This Row],[Age]]&lt;70,"Btw 60 - 69",HeartDiseasePrediction[[#This Row],[Age]]&lt;=80,"Btw 70 -79")</f>
        <v>Below 40</v>
      </c>
      <c r="C900" t="s">
        <v>11</v>
      </c>
      <c r="D900" t="s">
        <v>62</v>
      </c>
      <c r="E900">
        <v>122</v>
      </c>
      <c r="F900" t="str" cm="1">
        <f t="array" ref="F900">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900">
        <v>192</v>
      </c>
      <c r="H900" t="str" cm="1">
        <f t="array" ref="H900">_xlfn.IFS(HeartDiseasePrediction[[#This Row],[Cholesterol]]=0,"No Reading",HeartDiseasePrediction[[#This Row],[Cholesterol]]&lt;200,"Normal",HeartDiseasePrediction[[#This Row],[Cholesterol]]&lt;240,"Medium Risk",HeartDiseasePrediction[[#This Row],[Cholesterol]]&gt;=240,"High Risk")</f>
        <v>Normal</v>
      </c>
      <c r="I900" t="s">
        <v>52</v>
      </c>
      <c r="J900" t="s">
        <v>12</v>
      </c>
      <c r="K900">
        <v>174</v>
      </c>
      <c r="L900" s="1">
        <f>HeartDiseasePrediction[[#This Row],[MaxHR]]/(220-HeartDiseasePrediction[[#This Row],[Age]])</f>
        <v>0.94054054054054059</v>
      </c>
      <c r="M900" t="str" cm="1">
        <f t="array" ref="M900">_xlfn.IFS(HeartDiseasePrediction[[#This Row],[MaxHR % Value]]&lt;=59%,"Low-(Abnormal)",HeartDiseasePrediction[[#This Row],[MaxHR % Value]]&lt;86%,"Normal",HeartDiseasePrediction[[#This Row],[MaxHR % Value]]&gt;=86%,"High-(Abnormal)")</f>
        <v>High-(Abnormal)</v>
      </c>
      <c r="N900" t="s">
        <v>22</v>
      </c>
      <c r="O900">
        <v>0</v>
      </c>
      <c r="P900" t="str" cm="1">
        <f t="array" ref="P900">_xlfn.IFS(HeartDiseasePrediction[[#This Row],[Oldpeak]]&lt;1,"Low Risk",HeartDiseasePrediction[[#This Row],[Oldpeak]]&lt;1.5,"Medium Risk",HeartDiseasePrediction[[#This Row],[Oldpeak]]&gt;=1.5,"High Risk")</f>
        <v>Low Risk</v>
      </c>
      <c r="Q900" t="s">
        <v>13</v>
      </c>
      <c r="R900" t="s">
        <v>22</v>
      </c>
    </row>
    <row r="901" spans="1:18" x14ac:dyDescent="0.25">
      <c r="A901">
        <v>61</v>
      </c>
      <c r="B901" t="str" cm="1">
        <f t="array" ref="B901">_xlfn.IFS(HeartDiseasePrediction[[#This Row],[Age]]&lt;40,"Below 40",HeartDiseasePrediction[[#This Row],[Age]]&lt;50,"Btw 40 - 49",HeartDiseasePrediction[[#This Row],[Age]]&lt;60,"Btw 50 -59",HeartDiseasePrediction[[#This Row],[Age]]&lt;70,"Btw 60 - 69",HeartDiseasePrediction[[#This Row],[Age]]&lt;=80,"Btw 70 -79")</f>
        <v>Btw 60 - 69</v>
      </c>
      <c r="C901" t="s">
        <v>11</v>
      </c>
      <c r="D901" t="s">
        <v>61</v>
      </c>
      <c r="E901">
        <v>148</v>
      </c>
      <c r="F901" t="str" cm="1">
        <f t="array" ref="F901">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901">
        <v>203</v>
      </c>
      <c r="H901" t="str" cm="1">
        <f t="array" ref="H901">_xlfn.IFS(HeartDiseasePrediction[[#This Row],[Cholesterol]]=0,"No Reading",HeartDiseasePrediction[[#This Row],[Cholesterol]]&lt;200,"Normal",HeartDiseasePrediction[[#This Row],[Cholesterol]]&lt;240,"Medium Risk",HeartDiseasePrediction[[#This Row],[Cholesterol]]&gt;=240,"High Risk")</f>
        <v>Medium Risk</v>
      </c>
      <c r="I901" t="s">
        <v>52</v>
      </c>
      <c r="J901" t="s">
        <v>12</v>
      </c>
      <c r="K901">
        <v>161</v>
      </c>
      <c r="L901" s="1">
        <f>HeartDiseasePrediction[[#This Row],[MaxHR]]/(220-HeartDiseasePrediction[[#This Row],[Age]])</f>
        <v>1.0125786163522013</v>
      </c>
      <c r="M901" t="str" cm="1">
        <f t="array" ref="M901">_xlfn.IFS(HeartDiseasePrediction[[#This Row],[MaxHR % Value]]&lt;=59%,"Low-(Abnormal)",HeartDiseasePrediction[[#This Row],[MaxHR % Value]]&lt;86%,"Normal",HeartDiseasePrediction[[#This Row],[MaxHR % Value]]&gt;=86%,"High-(Abnormal)")</f>
        <v>High-(Abnormal)</v>
      </c>
      <c r="N901" t="s">
        <v>22</v>
      </c>
      <c r="O901">
        <v>0</v>
      </c>
      <c r="P901" t="str" cm="1">
        <f t="array" ref="P901">_xlfn.IFS(HeartDiseasePrediction[[#This Row],[Oldpeak]]&lt;1,"Low Risk",HeartDiseasePrediction[[#This Row],[Oldpeak]]&lt;1.5,"Medium Risk",HeartDiseasePrediction[[#This Row],[Oldpeak]]&gt;=1.5,"High Risk")</f>
        <v>Low Risk</v>
      </c>
      <c r="Q901" t="s">
        <v>13</v>
      </c>
      <c r="R901" t="s">
        <v>23</v>
      </c>
    </row>
    <row r="902" spans="1:18" x14ac:dyDescent="0.25">
      <c r="A902">
        <v>58</v>
      </c>
      <c r="B902" t="str" cm="1">
        <f t="array" ref="B902">_xlfn.IFS(HeartDiseasePrediction[[#This Row],[Age]]&lt;40,"Below 40",HeartDiseasePrediction[[#This Row],[Age]]&lt;50,"Btw 40 - 49",HeartDiseasePrediction[[#This Row],[Age]]&lt;60,"Btw 50 -59",HeartDiseasePrediction[[#This Row],[Age]]&lt;70,"Btw 60 - 69",HeartDiseasePrediction[[#This Row],[Age]]&lt;=80,"Btw 70 -79")</f>
        <v>Btw 50 -59</v>
      </c>
      <c r="C902" t="s">
        <v>11</v>
      </c>
      <c r="D902" t="s">
        <v>61</v>
      </c>
      <c r="E902">
        <v>114</v>
      </c>
      <c r="F902" t="str" cm="1">
        <f t="array" ref="F902">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902">
        <v>318</v>
      </c>
      <c r="H902" t="str" cm="1">
        <f t="array" ref="H902">_xlfn.IFS(HeartDiseasePrediction[[#This Row],[Cholesterol]]=0,"No Reading",HeartDiseasePrediction[[#This Row],[Cholesterol]]&lt;200,"Normal",HeartDiseasePrediction[[#This Row],[Cholesterol]]&lt;240,"Medium Risk",HeartDiseasePrediction[[#This Row],[Cholesterol]]&gt;=240,"High Risk")</f>
        <v>High Risk</v>
      </c>
      <c r="I902" t="s">
        <v>52</v>
      </c>
      <c r="J902" t="s">
        <v>16</v>
      </c>
      <c r="K902">
        <v>140</v>
      </c>
      <c r="L902" s="1">
        <f>HeartDiseasePrediction[[#This Row],[MaxHR]]/(220-HeartDiseasePrediction[[#This Row],[Age]])</f>
        <v>0.86419753086419748</v>
      </c>
      <c r="M902" t="str" cm="1">
        <f t="array" ref="M902">_xlfn.IFS(HeartDiseasePrediction[[#This Row],[MaxHR % Value]]&lt;=59%,"Low-(Abnormal)",HeartDiseasePrediction[[#This Row],[MaxHR % Value]]&lt;86%,"Normal",HeartDiseasePrediction[[#This Row],[MaxHR % Value]]&gt;=86%,"High-(Abnormal)")</f>
        <v>High-(Abnormal)</v>
      </c>
      <c r="N902" t="s">
        <v>22</v>
      </c>
      <c r="O902">
        <v>4.4000000000000004</v>
      </c>
      <c r="P902" t="str" cm="1">
        <f t="array" ref="P902">_xlfn.IFS(HeartDiseasePrediction[[#This Row],[Oldpeak]]&lt;1,"Low Risk",HeartDiseasePrediction[[#This Row],[Oldpeak]]&lt;1.5,"Medium Risk",HeartDiseasePrediction[[#This Row],[Oldpeak]]&gt;=1.5,"High Risk")</f>
        <v>High Risk</v>
      </c>
      <c r="Q902" t="s">
        <v>18</v>
      </c>
      <c r="R902" t="s">
        <v>23</v>
      </c>
    </row>
    <row r="903" spans="1:18" x14ac:dyDescent="0.25">
      <c r="A903">
        <v>58</v>
      </c>
      <c r="B903" t="str" cm="1">
        <f t="array" ref="B903">_xlfn.IFS(HeartDiseasePrediction[[#This Row],[Age]]&lt;40,"Below 40",HeartDiseasePrediction[[#This Row],[Age]]&lt;50,"Btw 40 - 49",HeartDiseasePrediction[[#This Row],[Age]]&lt;60,"Btw 50 -59",HeartDiseasePrediction[[#This Row],[Age]]&lt;70,"Btw 60 - 69",HeartDiseasePrediction[[#This Row],[Age]]&lt;=80,"Btw 70 -79")</f>
        <v>Btw 50 -59</v>
      </c>
      <c r="C903" t="s">
        <v>14</v>
      </c>
      <c r="D903" t="s">
        <v>61</v>
      </c>
      <c r="E903">
        <v>170</v>
      </c>
      <c r="F903" t="str" cm="1">
        <f t="array" ref="F903">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903">
        <v>225</v>
      </c>
      <c r="H903" t="str" cm="1">
        <f t="array" ref="H903">_xlfn.IFS(HeartDiseasePrediction[[#This Row],[Cholesterol]]=0,"No Reading",HeartDiseasePrediction[[#This Row],[Cholesterol]]&lt;200,"Normal",HeartDiseasePrediction[[#This Row],[Cholesterol]]&lt;240,"Medium Risk",HeartDiseasePrediction[[#This Row],[Cholesterol]]&gt;=240,"High Risk")</f>
        <v>Medium Risk</v>
      </c>
      <c r="I903" t="s">
        <v>53</v>
      </c>
      <c r="J903" t="s">
        <v>17</v>
      </c>
      <c r="K903">
        <v>146</v>
      </c>
      <c r="L903" s="1">
        <f>HeartDiseasePrediction[[#This Row],[MaxHR]]/(220-HeartDiseasePrediction[[#This Row],[Age]])</f>
        <v>0.90123456790123457</v>
      </c>
      <c r="M903" t="str" cm="1">
        <f t="array" ref="M903">_xlfn.IFS(HeartDiseasePrediction[[#This Row],[MaxHR % Value]]&lt;=59%,"Low-(Abnormal)",HeartDiseasePrediction[[#This Row],[MaxHR % Value]]&lt;86%,"Normal",HeartDiseasePrediction[[#This Row],[MaxHR % Value]]&gt;=86%,"High-(Abnormal)")</f>
        <v>High-(Abnormal)</v>
      </c>
      <c r="N903" t="s">
        <v>23</v>
      </c>
      <c r="O903">
        <v>2.8</v>
      </c>
      <c r="P903" t="str" cm="1">
        <f t="array" ref="P903">_xlfn.IFS(HeartDiseasePrediction[[#This Row],[Oldpeak]]&lt;1,"Low Risk",HeartDiseasePrediction[[#This Row],[Oldpeak]]&lt;1.5,"Medium Risk",HeartDiseasePrediction[[#This Row],[Oldpeak]]&gt;=1.5,"High Risk")</f>
        <v>High Risk</v>
      </c>
      <c r="Q903" t="s">
        <v>15</v>
      </c>
      <c r="R903" t="s">
        <v>23</v>
      </c>
    </row>
    <row r="904" spans="1:18" x14ac:dyDescent="0.25">
      <c r="A904">
        <v>58</v>
      </c>
      <c r="B904" t="str" cm="1">
        <f t="array" ref="B904">_xlfn.IFS(HeartDiseasePrediction[[#This Row],[Age]]&lt;40,"Below 40",HeartDiseasePrediction[[#This Row],[Age]]&lt;50,"Btw 40 - 49",HeartDiseasePrediction[[#This Row],[Age]]&lt;60,"Btw 50 -59",HeartDiseasePrediction[[#This Row],[Age]]&lt;70,"Btw 60 - 69",HeartDiseasePrediction[[#This Row],[Age]]&lt;=80,"Btw 70 -79")</f>
        <v>Btw 50 -59</v>
      </c>
      <c r="C904" t="s">
        <v>11</v>
      </c>
      <c r="D904" t="s">
        <v>62</v>
      </c>
      <c r="E904">
        <v>125</v>
      </c>
      <c r="F904" t="str" cm="1">
        <f t="array" ref="F904">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904">
        <v>220</v>
      </c>
      <c r="H904" t="str" cm="1">
        <f t="array" ref="H904">_xlfn.IFS(HeartDiseasePrediction[[#This Row],[Cholesterol]]=0,"No Reading",HeartDiseasePrediction[[#This Row],[Cholesterol]]&lt;200,"Normal",HeartDiseasePrediction[[#This Row],[Cholesterol]]&lt;240,"Medium Risk",HeartDiseasePrediction[[#This Row],[Cholesterol]]&gt;=240,"High Risk")</f>
        <v>Medium Risk</v>
      </c>
      <c r="I904" t="s">
        <v>52</v>
      </c>
      <c r="J904" t="s">
        <v>12</v>
      </c>
      <c r="K904">
        <v>144</v>
      </c>
      <c r="L904" s="1">
        <f>HeartDiseasePrediction[[#This Row],[MaxHR]]/(220-HeartDiseasePrediction[[#This Row],[Age]])</f>
        <v>0.88888888888888884</v>
      </c>
      <c r="M904" t="str" cm="1">
        <f t="array" ref="M904">_xlfn.IFS(HeartDiseasePrediction[[#This Row],[MaxHR % Value]]&lt;=59%,"Low-(Abnormal)",HeartDiseasePrediction[[#This Row],[MaxHR % Value]]&lt;86%,"Normal",HeartDiseasePrediction[[#This Row],[MaxHR % Value]]&gt;=86%,"High-(Abnormal)")</f>
        <v>High-(Abnormal)</v>
      </c>
      <c r="N904" t="s">
        <v>22</v>
      </c>
      <c r="O904">
        <v>0.4</v>
      </c>
      <c r="P904" t="str" cm="1">
        <f t="array" ref="P904">_xlfn.IFS(HeartDiseasePrediction[[#This Row],[Oldpeak]]&lt;1,"Low Risk",HeartDiseasePrediction[[#This Row],[Oldpeak]]&lt;1.5,"Medium Risk",HeartDiseasePrediction[[#This Row],[Oldpeak]]&gt;=1.5,"High Risk")</f>
        <v>Low Risk</v>
      </c>
      <c r="Q904" t="s">
        <v>15</v>
      </c>
      <c r="R904" t="s">
        <v>22</v>
      </c>
    </row>
    <row r="905" spans="1:18" x14ac:dyDescent="0.25">
      <c r="A905">
        <v>56</v>
      </c>
      <c r="B905" t="str" cm="1">
        <f t="array" ref="B905">_xlfn.IFS(HeartDiseasePrediction[[#This Row],[Age]]&lt;40,"Below 40",HeartDiseasePrediction[[#This Row],[Age]]&lt;50,"Btw 40 - 49",HeartDiseasePrediction[[#This Row],[Age]]&lt;60,"Btw 50 -59",HeartDiseasePrediction[[#This Row],[Age]]&lt;70,"Btw 60 - 69",HeartDiseasePrediction[[#This Row],[Age]]&lt;=80,"Btw 70 -79")</f>
        <v>Btw 50 -59</v>
      </c>
      <c r="C905" t="s">
        <v>11</v>
      </c>
      <c r="D905" t="s">
        <v>62</v>
      </c>
      <c r="E905">
        <v>130</v>
      </c>
      <c r="F905" t="str" cm="1">
        <f t="array" ref="F905">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905">
        <v>221</v>
      </c>
      <c r="H905" t="str" cm="1">
        <f t="array" ref="H905">_xlfn.IFS(HeartDiseasePrediction[[#This Row],[Cholesterol]]=0,"No Reading",HeartDiseasePrediction[[#This Row],[Cholesterol]]&lt;200,"Normal",HeartDiseasePrediction[[#This Row],[Cholesterol]]&lt;240,"Medium Risk",HeartDiseasePrediction[[#This Row],[Cholesterol]]&gt;=240,"High Risk")</f>
        <v>Medium Risk</v>
      </c>
      <c r="I905" t="s">
        <v>52</v>
      </c>
      <c r="J905" t="s">
        <v>17</v>
      </c>
      <c r="K905">
        <v>163</v>
      </c>
      <c r="L905" s="1">
        <f>HeartDiseasePrediction[[#This Row],[MaxHR]]/(220-HeartDiseasePrediction[[#This Row],[Age]])</f>
        <v>0.99390243902439024</v>
      </c>
      <c r="M905" t="str" cm="1">
        <f t="array" ref="M905">_xlfn.IFS(HeartDiseasePrediction[[#This Row],[MaxHR % Value]]&lt;=59%,"Low-(Abnormal)",HeartDiseasePrediction[[#This Row],[MaxHR % Value]]&lt;86%,"Normal",HeartDiseasePrediction[[#This Row],[MaxHR % Value]]&gt;=86%,"High-(Abnormal)")</f>
        <v>High-(Abnormal)</v>
      </c>
      <c r="N905" t="s">
        <v>22</v>
      </c>
      <c r="O905">
        <v>0</v>
      </c>
      <c r="P905" t="str" cm="1">
        <f t="array" ref="P905">_xlfn.IFS(HeartDiseasePrediction[[#This Row],[Oldpeak]]&lt;1,"Low Risk",HeartDiseasePrediction[[#This Row],[Oldpeak]]&lt;1.5,"Medium Risk",HeartDiseasePrediction[[#This Row],[Oldpeak]]&gt;=1.5,"High Risk")</f>
        <v>Low Risk</v>
      </c>
      <c r="Q905" t="s">
        <v>13</v>
      </c>
      <c r="R905" t="s">
        <v>22</v>
      </c>
    </row>
    <row r="906" spans="1:18" x14ac:dyDescent="0.25">
      <c r="A906">
        <v>56</v>
      </c>
      <c r="B906" t="str" cm="1">
        <f t="array" ref="B906">_xlfn.IFS(HeartDiseasePrediction[[#This Row],[Age]]&lt;40,"Below 40",HeartDiseasePrediction[[#This Row],[Age]]&lt;50,"Btw 40 - 49",HeartDiseasePrediction[[#This Row],[Age]]&lt;60,"Btw 50 -59",HeartDiseasePrediction[[#This Row],[Age]]&lt;70,"Btw 60 - 69",HeartDiseasePrediction[[#This Row],[Age]]&lt;=80,"Btw 70 -79")</f>
        <v>Btw 50 -59</v>
      </c>
      <c r="C906" t="s">
        <v>11</v>
      </c>
      <c r="D906" t="s">
        <v>62</v>
      </c>
      <c r="E906">
        <v>120</v>
      </c>
      <c r="F906" t="str" cm="1">
        <f t="array" ref="F906">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906">
        <v>240</v>
      </c>
      <c r="H906" t="str" cm="1">
        <f t="array" ref="H906">_xlfn.IFS(HeartDiseasePrediction[[#This Row],[Cholesterol]]=0,"No Reading",HeartDiseasePrediction[[#This Row],[Cholesterol]]&lt;200,"Normal",HeartDiseasePrediction[[#This Row],[Cholesterol]]&lt;240,"Medium Risk",HeartDiseasePrediction[[#This Row],[Cholesterol]]&gt;=240,"High Risk")</f>
        <v>High Risk</v>
      </c>
      <c r="I906" t="s">
        <v>52</v>
      </c>
      <c r="J906" t="s">
        <v>12</v>
      </c>
      <c r="K906">
        <v>169</v>
      </c>
      <c r="L906" s="1">
        <f>HeartDiseasePrediction[[#This Row],[MaxHR]]/(220-HeartDiseasePrediction[[#This Row],[Age]])</f>
        <v>1.0304878048780488</v>
      </c>
      <c r="M906" t="str" cm="1">
        <f t="array" ref="M906">_xlfn.IFS(HeartDiseasePrediction[[#This Row],[MaxHR % Value]]&lt;=59%,"Low-(Abnormal)",HeartDiseasePrediction[[#This Row],[MaxHR % Value]]&lt;86%,"Normal",HeartDiseasePrediction[[#This Row],[MaxHR % Value]]&gt;=86%,"High-(Abnormal)")</f>
        <v>High-(Abnormal)</v>
      </c>
      <c r="N906" t="s">
        <v>22</v>
      </c>
      <c r="O906">
        <v>0</v>
      </c>
      <c r="P906" t="str" cm="1">
        <f t="array" ref="P906">_xlfn.IFS(HeartDiseasePrediction[[#This Row],[Oldpeak]]&lt;1,"Low Risk",HeartDiseasePrediction[[#This Row],[Oldpeak]]&lt;1.5,"Medium Risk",HeartDiseasePrediction[[#This Row],[Oldpeak]]&gt;=1.5,"High Risk")</f>
        <v>Low Risk</v>
      </c>
      <c r="Q906" t="s">
        <v>18</v>
      </c>
      <c r="R906" t="s">
        <v>22</v>
      </c>
    </row>
    <row r="907" spans="1:18" x14ac:dyDescent="0.25">
      <c r="A907">
        <v>67</v>
      </c>
      <c r="B907" t="str" cm="1">
        <f t="array" ref="B907">_xlfn.IFS(HeartDiseasePrediction[[#This Row],[Age]]&lt;40,"Below 40",HeartDiseasePrediction[[#This Row],[Age]]&lt;50,"Btw 40 - 49",HeartDiseasePrediction[[#This Row],[Age]]&lt;60,"Btw 50 -59",HeartDiseasePrediction[[#This Row],[Age]]&lt;70,"Btw 60 - 69",HeartDiseasePrediction[[#This Row],[Age]]&lt;=80,"Btw 70 -79")</f>
        <v>Btw 60 - 69</v>
      </c>
      <c r="C907" t="s">
        <v>11</v>
      </c>
      <c r="D907" t="s">
        <v>64</v>
      </c>
      <c r="E907">
        <v>152</v>
      </c>
      <c r="F907" t="str" cm="1">
        <f t="array" ref="F907">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907">
        <v>212</v>
      </c>
      <c r="H907" t="str" cm="1">
        <f t="array" ref="H907">_xlfn.IFS(HeartDiseasePrediction[[#This Row],[Cholesterol]]=0,"No Reading",HeartDiseasePrediction[[#This Row],[Cholesterol]]&lt;200,"Normal",HeartDiseasePrediction[[#This Row],[Cholesterol]]&lt;240,"Medium Risk",HeartDiseasePrediction[[#This Row],[Cholesterol]]&gt;=240,"High Risk")</f>
        <v>Medium Risk</v>
      </c>
      <c r="I907" t="s">
        <v>52</v>
      </c>
      <c r="J907" t="s">
        <v>17</v>
      </c>
      <c r="K907">
        <v>150</v>
      </c>
      <c r="L907" s="1">
        <f>HeartDiseasePrediction[[#This Row],[MaxHR]]/(220-HeartDiseasePrediction[[#This Row],[Age]])</f>
        <v>0.98039215686274506</v>
      </c>
      <c r="M907" t="str" cm="1">
        <f t="array" ref="M907">_xlfn.IFS(HeartDiseasePrediction[[#This Row],[MaxHR % Value]]&lt;=59%,"Low-(Abnormal)",HeartDiseasePrediction[[#This Row],[MaxHR % Value]]&lt;86%,"Normal",HeartDiseasePrediction[[#This Row],[MaxHR % Value]]&gt;=86%,"High-(Abnormal)")</f>
        <v>High-(Abnormal)</v>
      </c>
      <c r="N907" t="s">
        <v>22</v>
      </c>
      <c r="O907">
        <v>0.8</v>
      </c>
      <c r="P907" t="str" cm="1">
        <f t="array" ref="P907">_xlfn.IFS(HeartDiseasePrediction[[#This Row],[Oldpeak]]&lt;1,"Low Risk",HeartDiseasePrediction[[#This Row],[Oldpeak]]&lt;1.5,"Medium Risk",HeartDiseasePrediction[[#This Row],[Oldpeak]]&gt;=1.5,"High Risk")</f>
        <v>Low Risk</v>
      </c>
      <c r="Q907" t="s">
        <v>15</v>
      </c>
      <c r="R907" t="s">
        <v>23</v>
      </c>
    </row>
    <row r="908" spans="1:18" x14ac:dyDescent="0.25">
      <c r="A908">
        <v>55</v>
      </c>
      <c r="B908" t="str" cm="1">
        <f t="array" ref="B908">_xlfn.IFS(HeartDiseasePrediction[[#This Row],[Age]]&lt;40,"Below 40",HeartDiseasePrediction[[#This Row],[Age]]&lt;50,"Btw 40 - 49",HeartDiseasePrediction[[#This Row],[Age]]&lt;60,"Btw 50 -59",HeartDiseasePrediction[[#This Row],[Age]]&lt;70,"Btw 60 - 69",HeartDiseasePrediction[[#This Row],[Age]]&lt;=80,"Btw 70 -79")</f>
        <v>Btw 50 -59</v>
      </c>
      <c r="C908" t="s">
        <v>14</v>
      </c>
      <c r="D908" t="s">
        <v>62</v>
      </c>
      <c r="E908">
        <v>132</v>
      </c>
      <c r="F908" t="str" cm="1">
        <f t="array" ref="F90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908">
        <v>342</v>
      </c>
      <c r="H908" t="str" cm="1">
        <f t="array" ref="H908">_xlfn.IFS(HeartDiseasePrediction[[#This Row],[Cholesterol]]=0,"No Reading",HeartDiseasePrediction[[#This Row],[Cholesterol]]&lt;200,"Normal",HeartDiseasePrediction[[#This Row],[Cholesterol]]&lt;240,"Medium Risk",HeartDiseasePrediction[[#This Row],[Cholesterol]]&gt;=240,"High Risk")</f>
        <v>High Risk</v>
      </c>
      <c r="I908" t="s">
        <v>52</v>
      </c>
      <c r="J908" t="s">
        <v>12</v>
      </c>
      <c r="K908">
        <v>166</v>
      </c>
      <c r="L908" s="1">
        <f>HeartDiseasePrediction[[#This Row],[MaxHR]]/(220-HeartDiseasePrediction[[#This Row],[Age]])</f>
        <v>1.0060606060606061</v>
      </c>
      <c r="M908" t="str" cm="1">
        <f t="array" ref="M908">_xlfn.IFS(HeartDiseasePrediction[[#This Row],[MaxHR % Value]]&lt;=59%,"Low-(Abnormal)",HeartDiseasePrediction[[#This Row],[MaxHR % Value]]&lt;86%,"Normal",HeartDiseasePrediction[[#This Row],[MaxHR % Value]]&gt;=86%,"High-(Abnormal)")</f>
        <v>High-(Abnormal)</v>
      </c>
      <c r="N908" t="s">
        <v>22</v>
      </c>
      <c r="O908">
        <v>1.2</v>
      </c>
      <c r="P908" t="str" cm="1">
        <f t="array" ref="P908">_xlfn.IFS(HeartDiseasePrediction[[#This Row],[Oldpeak]]&lt;1,"Low Risk",HeartDiseasePrediction[[#This Row],[Oldpeak]]&lt;1.5,"Medium Risk",HeartDiseasePrediction[[#This Row],[Oldpeak]]&gt;=1.5,"High Risk")</f>
        <v>Medium Risk</v>
      </c>
      <c r="Q908" t="s">
        <v>13</v>
      </c>
      <c r="R908" t="s">
        <v>22</v>
      </c>
    </row>
    <row r="909" spans="1:18" x14ac:dyDescent="0.25">
      <c r="A909">
        <v>44</v>
      </c>
      <c r="B909" t="str" cm="1">
        <f t="array" ref="B909">_xlfn.IFS(HeartDiseasePrediction[[#This Row],[Age]]&lt;40,"Below 40",HeartDiseasePrediction[[#This Row],[Age]]&lt;50,"Btw 40 - 49",HeartDiseasePrediction[[#This Row],[Age]]&lt;60,"Btw 50 -59",HeartDiseasePrediction[[#This Row],[Age]]&lt;70,"Btw 60 - 69",HeartDiseasePrediction[[#This Row],[Age]]&lt;=80,"Btw 70 -79")</f>
        <v>Btw 40 - 49</v>
      </c>
      <c r="C909" t="s">
        <v>11</v>
      </c>
      <c r="D909" t="s">
        <v>61</v>
      </c>
      <c r="E909">
        <v>120</v>
      </c>
      <c r="F909" t="str" cm="1">
        <f t="array" ref="F90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909">
        <v>169</v>
      </c>
      <c r="H909" t="str" cm="1">
        <f t="array" ref="H909">_xlfn.IFS(HeartDiseasePrediction[[#This Row],[Cholesterol]]=0,"No Reading",HeartDiseasePrediction[[#This Row],[Cholesterol]]&lt;200,"Normal",HeartDiseasePrediction[[#This Row],[Cholesterol]]&lt;240,"Medium Risk",HeartDiseasePrediction[[#This Row],[Cholesterol]]&gt;=240,"High Risk")</f>
        <v>Normal</v>
      </c>
      <c r="I909" t="s">
        <v>52</v>
      </c>
      <c r="J909" t="s">
        <v>12</v>
      </c>
      <c r="K909">
        <v>144</v>
      </c>
      <c r="L909" s="1">
        <f>HeartDiseasePrediction[[#This Row],[MaxHR]]/(220-HeartDiseasePrediction[[#This Row],[Age]])</f>
        <v>0.81818181818181823</v>
      </c>
      <c r="M909" t="str" cm="1">
        <f t="array" ref="M909">_xlfn.IFS(HeartDiseasePrediction[[#This Row],[MaxHR % Value]]&lt;=59%,"Low-(Abnormal)",HeartDiseasePrediction[[#This Row],[MaxHR % Value]]&lt;86%,"Normal",HeartDiseasePrediction[[#This Row],[MaxHR % Value]]&gt;=86%,"High-(Abnormal)")</f>
        <v>Normal</v>
      </c>
      <c r="N909" t="s">
        <v>23</v>
      </c>
      <c r="O909">
        <v>2.8</v>
      </c>
      <c r="P909" t="str" cm="1">
        <f t="array" ref="P909">_xlfn.IFS(HeartDiseasePrediction[[#This Row],[Oldpeak]]&lt;1,"Low Risk",HeartDiseasePrediction[[#This Row],[Oldpeak]]&lt;1.5,"Medium Risk",HeartDiseasePrediction[[#This Row],[Oldpeak]]&gt;=1.5,"High Risk")</f>
        <v>High Risk</v>
      </c>
      <c r="Q909" t="s">
        <v>18</v>
      </c>
      <c r="R909" t="s">
        <v>23</v>
      </c>
    </row>
    <row r="910" spans="1:18" x14ac:dyDescent="0.25">
      <c r="A910">
        <v>63</v>
      </c>
      <c r="B910" t="str" cm="1">
        <f t="array" ref="B910">_xlfn.IFS(HeartDiseasePrediction[[#This Row],[Age]]&lt;40,"Below 40",HeartDiseasePrediction[[#This Row],[Age]]&lt;50,"Btw 40 - 49",HeartDiseasePrediction[[#This Row],[Age]]&lt;60,"Btw 50 -59",HeartDiseasePrediction[[#This Row],[Age]]&lt;70,"Btw 60 - 69",HeartDiseasePrediction[[#This Row],[Age]]&lt;=80,"Btw 70 -79")</f>
        <v>Btw 60 - 69</v>
      </c>
      <c r="C910" t="s">
        <v>11</v>
      </c>
      <c r="D910" t="s">
        <v>61</v>
      </c>
      <c r="E910">
        <v>140</v>
      </c>
      <c r="F910" t="str" cm="1">
        <f t="array" ref="F910">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910">
        <v>187</v>
      </c>
      <c r="H910" t="str" cm="1">
        <f t="array" ref="H910">_xlfn.IFS(HeartDiseasePrediction[[#This Row],[Cholesterol]]=0,"No Reading",HeartDiseasePrediction[[#This Row],[Cholesterol]]&lt;200,"Normal",HeartDiseasePrediction[[#This Row],[Cholesterol]]&lt;240,"Medium Risk",HeartDiseasePrediction[[#This Row],[Cholesterol]]&gt;=240,"High Risk")</f>
        <v>Normal</v>
      </c>
      <c r="I910" t="s">
        <v>52</v>
      </c>
      <c r="J910" t="s">
        <v>17</v>
      </c>
      <c r="K910">
        <v>144</v>
      </c>
      <c r="L910" s="1">
        <f>HeartDiseasePrediction[[#This Row],[MaxHR]]/(220-HeartDiseasePrediction[[#This Row],[Age]])</f>
        <v>0.91719745222929938</v>
      </c>
      <c r="M910" t="str" cm="1">
        <f t="array" ref="M910">_xlfn.IFS(HeartDiseasePrediction[[#This Row],[MaxHR % Value]]&lt;=59%,"Low-(Abnormal)",HeartDiseasePrediction[[#This Row],[MaxHR % Value]]&lt;86%,"Normal",HeartDiseasePrediction[[#This Row],[MaxHR % Value]]&gt;=86%,"High-(Abnormal)")</f>
        <v>High-(Abnormal)</v>
      </c>
      <c r="N910" t="s">
        <v>23</v>
      </c>
      <c r="O910">
        <v>4</v>
      </c>
      <c r="P910" t="str" cm="1">
        <f t="array" ref="P910">_xlfn.IFS(HeartDiseasePrediction[[#This Row],[Oldpeak]]&lt;1,"Low Risk",HeartDiseasePrediction[[#This Row],[Oldpeak]]&lt;1.5,"Medium Risk",HeartDiseasePrediction[[#This Row],[Oldpeak]]&gt;=1.5,"High Risk")</f>
        <v>High Risk</v>
      </c>
      <c r="Q910" t="s">
        <v>13</v>
      </c>
      <c r="R910" t="s">
        <v>23</v>
      </c>
    </row>
    <row r="911" spans="1:18" x14ac:dyDescent="0.25">
      <c r="A911">
        <v>63</v>
      </c>
      <c r="B911" t="str" cm="1">
        <f t="array" ref="B911">_xlfn.IFS(HeartDiseasePrediction[[#This Row],[Age]]&lt;40,"Below 40",HeartDiseasePrediction[[#This Row],[Age]]&lt;50,"Btw 40 - 49",HeartDiseasePrediction[[#This Row],[Age]]&lt;60,"Btw 50 -59",HeartDiseasePrediction[[#This Row],[Age]]&lt;70,"Btw 60 - 69",HeartDiseasePrediction[[#This Row],[Age]]&lt;=80,"Btw 70 -79")</f>
        <v>Btw 60 - 69</v>
      </c>
      <c r="C911" t="s">
        <v>14</v>
      </c>
      <c r="D911" t="s">
        <v>61</v>
      </c>
      <c r="E911">
        <v>124</v>
      </c>
      <c r="F911" t="str" cm="1">
        <f t="array" ref="F911">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911">
        <v>197</v>
      </c>
      <c r="H911" t="str" cm="1">
        <f t="array" ref="H911">_xlfn.IFS(HeartDiseasePrediction[[#This Row],[Cholesterol]]=0,"No Reading",HeartDiseasePrediction[[#This Row],[Cholesterol]]&lt;200,"Normal",HeartDiseasePrediction[[#This Row],[Cholesterol]]&lt;240,"Medium Risk",HeartDiseasePrediction[[#This Row],[Cholesterol]]&gt;=240,"High Risk")</f>
        <v>Normal</v>
      </c>
      <c r="I911" t="s">
        <v>52</v>
      </c>
      <c r="J911" t="s">
        <v>12</v>
      </c>
      <c r="K911">
        <v>136</v>
      </c>
      <c r="L911" s="1">
        <f>HeartDiseasePrediction[[#This Row],[MaxHR]]/(220-HeartDiseasePrediction[[#This Row],[Age]])</f>
        <v>0.86624203821656054</v>
      </c>
      <c r="M911" t="str" cm="1">
        <f t="array" ref="M911">_xlfn.IFS(HeartDiseasePrediction[[#This Row],[MaxHR % Value]]&lt;=59%,"Low-(Abnormal)",HeartDiseasePrediction[[#This Row],[MaxHR % Value]]&lt;86%,"Normal",HeartDiseasePrediction[[#This Row],[MaxHR % Value]]&gt;=86%,"High-(Abnormal)")</f>
        <v>High-(Abnormal)</v>
      </c>
      <c r="N911" t="s">
        <v>23</v>
      </c>
      <c r="O911">
        <v>0</v>
      </c>
      <c r="P911" t="str" cm="1">
        <f t="array" ref="P911">_xlfn.IFS(HeartDiseasePrediction[[#This Row],[Oldpeak]]&lt;1,"Low Risk",HeartDiseasePrediction[[#This Row],[Oldpeak]]&lt;1.5,"Medium Risk",HeartDiseasePrediction[[#This Row],[Oldpeak]]&gt;=1.5,"High Risk")</f>
        <v>Low Risk</v>
      </c>
      <c r="Q911" t="s">
        <v>15</v>
      </c>
      <c r="R911" t="s">
        <v>23</v>
      </c>
    </row>
    <row r="912" spans="1:18" x14ac:dyDescent="0.25">
      <c r="A912">
        <v>41</v>
      </c>
      <c r="B912" t="str" cm="1">
        <f t="array" ref="B912">_xlfn.IFS(HeartDiseasePrediction[[#This Row],[Age]]&lt;40,"Below 40",HeartDiseasePrediction[[#This Row],[Age]]&lt;50,"Btw 40 - 49",HeartDiseasePrediction[[#This Row],[Age]]&lt;60,"Btw 50 -59",HeartDiseasePrediction[[#This Row],[Age]]&lt;70,"Btw 60 - 69",HeartDiseasePrediction[[#This Row],[Age]]&lt;=80,"Btw 70 -79")</f>
        <v>Btw 40 - 49</v>
      </c>
      <c r="C912" t="s">
        <v>11</v>
      </c>
      <c r="D912" t="s">
        <v>62</v>
      </c>
      <c r="E912">
        <v>120</v>
      </c>
      <c r="F912" t="str" cm="1">
        <f t="array" ref="F912">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912">
        <v>157</v>
      </c>
      <c r="H912" t="str" cm="1">
        <f t="array" ref="H912">_xlfn.IFS(HeartDiseasePrediction[[#This Row],[Cholesterol]]=0,"No Reading",HeartDiseasePrediction[[#This Row],[Cholesterol]]&lt;200,"Normal",HeartDiseasePrediction[[#This Row],[Cholesterol]]&lt;240,"Medium Risk",HeartDiseasePrediction[[#This Row],[Cholesterol]]&gt;=240,"High Risk")</f>
        <v>Normal</v>
      </c>
      <c r="I912" t="s">
        <v>52</v>
      </c>
      <c r="J912" t="s">
        <v>12</v>
      </c>
      <c r="K912">
        <v>182</v>
      </c>
      <c r="L912" s="1">
        <f>HeartDiseasePrediction[[#This Row],[MaxHR]]/(220-HeartDiseasePrediction[[#This Row],[Age]])</f>
        <v>1.0167597765363128</v>
      </c>
      <c r="M912" t="str" cm="1">
        <f t="array" ref="M912">_xlfn.IFS(HeartDiseasePrediction[[#This Row],[MaxHR % Value]]&lt;=59%,"Low-(Abnormal)",HeartDiseasePrediction[[#This Row],[MaxHR % Value]]&lt;86%,"Normal",HeartDiseasePrediction[[#This Row],[MaxHR % Value]]&gt;=86%,"High-(Abnormal)")</f>
        <v>High-(Abnormal)</v>
      </c>
      <c r="N912" t="s">
        <v>22</v>
      </c>
      <c r="O912">
        <v>0</v>
      </c>
      <c r="P912" t="str" cm="1">
        <f t="array" ref="P912">_xlfn.IFS(HeartDiseasePrediction[[#This Row],[Oldpeak]]&lt;1,"Low Risk",HeartDiseasePrediction[[#This Row],[Oldpeak]]&lt;1.5,"Medium Risk",HeartDiseasePrediction[[#This Row],[Oldpeak]]&gt;=1.5,"High Risk")</f>
        <v>Low Risk</v>
      </c>
      <c r="Q912" t="s">
        <v>13</v>
      </c>
      <c r="R912" t="s">
        <v>22</v>
      </c>
    </row>
    <row r="913" spans="1:18" x14ac:dyDescent="0.25">
      <c r="A913">
        <v>59</v>
      </c>
      <c r="B913" t="str" cm="1">
        <f t="array" ref="B913">_xlfn.IFS(HeartDiseasePrediction[[#This Row],[Age]]&lt;40,"Below 40",HeartDiseasePrediction[[#This Row],[Age]]&lt;50,"Btw 40 - 49",HeartDiseasePrediction[[#This Row],[Age]]&lt;60,"Btw 50 -59",HeartDiseasePrediction[[#This Row],[Age]]&lt;70,"Btw 60 - 69",HeartDiseasePrediction[[#This Row],[Age]]&lt;=80,"Btw 70 -79")</f>
        <v>Btw 50 -59</v>
      </c>
      <c r="C913" t="s">
        <v>11</v>
      </c>
      <c r="D913" t="s">
        <v>61</v>
      </c>
      <c r="E913">
        <v>164</v>
      </c>
      <c r="F913" t="str" cm="1">
        <f t="array" ref="F913">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913">
        <v>176</v>
      </c>
      <c r="H913" t="str" cm="1">
        <f t="array" ref="H913">_xlfn.IFS(HeartDiseasePrediction[[#This Row],[Cholesterol]]=0,"No Reading",HeartDiseasePrediction[[#This Row],[Cholesterol]]&lt;200,"Normal",HeartDiseasePrediction[[#This Row],[Cholesterol]]&lt;240,"Medium Risk",HeartDiseasePrediction[[#This Row],[Cholesterol]]&gt;=240,"High Risk")</f>
        <v>Normal</v>
      </c>
      <c r="I913" t="s">
        <v>53</v>
      </c>
      <c r="J913" t="s">
        <v>17</v>
      </c>
      <c r="K913">
        <v>90</v>
      </c>
      <c r="L913" s="1">
        <f>HeartDiseasePrediction[[#This Row],[MaxHR]]/(220-HeartDiseasePrediction[[#This Row],[Age]])</f>
        <v>0.55900621118012417</v>
      </c>
      <c r="M913" t="str" cm="1">
        <f t="array" ref="M913">_xlfn.IFS(HeartDiseasePrediction[[#This Row],[MaxHR % Value]]&lt;=59%,"Low-(Abnormal)",HeartDiseasePrediction[[#This Row],[MaxHR % Value]]&lt;86%,"Normal",HeartDiseasePrediction[[#This Row],[MaxHR % Value]]&gt;=86%,"High-(Abnormal)")</f>
        <v>Low-(Abnormal)</v>
      </c>
      <c r="N913" t="s">
        <v>22</v>
      </c>
      <c r="O913">
        <v>1</v>
      </c>
      <c r="P913" t="str" cm="1">
        <f t="array" ref="P913">_xlfn.IFS(HeartDiseasePrediction[[#This Row],[Oldpeak]]&lt;1,"Low Risk",HeartDiseasePrediction[[#This Row],[Oldpeak]]&lt;1.5,"Medium Risk",HeartDiseasePrediction[[#This Row],[Oldpeak]]&gt;=1.5,"High Risk")</f>
        <v>Medium Risk</v>
      </c>
      <c r="Q913" t="s">
        <v>15</v>
      </c>
      <c r="R913" t="s">
        <v>23</v>
      </c>
    </row>
    <row r="914" spans="1:18" x14ac:dyDescent="0.25">
      <c r="A914">
        <v>57</v>
      </c>
      <c r="B914" t="str" cm="1">
        <f t="array" ref="B914">_xlfn.IFS(HeartDiseasePrediction[[#This Row],[Age]]&lt;40,"Below 40",HeartDiseasePrediction[[#This Row],[Age]]&lt;50,"Btw 40 - 49",HeartDiseasePrediction[[#This Row],[Age]]&lt;60,"Btw 50 -59",HeartDiseasePrediction[[#This Row],[Age]]&lt;70,"Btw 60 - 69",HeartDiseasePrediction[[#This Row],[Age]]&lt;=80,"Btw 70 -79")</f>
        <v>Btw 50 -59</v>
      </c>
      <c r="C914" t="s">
        <v>14</v>
      </c>
      <c r="D914" t="s">
        <v>61</v>
      </c>
      <c r="E914">
        <v>140</v>
      </c>
      <c r="F914" t="str" cm="1">
        <f t="array" ref="F914">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914">
        <v>241</v>
      </c>
      <c r="H914" t="str" cm="1">
        <f t="array" ref="H914">_xlfn.IFS(HeartDiseasePrediction[[#This Row],[Cholesterol]]=0,"No Reading",HeartDiseasePrediction[[#This Row],[Cholesterol]]&lt;200,"Normal",HeartDiseasePrediction[[#This Row],[Cholesterol]]&lt;240,"Medium Risk",HeartDiseasePrediction[[#This Row],[Cholesterol]]&gt;=240,"High Risk")</f>
        <v>High Risk</v>
      </c>
      <c r="I914" t="s">
        <v>52</v>
      </c>
      <c r="J914" t="s">
        <v>12</v>
      </c>
      <c r="K914">
        <v>123</v>
      </c>
      <c r="L914" s="1">
        <f>HeartDiseasePrediction[[#This Row],[MaxHR]]/(220-HeartDiseasePrediction[[#This Row],[Age]])</f>
        <v>0.754601226993865</v>
      </c>
      <c r="M914" t="str" cm="1">
        <f t="array" ref="M914">_xlfn.IFS(HeartDiseasePrediction[[#This Row],[MaxHR % Value]]&lt;=59%,"Low-(Abnormal)",HeartDiseasePrediction[[#This Row],[MaxHR % Value]]&lt;86%,"Normal",HeartDiseasePrediction[[#This Row],[MaxHR % Value]]&gt;=86%,"High-(Abnormal)")</f>
        <v>Normal</v>
      </c>
      <c r="N914" t="s">
        <v>23</v>
      </c>
      <c r="O914">
        <v>0.2</v>
      </c>
      <c r="P914" t="str" cm="1">
        <f t="array" ref="P914">_xlfn.IFS(HeartDiseasePrediction[[#This Row],[Oldpeak]]&lt;1,"Low Risk",HeartDiseasePrediction[[#This Row],[Oldpeak]]&lt;1.5,"Medium Risk",HeartDiseasePrediction[[#This Row],[Oldpeak]]&gt;=1.5,"High Risk")</f>
        <v>Low Risk</v>
      </c>
      <c r="Q914" t="s">
        <v>15</v>
      </c>
      <c r="R914" t="s">
        <v>23</v>
      </c>
    </row>
    <row r="915" spans="1:18" x14ac:dyDescent="0.25">
      <c r="A915">
        <v>45</v>
      </c>
      <c r="B915" t="str" cm="1">
        <f t="array" ref="B915">_xlfn.IFS(HeartDiseasePrediction[[#This Row],[Age]]&lt;40,"Below 40",HeartDiseasePrediction[[#This Row],[Age]]&lt;50,"Btw 40 - 49",HeartDiseasePrediction[[#This Row],[Age]]&lt;60,"Btw 50 -59",HeartDiseasePrediction[[#This Row],[Age]]&lt;70,"Btw 60 - 69",HeartDiseasePrediction[[#This Row],[Age]]&lt;=80,"Btw 70 -79")</f>
        <v>Btw 40 - 49</v>
      </c>
      <c r="C915" t="s">
        <v>11</v>
      </c>
      <c r="D915" t="s">
        <v>63</v>
      </c>
      <c r="E915">
        <v>110</v>
      </c>
      <c r="F915" t="str" cm="1">
        <f t="array" ref="F915">_xlfn.IFS(HeartDiseasePrediction[[#This Row],[RestingBP]]=0,"Error",HeartDiseasePrediction[[#This Row],[RestingBP]]&lt;90,"Low BP",HeartDiseasePrediction[[#This Row],[RestingBP]]&lt;120,"Normal BP",HeartDiseasePrediction[[#This Row],[RestingBP]]&lt;140,"High-Normal BP",HeartDiseasePrediction[[#This Row],[RestingBP]]&gt;=140,"High BP")</f>
        <v>Normal BP</v>
      </c>
      <c r="G915">
        <v>264</v>
      </c>
      <c r="H915" t="str" cm="1">
        <f t="array" ref="H915">_xlfn.IFS(HeartDiseasePrediction[[#This Row],[Cholesterol]]=0,"No Reading",HeartDiseasePrediction[[#This Row],[Cholesterol]]&lt;200,"Normal",HeartDiseasePrediction[[#This Row],[Cholesterol]]&lt;240,"Medium Risk",HeartDiseasePrediction[[#This Row],[Cholesterol]]&gt;=240,"High Risk")</f>
        <v>High Risk</v>
      </c>
      <c r="I915" t="s">
        <v>52</v>
      </c>
      <c r="J915" t="s">
        <v>12</v>
      </c>
      <c r="K915">
        <v>132</v>
      </c>
      <c r="L915" s="1">
        <f>HeartDiseasePrediction[[#This Row],[MaxHR]]/(220-HeartDiseasePrediction[[#This Row],[Age]])</f>
        <v>0.75428571428571434</v>
      </c>
      <c r="M915" t="str" cm="1">
        <f t="array" ref="M915">_xlfn.IFS(HeartDiseasePrediction[[#This Row],[MaxHR % Value]]&lt;=59%,"Low-(Abnormal)",HeartDiseasePrediction[[#This Row],[MaxHR % Value]]&lt;86%,"Normal",HeartDiseasePrediction[[#This Row],[MaxHR % Value]]&gt;=86%,"High-(Abnormal)")</f>
        <v>Normal</v>
      </c>
      <c r="N915" t="s">
        <v>22</v>
      </c>
      <c r="O915">
        <v>1.2</v>
      </c>
      <c r="P915" t="str" cm="1">
        <f t="array" ref="P915">_xlfn.IFS(HeartDiseasePrediction[[#This Row],[Oldpeak]]&lt;1,"Low Risk",HeartDiseasePrediction[[#This Row],[Oldpeak]]&lt;1.5,"Medium Risk",HeartDiseasePrediction[[#This Row],[Oldpeak]]&gt;=1.5,"High Risk")</f>
        <v>Medium Risk</v>
      </c>
      <c r="Q915" t="s">
        <v>15</v>
      </c>
      <c r="R915" t="s">
        <v>23</v>
      </c>
    </row>
    <row r="916" spans="1:18" x14ac:dyDescent="0.25">
      <c r="A916">
        <v>68</v>
      </c>
      <c r="B916" t="str" cm="1">
        <f t="array" ref="B916">_xlfn.IFS(HeartDiseasePrediction[[#This Row],[Age]]&lt;40,"Below 40",HeartDiseasePrediction[[#This Row],[Age]]&lt;50,"Btw 40 - 49",HeartDiseasePrediction[[#This Row],[Age]]&lt;60,"Btw 50 -59",HeartDiseasePrediction[[#This Row],[Age]]&lt;70,"Btw 60 - 69",HeartDiseasePrediction[[#This Row],[Age]]&lt;=80,"Btw 70 -79")</f>
        <v>Btw 60 - 69</v>
      </c>
      <c r="C916" t="s">
        <v>11</v>
      </c>
      <c r="D916" t="s">
        <v>61</v>
      </c>
      <c r="E916">
        <v>144</v>
      </c>
      <c r="F916" t="str" cm="1">
        <f t="array" ref="F916">_xlfn.IFS(HeartDiseasePrediction[[#This Row],[RestingBP]]=0,"Error",HeartDiseasePrediction[[#This Row],[RestingBP]]&lt;90,"Low BP",HeartDiseasePrediction[[#This Row],[RestingBP]]&lt;120,"Normal BP",HeartDiseasePrediction[[#This Row],[RestingBP]]&lt;140,"High-Normal BP",HeartDiseasePrediction[[#This Row],[RestingBP]]&gt;=140,"High BP")</f>
        <v>High BP</v>
      </c>
      <c r="G916">
        <v>193</v>
      </c>
      <c r="H916" t="str" cm="1">
        <f t="array" ref="H916">_xlfn.IFS(HeartDiseasePrediction[[#This Row],[Cholesterol]]=0,"No Reading",HeartDiseasePrediction[[#This Row],[Cholesterol]]&lt;200,"Normal",HeartDiseasePrediction[[#This Row],[Cholesterol]]&lt;240,"Medium Risk",HeartDiseasePrediction[[#This Row],[Cholesterol]]&gt;=240,"High Risk")</f>
        <v>Normal</v>
      </c>
      <c r="I916" t="s">
        <v>53</v>
      </c>
      <c r="J916" t="s">
        <v>12</v>
      </c>
      <c r="K916">
        <v>141</v>
      </c>
      <c r="L916" s="1">
        <f>HeartDiseasePrediction[[#This Row],[MaxHR]]/(220-HeartDiseasePrediction[[#This Row],[Age]])</f>
        <v>0.92763157894736847</v>
      </c>
      <c r="M916" t="str" cm="1">
        <f t="array" ref="M916">_xlfn.IFS(HeartDiseasePrediction[[#This Row],[MaxHR % Value]]&lt;=59%,"Low-(Abnormal)",HeartDiseasePrediction[[#This Row],[MaxHR % Value]]&lt;86%,"Normal",HeartDiseasePrediction[[#This Row],[MaxHR % Value]]&gt;=86%,"High-(Abnormal)")</f>
        <v>High-(Abnormal)</v>
      </c>
      <c r="N916" t="s">
        <v>22</v>
      </c>
      <c r="O916">
        <v>3.4</v>
      </c>
      <c r="P916" t="str" cm="1">
        <f t="array" ref="P916">_xlfn.IFS(HeartDiseasePrediction[[#This Row],[Oldpeak]]&lt;1,"Low Risk",HeartDiseasePrediction[[#This Row],[Oldpeak]]&lt;1.5,"Medium Risk",HeartDiseasePrediction[[#This Row],[Oldpeak]]&gt;=1.5,"High Risk")</f>
        <v>High Risk</v>
      </c>
      <c r="Q916" t="s">
        <v>15</v>
      </c>
      <c r="R916" t="s">
        <v>23</v>
      </c>
    </row>
    <row r="917" spans="1:18" x14ac:dyDescent="0.25">
      <c r="A917">
        <v>57</v>
      </c>
      <c r="B917" t="str" cm="1">
        <f t="array" ref="B917">_xlfn.IFS(HeartDiseasePrediction[[#This Row],[Age]]&lt;40,"Below 40",HeartDiseasePrediction[[#This Row],[Age]]&lt;50,"Btw 40 - 49",HeartDiseasePrediction[[#This Row],[Age]]&lt;60,"Btw 50 -59",HeartDiseasePrediction[[#This Row],[Age]]&lt;70,"Btw 60 - 69",HeartDiseasePrediction[[#This Row],[Age]]&lt;=80,"Btw 70 -79")</f>
        <v>Btw 50 -59</v>
      </c>
      <c r="C917" t="s">
        <v>11</v>
      </c>
      <c r="D917" t="s">
        <v>61</v>
      </c>
      <c r="E917">
        <v>130</v>
      </c>
      <c r="F917" t="str" cm="1">
        <f t="array" ref="F917">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917">
        <v>131</v>
      </c>
      <c r="H917" t="str" cm="1">
        <f t="array" ref="H917">_xlfn.IFS(HeartDiseasePrediction[[#This Row],[Cholesterol]]=0,"No Reading",HeartDiseasePrediction[[#This Row],[Cholesterol]]&lt;200,"Normal",HeartDiseasePrediction[[#This Row],[Cholesterol]]&lt;240,"Medium Risk",HeartDiseasePrediction[[#This Row],[Cholesterol]]&gt;=240,"High Risk")</f>
        <v>Normal</v>
      </c>
      <c r="I917" t="s">
        <v>52</v>
      </c>
      <c r="J917" t="s">
        <v>12</v>
      </c>
      <c r="K917">
        <v>115</v>
      </c>
      <c r="L917" s="1">
        <f>HeartDiseasePrediction[[#This Row],[MaxHR]]/(220-HeartDiseasePrediction[[#This Row],[Age]])</f>
        <v>0.70552147239263807</v>
      </c>
      <c r="M917" t="str" cm="1">
        <f t="array" ref="M917">_xlfn.IFS(HeartDiseasePrediction[[#This Row],[MaxHR % Value]]&lt;=59%,"Low-(Abnormal)",HeartDiseasePrediction[[#This Row],[MaxHR % Value]]&lt;86%,"Normal",HeartDiseasePrediction[[#This Row],[MaxHR % Value]]&gt;=86%,"High-(Abnormal)")</f>
        <v>Normal</v>
      </c>
      <c r="N917" t="s">
        <v>23</v>
      </c>
      <c r="O917">
        <v>1.2</v>
      </c>
      <c r="P917" t="str" cm="1">
        <f t="array" ref="P917">_xlfn.IFS(HeartDiseasePrediction[[#This Row],[Oldpeak]]&lt;1,"Low Risk",HeartDiseasePrediction[[#This Row],[Oldpeak]]&lt;1.5,"Medium Risk",HeartDiseasePrediction[[#This Row],[Oldpeak]]&gt;=1.5,"High Risk")</f>
        <v>Medium Risk</v>
      </c>
      <c r="Q917" t="s">
        <v>15</v>
      </c>
      <c r="R917" t="s">
        <v>23</v>
      </c>
    </row>
    <row r="918" spans="1:18" x14ac:dyDescent="0.25">
      <c r="A918">
        <v>57</v>
      </c>
      <c r="B918" t="str" cm="1">
        <f t="array" ref="B918">_xlfn.IFS(HeartDiseasePrediction[[#This Row],[Age]]&lt;40,"Below 40",HeartDiseasePrediction[[#This Row],[Age]]&lt;50,"Btw 40 - 49",HeartDiseasePrediction[[#This Row],[Age]]&lt;60,"Btw 50 -59",HeartDiseasePrediction[[#This Row],[Age]]&lt;70,"Btw 60 - 69",HeartDiseasePrediction[[#This Row],[Age]]&lt;=80,"Btw 70 -79")</f>
        <v>Btw 50 -59</v>
      </c>
      <c r="C918" t="s">
        <v>14</v>
      </c>
      <c r="D918" t="s">
        <v>62</v>
      </c>
      <c r="E918">
        <v>130</v>
      </c>
      <c r="F918" t="str" cm="1">
        <f t="array" ref="F918">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918">
        <v>236</v>
      </c>
      <c r="H918" t="str" cm="1">
        <f t="array" ref="H918">_xlfn.IFS(HeartDiseasePrediction[[#This Row],[Cholesterol]]=0,"No Reading",HeartDiseasePrediction[[#This Row],[Cholesterol]]&lt;200,"Normal",HeartDiseasePrediction[[#This Row],[Cholesterol]]&lt;240,"Medium Risk",HeartDiseasePrediction[[#This Row],[Cholesterol]]&gt;=240,"High Risk")</f>
        <v>Medium Risk</v>
      </c>
      <c r="I918" t="s">
        <v>52</v>
      </c>
      <c r="J918" t="s">
        <v>17</v>
      </c>
      <c r="K918">
        <v>174</v>
      </c>
      <c r="L918" s="1">
        <f>HeartDiseasePrediction[[#This Row],[MaxHR]]/(220-HeartDiseasePrediction[[#This Row],[Age]])</f>
        <v>1.0674846625766872</v>
      </c>
      <c r="M918" t="str" cm="1">
        <f t="array" ref="M918">_xlfn.IFS(HeartDiseasePrediction[[#This Row],[MaxHR % Value]]&lt;=59%,"Low-(Abnormal)",HeartDiseasePrediction[[#This Row],[MaxHR % Value]]&lt;86%,"Normal",HeartDiseasePrediction[[#This Row],[MaxHR % Value]]&gt;=86%,"High-(Abnormal)")</f>
        <v>High-(Abnormal)</v>
      </c>
      <c r="N918" t="s">
        <v>22</v>
      </c>
      <c r="O918">
        <v>0</v>
      </c>
      <c r="P918" t="str" cm="1">
        <f t="array" ref="P918">_xlfn.IFS(HeartDiseasePrediction[[#This Row],[Oldpeak]]&lt;1,"Low Risk",HeartDiseasePrediction[[#This Row],[Oldpeak]]&lt;1.5,"Medium Risk",HeartDiseasePrediction[[#This Row],[Oldpeak]]&gt;=1.5,"High Risk")</f>
        <v>Low Risk</v>
      </c>
      <c r="Q918" t="s">
        <v>15</v>
      </c>
      <c r="R918" t="s">
        <v>23</v>
      </c>
    </row>
    <row r="919" spans="1:18" x14ac:dyDescent="0.25">
      <c r="A919">
        <v>38</v>
      </c>
      <c r="B919" t="str" cm="1">
        <f t="array" ref="B919">_xlfn.IFS(HeartDiseasePrediction[[#This Row],[Age]]&lt;40,"Below 40",HeartDiseasePrediction[[#This Row],[Age]]&lt;50,"Btw 40 - 49",HeartDiseasePrediction[[#This Row],[Age]]&lt;60,"Btw 50 -59",HeartDiseasePrediction[[#This Row],[Age]]&lt;70,"Btw 60 - 69",HeartDiseasePrediction[[#This Row],[Age]]&lt;=80,"Btw 70 -79")</f>
        <v>Below 40</v>
      </c>
      <c r="C919" t="s">
        <v>11</v>
      </c>
      <c r="D919" t="s">
        <v>64</v>
      </c>
      <c r="E919">
        <v>138</v>
      </c>
      <c r="F919" t="str" cm="1">
        <f t="array" ref="F919">_xlfn.IFS(HeartDiseasePrediction[[#This Row],[RestingBP]]=0,"Error",HeartDiseasePrediction[[#This Row],[RestingBP]]&lt;90,"Low BP",HeartDiseasePrediction[[#This Row],[RestingBP]]&lt;120,"Normal BP",HeartDiseasePrediction[[#This Row],[RestingBP]]&lt;140,"High-Normal BP",HeartDiseasePrediction[[#This Row],[RestingBP]]&gt;=140,"High BP")</f>
        <v>High-Normal BP</v>
      </c>
      <c r="G919">
        <v>175</v>
      </c>
      <c r="H919" t="str" cm="1">
        <f t="array" ref="H919">_xlfn.IFS(HeartDiseasePrediction[[#This Row],[Cholesterol]]=0,"No Reading",HeartDiseasePrediction[[#This Row],[Cholesterol]]&lt;200,"Normal",HeartDiseasePrediction[[#This Row],[Cholesterol]]&lt;240,"Medium Risk",HeartDiseasePrediction[[#This Row],[Cholesterol]]&gt;=240,"High Risk")</f>
        <v>Normal</v>
      </c>
      <c r="I919" t="s">
        <v>52</v>
      </c>
      <c r="J919" t="s">
        <v>12</v>
      </c>
      <c r="K919">
        <v>173</v>
      </c>
      <c r="L919" s="1">
        <f>HeartDiseasePrediction[[#This Row],[MaxHR]]/(220-HeartDiseasePrediction[[#This Row],[Age]])</f>
        <v>0.9505494505494505</v>
      </c>
      <c r="M919" t="str" cm="1">
        <f t="array" ref="M919">_xlfn.IFS(HeartDiseasePrediction[[#This Row],[MaxHR % Value]]&lt;=59%,"Low-(Abnormal)",HeartDiseasePrediction[[#This Row],[MaxHR % Value]]&lt;86%,"Normal",HeartDiseasePrediction[[#This Row],[MaxHR % Value]]&gt;=86%,"High-(Abnormal)")</f>
        <v>High-(Abnormal)</v>
      </c>
      <c r="N919" t="s">
        <v>22</v>
      </c>
      <c r="O919">
        <v>0</v>
      </c>
      <c r="P919" t="str" cm="1">
        <f t="array" ref="P919">_xlfn.IFS(HeartDiseasePrediction[[#This Row],[Oldpeak]]&lt;1,"Low Risk",HeartDiseasePrediction[[#This Row],[Oldpeak]]&lt;1.5,"Medium Risk",HeartDiseasePrediction[[#This Row],[Oldpeak]]&gt;=1.5,"High Risk")</f>
        <v>Low Risk</v>
      </c>
      <c r="Q919" t="s">
        <v>13</v>
      </c>
      <c r="R919" t="s">
        <v>22</v>
      </c>
    </row>
  </sheetData>
  <phoneticPr fontId="18"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B8893-92CB-41C4-AC96-3F88560344BD}">
  <sheetPr codeName="Sheet1">
    <pageSetUpPr fitToPage="1"/>
  </sheetPr>
  <dimension ref="B1:AD65"/>
  <sheetViews>
    <sheetView tabSelected="1" topLeftCell="A39" zoomScale="60" zoomScaleNormal="60" workbookViewId="0">
      <selection activeCell="W51" sqref="W51"/>
    </sheetView>
  </sheetViews>
  <sheetFormatPr defaultRowHeight="15" x14ac:dyDescent="0.25"/>
  <cols>
    <col min="1" max="1" width="3.140625" customWidth="1"/>
    <col min="2" max="2" width="10.28515625" customWidth="1"/>
    <col min="3" max="3" width="11" customWidth="1"/>
    <col min="4" max="4" width="10" customWidth="1"/>
    <col min="17" max="17" width="14.5703125" customWidth="1"/>
    <col min="18" max="18" width="3" customWidth="1"/>
  </cols>
  <sheetData>
    <row r="1" spans="2:17" ht="10.5" customHeight="1" x14ac:dyDescent="0.25"/>
    <row r="2" spans="2:17" x14ac:dyDescent="0.25">
      <c r="B2" s="6"/>
      <c r="C2" s="6"/>
      <c r="D2" s="6"/>
      <c r="E2" s="5"/>
      <c r="F2" s="5"/>
      <c r="G2" s="5"/>
      <c r="H2" s="5"/>
      <c r="I2" s="5"/>
      <c r="J2" s="5"/>
      <c r="K2" s="5"/>
      <c r="L2" s="5"/>
      <c r="M2" s="5"/>
      <c r="N2" s="5"/>
      <c r="O2" s="5"/>
      <c r="P2" s="5"/>
      <c r="Q2" s="5"/>
    </row>
    <row r="3" spans="2:17" ht="28.5" customHeight="1" x14ac:dyDescent="0.25">
      <c r="B3" s="6"/>
      <c r="C3" s="6"/>
      <c r="D3" s="6"/>
      <c r="E3" s="5"/>
      <c r="F3" s="5"/>
      <c r="G3" s="5"/>
      <c r="H3" s="5"/>
      <c r="I3" s="5"/>
      <c r="J3" s="5"/>
      <c r="K3" s="5"/>
      <c r="L3" s="5"/>
      <c r="M3" s="5"/>
      <c r="N3" s="5"/>
      <c r="O3" s="5"/>
      <c r="P3" s="5"/>
      <c r="Q3" s="5"/>
    </row>
    <row r="4" spans="2:17" x14ac:dyDescent="0.25">
      <c r="B4" s="6"/>
      <c r="C4" s="6"/>
      <c r="D4" s="6"/>
    </row>
    <row r="5" spans="2:17" x14ac:dyDescent="0.25">
      <c r="B5" s="6"/>
      <c r="C5" s="6"/>
      <c r="D5" s="6"/>
    </row>
    <row r="6" spans="2:17" x14ac:dyDescent="0.25">
      <c r="B6" s="6"/>
      <c r="C6" s="6"/>
      <c r="D6" s="6"/>
    </row>
    <row r="7" spans="2:17" x14ac:dyDescent="0.25">
      <c r="B7" s="6"/>
      <c r="C7" s="6"/>
      <c r="D7" s="6"/>
    </row>
    <row r="8" spans="2:17" x14ac:dyDescent="0.25">
      <c r="B8" s="6"/>
      <c r="C8" s="6"/>
      <c r="D8" s="6"/>
    </row>
    <row r="9" spans="2:17" x14ac:dyDescent="0.25">
      <c r="B9" s="6"/>
      <c r="C9" s="6"/>
      <c r="D9" s="6"/>
    </row>
    <row r="10" spans="2:17" x14ac:dyDescent="0.25">
      <c r="B10" s="6"/>
      <c r="C10" s="6"/>
      <c r="D10" s="6"/>
    </row>
    <row r="11" spans="2:17" x14ac:dyDescent="0.25">
      <c r="B11" s="6"/>
      <c r="C11" s="6"/>
      <c r="D11" s="6"/>
    </row>
    <row r="12" spans="2:17" x14ac:dyDescent="0.25">
      <c r="B12" s="4"/>
      <c r="C12" s="4"/>
      <c r="D12" s="4"/>
    </row>
    <row r="13" spans="2:17" x14ac:dyDescent="0.25">
      <c r="B13" s="4"/>
      <c r="C13" s="4"/>
      <c r="D13" s="4"/>
    </row>
    <row r="14" spans="2:17" x14ac:dyDescent="0.25">
      <c r="B14" s="4"/>
      <c r="C14" s="4"/>
      <c r="D14" s="4"/>
    </row>
    <row r="15" spans="2:17" x14ac:dyDescent="0.25">
      <c r="B15" s="4"/>
      <c r="C15" s="4"/>
      <c r="D15" s="4"/>
    </row>
    <row r="16" spans="2:17" x14ac:dyDescent="0.25">
      <c r="B16" s="4"/>
      <c r="C16" s="4"/>
      <c r="D16" s="4"/>
    </row>
    <row r="17" spans="2:30" x14ac:dyDescent="0.25">
      <c r="B17" s="4"/>
      <c r="C17" s="4"/>
      <c r="D17" s="4"/>
    </row>
    <row r="18" spans="2:30" x14ac:dyDescent="0.25">
      <c r="B18" s="4"/>
      <c r="C18" s="4"/>
      <c r="D18" s="4"/>
      <c r="Y18" s="8"/>
      <c r="Z18" s="8"/>
      <c r="AA18" s="8"/>
      <c r="AB18" s="8"/>
      <c r="AC18" s="8"/>
      <c r="AD18" s="8"/>
    </row>
    <row r="19" spans="2:30" x14ac:dyDescent="0.25">
      <c r="B19" s="4"/>
      <c r="C19" s="4"/>
      <c r="D19" s="4"/>
      <c r="Y19" s="8"/>
      <c r="Z19" s="8"/>
      <c r="AA19" s="8"/>
      <c r="AB19" s="8"/>
      <c r="AC19" s="8"/>
      <c r="AD19" s="8"/>
    </row>
    <row r="20" spans="2:30" x14ac:dyDescent="0.25">
      <c r="B20" s="4"/>
      <c r="C20" s="4"/>
      <c r="D20" s="4"/>
      <c r="Y20" s="8"/>
      <c r="Z20" s="8"/>
      <c r="AA20" s="8"/>
      <c r="AB20" s="8"/>
      <c r="AC20" s="8"/>
      <c r="AD20" s="8"/>
    </row>
    <row r="21" spans="2:30" x14ac:dyDescent="0.25">
      <c r="B21" s="4"/>
      <c r="C21" s="4"/>
      <c r="D21" s="4"/>
    </row>
    <row r="22" spans="2:30" x14ac:dyDescent="0.25">
      <c r="B22" s="4"/>
      <c r="C22" s="4"/>
      <c r="D22" s="4"/>
    </row>
    <row r="23" spans="2:30" x14ac:dyDescent="0.25">
      <c r="B23" s="4"/>
      <c r="C23" s="4"/>
      <c r="D23" s="4"/>
      <c r="T23" t="s">
        <v>56</v>
      </c>
    </row>
    <row r="24" spans="2:30" x14ac:dyDescent="0.25">
      <c r="B24" s="4"/>
      <c r="C24" s="4"/>
      <c r="D24" s="4"/>
    </row>
    <row r="25" spans="2:30" x14ac:dyDescent="0.25">
      <c r="B25" s="4"/>
      <c r="C25" s="4"/>
      <c r="D25" s="4"/>
    </row>
    <row r="26" spans="2:30" x14ac:dyDescent="0.25">
      <c r="B26" s="4"/>
      <c r="C26" s="4"/>
      <c r="D26" s="4"/>
    </row>
    <row r="27" spans="2:30" x14ac:dyDescent="0.25">
      <c r="B27" s="4"/>
      <c r="C27" s="4"/>
      <c r="D27" s="4"/>
    </row>
    <row r="28" spans="2:30" x14ac:dyDescent="0.25">
      <c r="B28" s="4"/>
      <c r="C28" s="4"/>
      <c r="D28" s="4"/>
    </row>
    <row r="29" spans="2:30" x14ac:dyDescent="0.25">
      <c r="B29" s="4"/>
      <c r="C29" s="4"/>
      <c r="D29" s="4"/>
    </row>
    <row r="30" spans="2:30" x14ac:dyDescent="0.25">
      <c r="B30" s="4"/>
      <c r="C30" s="4"/>
      <c r="D30" s="4"/>
    </row>
    <row r="31" spans="2:30" x14ac:dyDescent="0.25">
      <c r="B31" s="4"/>
      <c r="C31" s="4"/>
      <c r="D31" s="4"/>
    </row>
    <row r="32" spans="2:30" x14ac:dyDescent="0.25">
      <c r="B32" s="4"/>
      <c r="C32" s="4"/>
      <c r="D32" s="4"/>
    </row>
    <row r="33" spans="2:4" x14ac:dyDescent="0.25">
      <c r="B33" s="4"/>
      <c r="C33" s="4"/>
      <c r="D33" s="4"/>
    </row>
    <row r="34" spans="2:4" x14ac:dyDescent="0.25">
      <c r="B34" s="4"/>
      <c r="C34" s="4"/>
      <c r="D34" s="4"/>
    </row>
    <row r="35" spans="2:4" x14ac:dyDescent="0.25">
      <c r="B35" s="4"/>
      <c r="C35" s="4"/>
      <c r="D35" s="4"/>
    </row>
    <row r="36" spans="2:4" x14ac:dyDescent="0.25">
      <c r="B36" s="4"/>
      <c r="C36" s="4"/>
      <c r="D36" s="4"/>
    </row>
    <row r="37" spans="2:4" x14ac:dyDescent="0.25">
      <c r="B37" s="4"/>
      <c r="C37" s="4"/>
      <c r="D37" s="4"/>
    </row>
    <row r="38" spans="2:4" x14ac:dyDescent="0.25">
      <c r="B38" s="4"/>
      <c r="C38" s="4"/>
      <c r="D38" s="4"/>
    </row>
    <row r="39" spans="2:4" x14ac:dyDescent="0.25">
      <c r="B39" s="4"/>
      <c r="C39" s="4"/>
      <c r="D39" s="4"/>
    </row>
    <row r="40" spans="2:4" x14ac:dyDescent="0.25">
      <c r="B40" s="4"/>
      <c r="C40" s="4"/>
      <c r="D40" s="4"/>
    </row>
    <row r="41" spans="2:4" x14ac:dyDescent="0.25">
      <c r="B41" s="4"/>
      <c r="C41" s="4"/>
      <c r="D41" s="4"/>
    </row>
    <row r="42" spans="2:4" x14ac:dyDescent="0.25">
      <c r="B42" s="4"/>
      <c r="C42" s="4"/>
      <c r="D42" s="4"/>
    </row>
    <row r="43" spans="2:4" x14ac:dyDescent="0.25">
      <c r="B43" s="4"/>
      <c r="C43" s="4"/>
      <c r="D43" s="4"/>
    </row>
    <row r="44" spans="2:4" x14ac:dyDescent="0.25">
      <c r="B44" s="4"/>
      <c r="C44" s="4"/>
      <c r="D44" s="4"/>
    </row>
    <row r="45" spans="2:4" x14ac:dyDescent="0.25">
      <c r="B45" s="4"/>
      <c r="C45" s="4"/>
      <c r="D45" s="4"/>
    </row>
    <row r="46" spans="2:4" x14ac:dyDescent="0.25">
      <c r="B46" s="4"/>
      <c r="C46" s="4"/>
      <c r="D46" s="4"/>
    </row>
    <row r="47" spans="2:4" x14ac:dyDescent="0.25">
      <c r="B47" s="4"/>
      <c r="C47" s="4"/>
      <c r="D47" s="4"/>
    </row>
    <row r="48" spans="2:4" x14ac:dyDescent="0.25">
      <c r="B48" s="4"/>
      <c r="C48" s="4"/>
      <c r="D48" s="4"/>
    </row>
    <row r="49" spans="2:4" x14ac:dyDescent="0.25">
      <c r="B49" s="4"/>
      <c r="C49" s="4"/>
      <c r="D49" s="4"/>
    </row>
    <row r="50" spans="2:4" x14ac:dyDescent="0.25">
      <c r="B50" s="4"/>
      <c r="C50" s="4"/>
      <c r="D50" s="4"/>
    </row>
    <row r="51" spans="2:4" x14ac:dyDescent="0.25">
      <c r="B51" s="4"/>
      <c r="C51" s="4"/>
      <c r="D51" s="4"/>
    </row>
    <row r="52" spans="2:4" x14ac:dyDescent="0.25">
      <c r="B52" s="4"/>
      <c r="C52" s="4"/>
      <c r="D52" s="4"/>
    </row>
    <row r="53" spans="2:4" x14ac:dyDescent="0.25">
      <c r="B53" s="4"/>
      <c r="C53" s="4"/>
      <c r="D53" s="4"/>
    </row>
    <row r="54" spans="2:4" x14ac:dyDescent="0.25">
      <c r="B54" s="4"/>
      <c r="C54" s="4"/>
      <c r="D54" s="4"/>
    </row>
    <row r="55" spans="2:4" x14ac:dyDescent="0.25">
      <c r="B55" s="4"/>
      <c r="C55" s="4"/>
      <c r="D55" s="4"/>
    </row>
    <row r="56" spans="2:4" x14ac:dyDescent="0.25">
      <c r="B56" s="4"/>
      <c r="C56" s="4"/>
      <c r="D56" s="4"/>
    </row>
    <row r="57" spans="2:4" x14ac:dyDescent="0.25">
      <c r="B57" s="4"/>
      <c r="C57" s="4"/>
      <c r="D57" s="4"/>
    </row>
    <row r="58" spans="2:4" x14ac:dyDescent="0.25">
      <c r="B58" s="4"/>
      <c r="C58" s="4"/>
      <c r="D58" s="4"/>
    </row>
    <row r="59" spans="2:4" x14ac:dyDescent="0.25">
      <c r="B59" s="4"/>
      <c r="C59" s="4"/>
      <c r="D59" s="4"/>
    </row>
    <row r="60" spans="2:4" x14ac:dyDescent="0.25">
      <c r="B60" s="4"/>
      <c r="C60" s="4"/>
      <c r="D60" s="4"/>
    </row>
    <row r="61" spans="2:4" x14ac:dyDescent="0.25">
      <c r="B61" s="4"/>
      <c r="C61" s="4"/>
      <c r="D61" s="4"/>
    </row>
    <row r="62" spans="2:4" x14ac:dyDescent="0.25">
      <c r="B62" s="4"/>
      <c r="C62" s="4"/>
      <c r="D62" s="4"/>
    </row>
    <row r="63" spans="2:4" x14ac:dyDescent="0.25">
      <c r="B63" s="4"/>
      <c r="C63" s="4"/>
      <c r="D63" s="4"/>
    </row>
    <row r="64" spans="2:4" x14ac:dyDescent="0.25">
      <c r="B64" s="4"/>
      <c r="C64" s="4"/>
      <c r="D64" s="4"/>
    </row>
    <row r="65" spans="2:4" x14ac:dyDescent="0.25">
      <c r="B65" s="4"/>
      <c r="C65" s="4"/>
      <c r="D65" s="4"/>
    </row>
  </sheetData>
  <mergeCells count="1">
    <mergeCell ref="Y18:AD20"/>
  </mergeCells>
  <pageMargins left="0.70866141732283472" right="0.70866141732283472" top="0.74803149606299213" bottom="0.74803149606299213" header="0.31496062992125984" footer="0.31496062992125984"/>
  <pageSetup paperSize="9" scale="50" fitToWidth="0"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13313" r:id="rId4" name="BTN-FBS">
              <controlPr defaultSize="0" autoFill="0" autoLine="0" autoPict="0">
                <anchor moveWithCells="1">
                  <from>
                    <xdr:col>11</xdr:col>
                    <xdr:colOff>247650</xdr:colOff>
                    <xdr:row>50</xdr:row>
                    <xdr:rowOff>85725</xdr:rowOff>
                  </from>
                  <to>
                    <xdr:col>12</xdr:col>
                    <xdr:colOff>400050</xdr:colOff>
                    <xdr:row>51</xdr:row>
                    <xdr:rowOff>47625</xdr:rowOff>
                  </to>
                </anchor>
              </controlPr>
            </control>
          </mc:Choice>
        </mc:AlternateContent>
        <mc:AlternateContent xmlns:mc="http://schemas.openxmlformats.org/markup-compatibility/2006">
          <mc:Choice Requires="x14">
            <control shapeId="13314" r:id="rId5" name="BTN-ExeAg">
              <controlPr defaultSize="0" autoFill="0" autoLine="0" autoPict="0">
                <anchor moveWithCells="1">
                  <from>
                    <xdr:col>12</xdr:col>
                    <xdr:colOff>476250</xdr:colOff>
                    <xdr:row>50</xdr:row>
                    <xdr:rowOff>76200</xdr:rowOff>
                  </from>
                  <to>
                    <xdr:col>14</xdr:col>
                    <xdr:colOff>314325</xdr:colOff>
                    <xdr:row>51</xdr:row>
                    <xdr:rowOff>38100</xdr:rowOff>
                  </to>
                </anchor>
              </controlPr>
            </control>
          </mc:Choice>
        </mc:AlternateContent>
        <mc:AlternateContent xmlns:mc="http://schemas.openxmlformats.org/markup-compatibility/2006">
          <mc:Choice Requires="x14">
            <control shapeId="13317" r:id="rId6" name="GB-byFbsExAgSex2">
              <controlPr defaultSize="0" autoFill="0" autoPict="0">
                <anchor moveWithCells="1">
                  <from>
                    <xdr:col>11</xdr:col>
                    <xdr:colOff>190500</xdr:colOff>
                    <xdr:row>50</xdr:row>
                    <xdr:rowOff>47625</xdr:rowOff>
                  </from>
                  <to>
                    <xdr:col>15</xdr:col>
                    <xdr:colOff>447675</xdr:colOff>
                    <xdr:row>51</xdr:row>
                    <xdr:rowOff>66675</xdr:rowOff>
                  </to>
                </anchor>
              </controlPr>
            </control>
          </mc:Choice>
        </mc:AlternateContent>
        <mc:AlternateContent xmlns:mc="http://schemas.openxmlformats.org/markup-compatibility/2006">
          <mc:Choice Requires="x14">
            <control shapeId="13318" r:id="rId7" name="BTN-by Fbs Ratio">
              <controlPr defaultSize="0" autoFill="0" autoLine="0" autoPict="0">
                <anchor moveWithCells="1">
                  <from>
                    <xdr:col>11</xdr:col>
                    <xdr:colOff>19050</xdr:colOff>
                    <xdr:row>20</xdr:row>
                    <xdr:rowOff>142875</xdr:rowOff>
                  </from>
                  <to>
                    <xdr:col>12</xdr:col>
                    <xdr:colOff>447675</xdr:colOff>
                    <xdr:row>21</xdr:row>
                    <xdr:rowOff>85725</xdr:rowOff>
                  </to>
                </anchor>
              </controlPr>
            </control>
          </mc:Choice>
        </mc:AlternateContent>
        <mc:AlternateContent xmlns:mc="http://schemas.openxmlformats.org/markup-compatibility/2006">
          <mc:Choice Requires="x14">
            <control shapeId="13319" r:id="rId8" name="BTN-by ExeAg Ratio">
              <controlPr defaultSize="0" autoFill="0" autoLine="0" autoPict="0">
                <anchor moveWithCells="1">
                  <from>
                    <xdr:col>12</xdr:col>
                    <xdr:colOff>514350</xdr:colOff>
                    <xdr:row>20</xdr:row>
                    <xdr:rowOff>142875</xdr:rowOff>
                  </from>
                  <to>
                    <xdr:col>14</xdr:col>
                    <xdr:colOff>409575</xdr:colOff>
                    <xdr:row>21</xdr:row>
                    <xdr:rowOff>76200</xdr:rowOff>
                  </to>
                </anchor>
              </controlPr>
            </control>
          </mc:Choice>
        </mc:AlternateContent>
        <mc:AlternateContent xmlns:mc="http://schemas.openxmlformats.org/markup-compatibility/2006">
          <mc:Choice Requires="x14">
            <control shapeId="13321" r:id="rId9" name="GB-byFBsExeAgSex Ratio">
              <controlPr defaultSize="0" autoFill="0" autoPict="0">
                <anchor moveWithCells="1">
                  <from>
                    <xdr:col>10</xdr:col>
                    <xdr:colOff>504825</xdr:colOff>
                    <xdr:row>20</xdr:row>
                    <xdr:rowOff>95250</xdr:rowOff>
                  </from>
                  <to>
                    <xdr:col>16</xdr:col>
                    <xdr:colOff>57150</xdr:colOff>
                    <xdr:row>21</xdr:row>
                    <xdr:rowOff>85725</xdr:rowOff>
                  </to>
                </anchor>
              </controlPr>
            </control>
          </mc:Choice>
        </mc:AlternateContent>
        <mc:AlternateContent xmlns:mc="http://schemas.openxmlformats.org/markup-compatibility/2006">
          <mc:Choice Requires="x14">
            <control shapeId="13332" r:id="rId10" name="Option Button 20">
              <controlPr defaultSize="0" autoFill="0" autoLine="0" autoPict="0">
                <anchor moveWithCells="1">
                  <from>
                    <xdr:col>7</xdr:col>
                    <xdr:colOff>381000</xdr:colOff>
                    <xdr:row>5</xdr:row>
                    <xdr:rowOff>190500</xdr:rowOff>
                  </from>
                  <to>
                    <xdr:col>9</xdr:col>
                    <xdr:colOff>447675</xdr:colOff>
                    <xdr:row>6</xdr:row>
                    <xdr:rowOff>142875</xdr:rowOff>
                  </to>
                </anchor>
              </controlPr>
            </control>
          </mc:Choice>
        </mc:AlternateContent>
        <mc:AlternateContent xmlns:mc="http://schemas.openxmlformats.org/markup-compatibility/2006">
          <mc:Choice Requires="x14">
            <control shapeId="13333" r:id="rId11" name="Option Button 21">
              <controlPr defaultSize="0" autoFill="0" autoLine="0" autoPict="0">
                <anchor moveWithCells="1">
                  <from>
                    <xdr:col>9</xdr:col>
                    <xdr:colOff>581025</xdr:colOff>
                    <xdr:row>5</xdr:row>
                    <xdr:rowOff>190500</xdr:rowOff>
                  </from>
                  <to>
                    <xdr:col>11</xdr:col>
                    <xdr:colOff>561975</xdr:colOff>
                    <xdr:row>6</xdr:row>
                    <xdr:rowOff>142875</xdr:rowOff>
                  </to>
                </anchor>
              </controlPr>
            </control>
          </mc:Choice>
        </mc:AlternateContent>
        <mc:AlternateContent xmlns:mc="http://schemas.openxmlformats.org/markup-compatibility/2006">
          <mc:Choice Requires="x14">
            <control shapeId="13334" r:id="rId12" name="Option Button 22">
              <controlPr defaultSize="0" autoFill="0" autoLine="0" autoPict="0">
                <anchor moveWithCells="1">
                  <from>
                    <xdr:col>12</xdr:col>
                    <xdr:colOff>123825</xdr:colOff>
                    <xdr:row>5</xdr:row>
                    <xdr:rowOff>180975</xdr:rowOff>
                  </from>
                  <to>
                    <xdr:col>13</xdr:col>
                    <xdr:colOff>561975</xdr:colOff>
                    <xdr:row>6</xdr:row>
                    <xdr:rowOff>171450</xdr:rowOff>
                  </to>
                </anchor>
              </controlPr>
            </control>
          </mc:Choice>
        </mc:AlternateContent>
        <mc:AlternateContent xmlns:mc="http://schemas.openxmlformats.org/markup-compatibility/2006">
          <mc:Choice Requires="x14">
            <control shapeId="13335" r:id="rId13" name="Group Box 23">
              <controlPr defaultSize="0" autoFill="0" autoPict="0">
                <anchor moveWithCells="1">
                  <from>
                    <xdr:col>7</xdr:col>
                    <xdr:colOff>190500</xdr:colOff>
                    <xdr:row>5</xdr:row>
                    <xdr:rowOff>114300</xdr:rowOff>
                  </from>
                  <to>
                    <xdr:col>14</xdr:col>
                    <xdr:colOff>19050</xdr:colOff>
                    <xdr:row>6</xdr:row>
                    <xdr:rowOff>180975</xdr:rowOff>
                  </to>
                </anchor>
              </controlPr>
            </control>
          </mc:Choice>
        </mc:AlternateContent>
        <mc:AlternateContent xmlns:mc="http://schemas.openxmlformats.org/markup-compatibility/2006">
          <mc:Choice Requires="x14">
            <control shapeId="13336" r:id="rId14" name="BTN-by SexRatio">
              <controlPr defaultSize="0" autoFill="0" autoLine="0" autoPict="0">
                <anchor moveWithCells="1">
                  <from>
                    <xdr:col>14</xdr:col>
                    <xdr:colOff>466725</xdr:colOff>
                    <xdr:row>20</xdr:row>
                    <xdr:rowOff>142875</xdr:rowOff>
                  </from>
                  <to>
                    <xdr:col>15</xdr:col>
                    <xdr:colOff>600075</xdr:colOff>
                    <xdr:row>21</xdr:row>
                    <xdr:rowOff>57150</xdr:rowOff>
                  </to>
                </anchor>
              </controlPr>
            </control>
          </mc:Choice>
        </mc:AlternateContent>
        <mc:AlternateContent xmlns:mc="http://schemas.openxmlformats.org/markup-compatibility/2006">
          <mc:Choice Requires="x14">
            <control shapeId="13337" r:id="rId15" name="BTN-SexFbs">
              <controlPr defaultSize="0" autoFill="0" autoLine="0" autoPict="0">
                <anchor moveWithCells="1">
                  <from>
                    <xdr:col>14</xdr:col>
                    <xdr:colOff>381000</xdr:colOff>
                    <xdr:row>50</xdr:row>
                    <xdr:rowOff>85725</xdr:rowOff>
                  </from>
                  <to>
                    <xdr:col>15</xdr:col>
                    <xdr:colOff>390525</xdr:colOff>
                    <xdr:row>51</xdr:row>
                    <xdr:rowOff>47625</xdr:rowOff>
                  </to>
                </anchor>
              </controlPr>
            </control>
          </mc:Choice>
        </mc:AlternateContent>
        <mc:AlternateContent xmlns:mc="http://schemas.openxmlformats.org/markup-compatibility/2006">
          <mc:Choice Requires="x14">
            <control shapeId="13341" r:id="rId16" name="Option Button 29">
              <controlPr defaultSize="0" autoFill="0" autoLine="0" autoPict="0">
                <anchor moveWithCells="1">
                  <from>
                    <xdr:col>11</xdr:col>
                    <xdr:colOff>152400</xdr:colOff>
                    <xdr:row>36</xdr:row>
                    <xdr:rowOff>9525</xdr:rowOff>
                  </from>
                  <to>
                    <xdr:col>12</xdr:col>
                    <xdr:colOff>428625</xdr:colOff>
                    <xdr:row>36</xdr:row>
                    <xdr:rowOff>152400</xdr:rowOff>
                  </to>
                </anchor>
              </controlPr>
            </control>
          </mc:Choice>
        </mc:AlternateContent>
        <mc:AlternateContent xmlns:mc="http://schemas.openxmlformats.org/markup-compatibility/2006">
          <mc:Choice Requires="x14">
            <control shapeId="13342" r:id="rId17" name="Option Button 30">
              <controlPr defaultSize="0" autoFill="0" autoLine="0" autoPict="0">
                <anchor moveWithCells="1">
                  <from>
                    <xdr:col>12</xdr:col>
                    <xdr:colOff>485775</xdr:colOff>
                    <xdr:row>35</xdr:row>
                    <xdr:rowOff>171450</xdr:rowOff>
                  </from>
                  <to>
                    <xdr:col>14</xdr:col>
                    <xdr:colOff>247650</xdr:colOff>
                    <xdr:row>36</xdr:row>
                    <xdr:rowOff>161925</xdr:rowOff>
                  </to>
                </anchor>
              </controlPr>
            </control>
          </mc:Choice>
        </mc:AlternateContent>
        <mc:AlternateContent xmlns:mc="http://schemas.openxmlformats.org/markup-compatibility/2006">
          <mc:Choice Requires="x14">
            <control shapeId="13343" r:id="rId18" name="Option Button 31">
              <controlPr defaultSize="0" autoFill="0" autoLine="0" autoPict="0">
                <anchor moveWithCells="1">
                  <from>
                    <xdr:col>14</xdr:col>
                    <xdr:colOff>276225</xdr:colOff>
                    <xdr:row>35</xdr:row>
                    <xdr:rowOff>171450</xdr:rowOff>
                  </from>
                  <to>
                    <xdr:col>16</xdr:col>
                    <xdr:colOff>95250</xdr:colOff>
                    <xdr:row>36</xdr:row>
                    <xdr:rowOff>171450</xdr:rowOff>
                  </to>
                </anchor>
              </controlPr>
            </control>
          </mc:Choice>
        </mc:AlternateContent>
        <mc:AlternateContent xmlns:mc="http://schemas.openxmlformats.org/markup-compatibility/2006">
          <mc:Choice Requires="x14">
            <control shapeId="13344" r:id="rId19" name="Group Box 32">
              <controlPr defaultSize="0" autoFill="0" autoPict="0">
                <anchor moveWithCells="1">
                  <from>
                    <xdr:col>11</xdr:col>
                    <xdr:colOff>152400</xdr:colOff>
                    <xdr:row>35</xdr:row>
                    <xdr:rowOff>85725</xdr:rowOff>
                  </from>
                  <to>
                    <xdr:col>16</xdr:col>
                    <xdr:colOff>133350</xdr:colOff>
                    <xdr:row>37</xdr:row>
                    <xdr:rowOff>0</xdr:rowOff>
                  </to>
                </anchor>
              </controlPr>
            </control>
          </mc:Choice>
        </mc:AlternateContent>
      </controls>
    </mc:Choice>
  </mc:AlternateContent>
  <extLst>
    <ext xmlns:x14="http://schemas.microsoft.com/office/spreadsheetml/2009/9/main" uri="{A8765BA9-456A-4dab-B4F3-ACF838C121DE}">
      <x14:slicerList>
        <x14:slicer r:id="rId20"/>
      </x14:slicerList>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ED8F7-0DEB-42F5-A41D-E2A27DB35A7D}">
  <dimension ref="A2:T24"/>
  <sheetViews>
    <sheetView zoomScale="90" zoomScaleNormal="90" workbookViewId="0">
      <selection activeCell="G31" sqref="G31"/>
    </sheetView>
  </sheetViews>
  <sheetFormatPr defaultRowHeight="15" x14ac:dyDescent="0.25"/>
  <cols>
    <col min="12" max="12" width="15.7109375" customWidth="1"/>
  </cols>
  <sheetData>
    <row r="2" spans="1:20" x14ac:dyDescent="0.25">
      <c r="A2">
        <v>1</v>
      </c>
      <c r="C2" s="8" t="s">
        <v>66</v>
      </c>
      <c r="D2" s="8"/>
      <c r="E2" s="8"/>
      <c r="F2" s="8"/>
      <c r="G2" s="8"/>
      <c r="H2" s="8"/>
      <c r="I2" s="8"/>
      <c r="J2" s="8"/>
      <c r="K2" s="8"/>
      <c r="L2" s="8"/>
    </row>
    <row r="3" spans="1:20" x14ac:dyDescent="0.25">
      <c r="B3" s="8"/>
      <c r="C3" s="8"/>
      <c r="D3" s="8"/>
      <c r="E3" s="8"/>
      <c r="F3" s="8"/>
      <c r="G3" s="8"/>
      <c r="H3" s="8"/>
      <c r="I3" s="8"/>
      <c r="J3" s="8"/>
      <c r="K3" s="8"/>
      <c r="L3" s="8"/>
      <c r="T3">
        <v>3</v>
      </c>
    </row>
    <row r="4" spans="1:20" x14ac:dyDescent="0.25">
      <c r="B4" s="8"/>
      <c r="C4" s="8"/>
      <c r="D4" s="8"/>
      <c r="E4" s="8"/>
      <c r="F4" s="8"/>
      <c r="G4" s="8"/>
      <c r="H4" s="8"/>
      <c r="I4" s="8"/>
      <c r="J4" s="8"/>
      <c r="K4" s="8"/>
      <c r="L4" s="8"/>
    </row>
    <row r="5" spans="1:20" x14ac:dyDescent="0.25">
      <c r="B5" s="8"/>
      <c r="C5" s="8"/>
      <c r="D5" s="8"/>
      <c r="E5" s="8"/>
      <c r="F5" s="8"/>
      <c r="G5" s="8"/>
      <c r="H5" s="8"/>
      <c r="I5" s="8"/>
      <c r="J5" s="8"/>
      <c r="K5" s="8"/>
      <c r="L5" s="8"/>
    </row>
    <row r="11" spans="1:20" x14ac:dyDescent="0.25">
      <c r="A11">
        <v>2</v>
      </c>
      <c r="C11" s="8" t="s">
        <v>65</v>
      </c>
      <c r="D11" s="8"/>
      <c r="E11" s="8"/>
      <c r="F11" s="8"/>
      <c r="G11" s="8"/>
      <c r="H11" s="8"/>
      <c r="I11" s="8"/>
      <c r="J11" s="8"/>
      <c r="K11" s="8"/>
    </row>
    <row r="12" spans="1:20" x14ac:dyDescent="0.25">
      <c r="B12" s="8"/>
      <c r="C12" s="8"/>
      <c r="D12" s="8"/>
      <c r="E12" s="8"/>
      <c r="F12" s="8"/>
      <c r="G12" s="8"/>
      <c r="H12" s="8"/>
      <c r="I12" s="8"/>
      <c r="J12" s="8"/>
      <c r="K12" s="8"/>
      <c r="L12" s="8"/>
      <c r="T12">
        <v>4</v>
      </c>
    </row>
    <row r="13" spans="1:20" x14ac:dyDescent="0.25">
      <c r="B13" s="8"/>
      <c r="C13" s="8"/>
      <c r="D13" s="8"/>
      <c r="E13" s="8"/>
      <c r="F13" s="8"/>
      <c r="G13" s="8"/>
      <c r="H13" s="8"/>
      <c r="I13" s="8"/>
      <c r="J13" s="8"/>
      <c r="K13" s="8"/>
      <c r="L13" s="8"/>
    </row>
    <row r="14" spans="1:20" x14ac:dyDescent="0.25">
      <c r="B14" s="8"/>
      <c r="C14" s="8"/>
      <c r="D14" s="8"/>
      <c r="E14" s="8"/>
      <c r="F14" s="8"/>
      <c r="G14" s="8"/>
      <c r="H14" s="8"/>
      <c r="I14" s="8"/>
      <c r="J14" s="8"/>
      <c r="K14" s="8"/>
      <c r="L14" s="8"/>
    </row>
    <row r="23" spans="3:12" ht="18.75" customHeight="1" x14ac:dyDescent="0.3">
      <c r="C23" s="10" t="str" cm="1">
        <f t="array" ref="C23">_xlfn.SWITCH($T$12,1,"Wrong",2,"Still wrong",3,"Certainly wrong",4,"Correct answer",5,"very wrong")</f>
        <v>Correct answer</v>
      </c>
      <c r="D23" s="10"/>
      <c r="E23" s="10"/>
      <c r="F23" s="10"/>
      <c r="G23" s="10"/>
      <c r="H23" s="10"/>
      <c r="I23" s="10"/>
      <c r="J23" s="10"/>
      <c r="K23" s="10"/>
      <c r="L23" s="10"/>
    </row>
    <row r="24" spans="3:12" ht="18.75" customHeight="1" x14ac:dyDescent="0.3">
      <c r="C24" s="9" t="str" cm="1">
        <f t="array" ref="C24">_xlfn.SWITCH(T3,1,"Wrong",2,"Wrong",3,"Correct",4,"Wrong",5,"Wrong")</f>
        <v>Correct</v>
      </c>
      <c r="D24" s="9"/>
      <c r="E24" s="9"/>
      <c r="F24" s="9"/>
      <c r="G24" s="9"/>
      <c r="H24" s="9"/>
      <c r="I24" s="9"/>
      <c r="J24" s="9"/>
      <c r="K24" s="9"/>
      <c r="L24" s="9"/>
    </row>
  </sheetData>
  <mergeCells count="6">
    <mergeCell ref="C24:L24"/>
    <mergeCell ref="C2:L2"/>
    <mergeCell ref="B3:L5"/>
    <mergeCell ref="C11:K11"/>
    <mergeCell ref="B12:L14"/>
    <mergeCell ref="C23:L23"/>
  </mergeCells>
  <pageMargins left="0.7" right="0.7" top="0.75" bottom="0.75" header="0.3" footer="0.3"/>
  <pageSetup paperSize="9" orientation="portrait"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6391" r:id="rId4" name="Option Button 7">
              <controlPr defaultSize="0" autoFill="0" autoLine="0" autoPict="0">
                <anchor moveWithCells="1">
                  <from>
                    <xdr:col>1</xdr:col>
                    <xdr:colOff>200025</xdr:colOff>
                    <xdr:row>11</xdr:row>
                    <xdr:rowOff>152400</xdr:rowOff>
                  </from>
                  <to>
                    <xdr:col>2</xdr:col>
                    <xdr:colOff>600075</xdr:colOff>
                    <xdr:row>13</xdr:row>
                    <xdr:rowOff>9525</xdr:rowOff>
                  </to>
                </anchor>
              </controlPr>
            </control>
          </mc:Choice>
        </mc:AlternateContent>
        <mc:AlternateContent xmlns:mc="http://schemas.openxmlformats.org/markup-compatibility/2006">
          <mc:Choice Requires="x14">
            <control shapeId="16392" r:id="rId5" name="Option Button 8">
              <controlPr defaultSize="0" autoFill="0" autoLine="0" autoPict="0">
                <anchor moveWithCells="1">
                  <from>
                    <xdr:col>3</xdr:col>
                    <xdr:colOff>342900</xdr:colOff>
                    <xdr:row>11</xdr:row>
                    <xdr:rowOff>161925</xdr:rowOff>
                  </from>
                  <to>
                    <xdr:col>5</xdr:col>
                    <xdr:colOff>133350</xdr:colOff>
                    <xdr:row>13</xdr:row>
                    <xdr:rowOff>19050</xdr:rowOff>
                  </to>
                </anchor>
              </controlPr>
            </control>
          </mc:Choice>
        </mc:AlternateContent>
        <mc:AlternateContent xmlns:mc="http://schemas.openxmlformats.org/markup-compatibility/2006">
          <mc:Choice Requires="x14">
            <control shapeId="16393" r:id="rId6" name="Option Button 9">
              <controlPr defaultSize="0" autoFill="0" autoLine="0" autoPict="0">
                <anchor moveWithCells="1">
                  <from>
                    <xdr:col>5</xdr:col>
                    <xdr:colOff>400050</xdr:colOff>
                    <xdr:row>11</xdr:row>
                    <xdr:rowOff>171450</xdr:rowOff>
                  </from>
                  <to>
                    <xdr:col>7</xdr:col>
                    <xdr:colOff>190500</xdr:colOff>
                    <xdr:row>13</xdr:row>
                    <xdr:rowOff>28575</xdr:rowOff>
                  </to>
                </anchor>
              </controlPr>
            </control>
          </mc:Choice>
        </mc:AlternateContent>
        <mc:AlternateContent xmlns:mc="http://schemas.openxmlformats.org/markup-compatibility/2006">
          <mc:Choice Requires="x14">
            <control shapeId="16394" r:id="rId7" name="Option Button 10">
              <controlPr defaultSize="0" autoFill="0" autoLine="0" autoPict="0">
                <anchor moveWithCells="1">
                  <from>
                    <xdr:col>8</xdr:col>
                    <xdr:colOff>76200</xdr:colOff>
                    <xdr:row>11</xdr:row>
                    <xdr:rowOff>180975</xdr:rowOff>
                  </from>
                  <to>
                    <xdr:col>9</xdr:col>
                    <xdr:colOff>476250</xdr:colOff>
                    <xdr:row>13</xdr:row>
                    <xdr:rowOff>38100</xdr:rowOff>
                  </to>
                </anchor>
              </controlPr>
            </control>
          </mc:Choice>
        </mc:AlternateContent>
        <mc:AlternateContent xmlns:mc="http://schemas.openxmlformats.org/markup-compatibility/2006">
          <mc:Choice Requires="x14">
            <control shapeId="16395" r:id="rId8" name="Option Button 11">
              <controlPr defaultSize="0" autoFill="0" autoLine="0" autoPict="0">
                <anchor moveWithCells="1">
                  <from>
                    <xdr:col>10</xdr:col>
                    <xdr:colOff>123825</xdr:colOff>
                    <xdr:row>12</xdr:row>
                    <xdr:rowOff>0</xdr:rowOff>
                  </from>
                  <to>
                    <xdr:col>11</xdr:col>
                    <xdr:colOff>523875</xdr:colOff>
                    <xdr:row>13</xdr:row>
                    <xdr:rowOff>47625</xdr:rowOff>
                  </to>
                </anchor>
              </controlPr>
            </control>
          </mc:Choice>
        </mc:AlternateContent>
        <mc:AlternateContent xmlns:mc="http://schemas.openxmlformats.org/markup-compatibility/2006">
          <mc:Choice Requires="x14">
            <control shapeId="16398" r:id="rId9" name="Group Box 14">
              <controlPr defaultSize="0" autoFill="0" autoPict="0">
                <anchor moveWithCells="1">
                  <from>
                    <xdr:col>1</xdr:col>
                    <xdr:colOff>85725</xdr:colOff>
                    <xdr:row>11</xdr:row>
                    <xdr:rowOff>38100</xdr:rowOff>
                  </from>
                  <to>
                    <xdr:col>11</xdr:col>
                    <xdr:colOff>1019175</xdr:colOff>
                    <xdr:row>13</xdr:row>
                    <xdr:rowOff>171450</xdr:rowOff>
                  </to>
                </anchor>
              </controlPr>
            </control>
          </mc:Choice>
        </mc:AlternateContent>
        <mc:AlternateContent xmlns:mc="http://schemas.openxmlformats.org/markup-compatibility/2006">
          <mc:Choice Requires="x14">
            <control shapeId="16399" r:id="rId10" name="Option Button 15">
              <controlPr defaultSize="0" autoFill="0" autoLine="0" autoPict="0">
                <anchor moveWithCells="1">
                  <from>
                    <xdr:col>2</xdr:col>
                    <xdr:colOff>161925</xdr:colOff>
                    <xdr:row>2</xdr:row>
                    <xdr:rowOff>161925</xdr:rowOff>
                  </from>
                  <to>
                    <xdr:col>3</xdr:col>
                    <xdr:colOff>542925</xdr:colOff>
                    <xdr:row>4</xdr:row>
                    <xdr:rowOff>9525</xdr:rowOff>
                  </to>
                </anchor>
              </controlPr>
            </control>
          </mc:Choice>
        </mc:AlternateContent>
        <mc:AlternateContent xmlns:mc="http://schemas.openxmlformats.org/markup-compatibility/2006">
          <mc:Choice Requires="x14">
            <control shapeId="16400" r:id="rId11" name="Option Button 16">
              <controlPr defaultSize="0" autoFill="0" autoLine="0" autoPict="0">
                <anchor moveWithCells="1">
                  <from>
                    <xdr:col>4</xdr:col>
                    <xdr:colOff>180975</xdr:colOff>
                    <xdr:row>2</xdr:row>
                    <xdr:rowOff>161925</xdr:rowOff>
                  </from>
                  <to>
                    <xdr:col>6</xdr:col>
                    <xdr:colOff>28575</xdr:colOff>
                    <xdr:row>4</xdr:row>
                    <xdr:rowOff>38100</xdr:rowOff>
                  </to>
                </anchor>
              </controlPr>
            </control>
          </mc:Choice>
        </mc:AlternateContent>
        <mc:AlternateContent xmlns:mc="http://schemas.openxmlformats.org/markup-compatibility/2006">
          <mc:Choice Requires="x14">
            <control shapeId="16401" r:id="rId12" name="Option Button 17">
              <controlPr defaultSize="0" autoFill="0" autoLine="0" autoPict="0">
                <anchor moveWithCells="1">
                  <from>
                    <xdr:col>6</xdr:col>
                    <xdr:colOff>171450</xdr:colOff>
                    <xdr:row>2</xdr:row>
                    <xdr:rowOff>180975</xdr:rowOff>
                  </from>
                  <to>
                    <xdr:col>8</xdr:col>
                    <xdr:colOff>57150</xdr:colOff>
                    <xdr:row>4</xdr:row>
                    <xdr:rowOff>66675</xdr:rowOff>
                  </to>
                </anchor>
              </controlPr>
            </control>
          </mc:Choice>
        </mc:AlternateContent>
        <mc:AlternateContent xmlns:mc="http://schemas.openxmlformats.org/markup-compatibility/2006">
          <mc:Choice Requires="x14">
            <control shapeId="16402" r:id="rId13" name="Option Button 18">
              <controlPr defaultSize="0" autoFill="0" autoLine="0" autoPict="0">
                <anchor moveWithCells="1">
                  <from>
                    <xdr:col>8</xdr:col>
                    <xdr:colOff>247650</xdr:colOff>
                    <xdr:row>2</xdr:row>
                    <xdr:rowOff>171450</xdr:rowOff>
                  </from>
                  <to>
                    <xdr:col>10</xdr:col>
                    <xdr:colOff>114300</xdr:colOff>
                    <xdr:row>4</xdr:row>
                    <xdr:rowOff>38100</xdr:rowOff>
                  </to>
                </anchor>
              </controlPr>
            </control>
          </mc:Choice>
        </mc:AlternateContent>
        <mc:AlternateContent xmlns:mc="http://schemas.openxmlformats.org/markup-compatibility/2006">
          <mc:Choice Requires="x14">
            <control shapeId="16403" r:id="rId14" name="Option Button 19">
              <controlPr defaultSize="0" autoFill="0" autoLine="0" autoPict="0">
                <anchor moveWithCells="1">
                  <from>
                    <xdr:col>10</xdr:col>
                    <xdr:colOff>247650</xdr:colOff>
                    <xdr:row>2</xdr:row>
                    <xdr:rowOff>171450</xdr:rowOff>
                  </from>
                  <to>
                    <xdr:col>11</xdr:col>
                    <xdr:colOff>800100</xdr:colOff>
                    <xdr:row>4</xdr:row>
                    <xdr:rowOff>0</xdr:rowOff>
                  </to>
                </anchor>
              </controlPr>
            </control>
          </mc:Choice>
        </mc:AlternateContent>
        <mc:AlternateContent xmlns:mc="http://schemas.openxmlformats.org/markup-compatibility/2006">
          <mc:Choice Requires="x14">
            <control shapeId="16404" r:id="rId15" name="Group Box 20">
              <controlPr defaultSize="0" autoFill="0" autoPict="0">
                <anchor moveWithCells="1">
                  <from>
                    <xdr:col>1</xdr:col>
                    <xdr:colOff>104775</xdr:colOff>
                    <xdr:row>2</xdr:row>
                    <xdr:rowOff>9525</xdr:rowOff>
                  </from>
                  <to>
                    <xdr:col>12</xdr:col>
                    <xdr:colOff>0</xdr:colOff>
                    <xdr:row>5</xdr:row>
                    <xdr:rowOff>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b864be10-5beb-40b2-a1a3-792df55c255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FA31BB252A23347AF685074FFE8784F" ma:contentTypeVersion="4" ma:contentTypeDescription="Create a new document." ma:contentTypeScope="" ma:versionID="f20ccc26ae3ea97d9b2b8ea389a8e1ad">
  <xsd:schema xmlns:xsd="http://www.w3.org/2001/XMLSchema" xmlns:xs="http://www.w3.org/2001/XMLSchema" xmlns:p="http://schemas.microsoft.com/office/2006/metadata/properties" xmlns:ns3="b864be10-5beb-40b2-a1a3-792df55c2556" targetNamespace="http://schemas.microsoft.com/office/2006/metadata/properties" ma:root="true" ma:fieldsID="1efe652a92b97f48cc1f69d12e169646" ns3:_="">
    <xsd:import namespace="b864be10-5beb-40b2-a1a3-792df55c2556"/>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64be10-5beb-40b2-a1a3-792df55c25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2B5E53-6AAE-49F9-B873-4E8BDFCCDB23}">
  <ds:schemaRefs>
    <ds:schemaRef ds:uri="b864be10-5beb-40b2-a1a3-792df55c2556"/>
    <ds:schemaRef ds:uri="http://www.w3.org/XML/1998/namespace"/>
    <ds:schemaRef ds:uri="http://purl.org/dc/elements/1.1/"/>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83122EFF-5FDC-4816-A37A-384FE5A52D1F}">
  <ds:schemaRefs>
    <ds:schemaRef ds:uri="http://schemas.microsoft.com/sharepoint/v3/contenttype/forms"/>
  </ds:schemaRefs>
</ds:datastoreItem>
</file>

<file path=customXml/itemProps3.xml><?xml version="1.0" encoding="utf-8"?>
<ds:datastoreItem xmlns:ds="http://schemas.openxmlformats.org/officeDocument/2006/customXml" ds:itemID="{3DF7B81D-B14D-4CDE-BDF8-4A22B900C8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64be10-5beb-40b2-a1a3-792df55c25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restingBP_VS_HeartDisease</vt:lpstr>
      <vt:lpstr>Age_VS_Heartdisease</vt:lpstr>
      <vt:lpstr>ChestPain_Types_VS_ HeartDiseas</vt:lpstr>
      <vt:lpstr>CholesterolRange_VS_HeartDiseas</vt:lpstr>
      <vt:lpstr>RestingECG_VS_HeartDisease</vt:lpstr>
      <vt:lpstr>Sex_VS_HeartDisease</vt:lpstr>
      <vt:lpstr>FastingBS_VS_HeartDisease</vt:lpstr>
      <vt:lpstr>MaxHRange_VS_Disease</vt:lpstr>
      <vt:lpstr>ExerciseAngina_VS_Disease</vt:lpstr>
      <vt:lpstr>OldPeakRange_VS_HeartDisease</vt:lpstr>
      <vt:lpstr>ST_Slop_VS_HeartDisease</vt:lpstr>
      <vt:lpstr>HeartDisease_YesOrNo</vt:lpstr>
      <vt:lpstr>heart</vt:lpstr>
      <vt:lpstr>DASHBOARD</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 Somke</dc:creator>
  <cp:lastModifiedBy>Somkenechukwu</cp:lastModifiedBy>
  <cp:lastPrinted>2023-08-04T13:50:27Z</cp:lastPrinted>
  <dcterms:created xsi:type="dcterms:W3CDTF">2023-06-30T09:38:18Z</dcterms:created>
  <dcterms:modified xsi:type="dcterms:W3CDTF">2023-08-04T13:51:39Z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0x0101002FA31BB252A23347AF685074FFE8784F</vt:lpwstr>
  </property>
</Properties>
</file>