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0" windowWidth="20730" windowHeight="11760" activeTab="1"/>
  </bookViews>
  <sheets>
    <sheet name="zad. 7" sheetId="1" r:id="rId1"/>
    <sheet name="zad. 8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15" i="2" l="1"/>
  <c r="G28" i="2"/>
  <c r="G26" i="2"/>
  <c r="G25" i="2"/>
  <c r="G24" i="2"/>
  <c r="Q5" i="2" l="1"/>
  <c r="Q6" i="2"/>
  <c r="I25" i="2"/>
  <c r="I26" i="2"/>
  <c r="I27" i="2"/>
  <c r="I28" i="2"/>
  <c r="I29" i="2"/>
  <c r="I30" i="2"/>
  <c r="I31" i="2"/>
  <c r="I32" i="2"/>
  <c r="I33" i="2"/>
  <c r="I24" i="2"/>
  <c r="H25" i="2"/>
  <c r="H26" i="2"/>
  <c r="H27" i="2"/>
  <c r="H28" i="2"/>
  <c r="H29" i="2"/>
  <c r="H30" i="2"/>
  <c r="H31" i="2"/>
  <c r="H32" i="2"/>
  <c r="H33" i="2"/>
  <c r="H24" i="2"/>
  <c r="F26" i="2"/>
  <c r="F27" i="2"/>
  <c r="F28" i="2" s="1"/>
  <c r="F29" i="2" s="1"/>
  <c r="F30" i="2" s="1"/>
  <c r="F31" i="2" s="1"/>
  <c r="F32" i="2" s="1"/>
  <c r="F33" i="2" s="1"/>
  <c r="F25" i="2"/>
  <c r="F24" i="2"/>
  <c r="E25" i="2"/>
  <c r="E26" i="2"/>
  <c r="E27" i="2"/>
  <c r="E28" i="2"/>
  <c r="E29" i="2"/>
  <c r="E30" i="2"/>
  <c r="E31" i="2"/>
  <c r="E32" i="2"/>
  <c r="E33" i="2"/>
  <c r="E24" i="2"/>
  <c r="D26" i="2"/>
  <c r="D27" i="2"/>
  <c r="D28" i="2"/>
  <c r="D29" i="2"/>
  <c r="D30" i="2"/>
  <c r="D31" i="2" s="1"/>
  <c r="D32" i="2" s="1"/>
  <c r="D33" i="2" s="1"/>
  <c r="D25" i="2"/>
  <c r="D24" i="2"/>
  <c r="D5" i="2"/>
  <c r="D9" i="2"/>
  <c r="D8" i="2"/>
  <c r="D7" i="2"/>
  <c r="D6" i="2"/>
  <c r="D4" i="2"/>
  <c r="D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I2" i="2"/>
  <c r="H2" i="2"/>
  <c r="T12" i="2"/>
  <c r="T11" i="2"/>
  <c r="U8" i="2"/>
  <c r="U7" i="2"/>
  <c r="F2" i="2"/>
  <c r="E3" i="2"/>
  <c r="F3" i="2" s="1"/>
  <c r="E4" i="2"/>
  <c r="F4" i="2" s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D10" i="2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" i="2"/>
  <c r="H6" i="1"/>
  <c r="H5" i="1"/>
  <c r="H4" i="1"/>
  <c r="H3" i="1"/>
  <c r="J3" i="1"/>
  <c r="J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H2" i="1"/>
  <c r="H91" i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2" i="1"/>
  <c r="G32" i="2" l="1"/>
  <c r="G3" i="2"/>
  <c r="G29" i="2"/>
  <c r="G33" i="2"/>
  <c r="G27" i="2"/>
  <c r="G31" i="2"/>
  <c r="G30" i="2"/>
  <c r="G2" i="2"/>
  <c r="F6" i="2"/>
  <c r="G6" i="2" s="1"/>
  <c r="F5" i="2"/>
  <c r="G4" i="2"/>
  <c r="F7" i="2" l="1"/>
  <c r="G5" i="2"/>
  <c r="F8" i="2" l="1"/>
  <c r="G7" i="2"/>
  <c r="G8" i="2" l="1"/>
  <c r="F9" i="2"/>
  <c r="G9" i="2" l="1"/>
  <c r="F10" i="2"/>
  <c r="F11" i="2" l="1"/>
  <c r="G10" i="2"/>
  <c r="F13" i="2" l="1"/>
  <c r="G11" i="2"/>
  <c r="F12" i="2"/>
  <c r="G12" i="2" s="1"/>
  <c r="F14" i="2" l="1"/>
  <c r="G13" i="2"/>
  <c r="F15" i="2" l="1"/>
  <c r="G14" i="2"/>
  <c r="F16" i="2" l="1"/>
  <c r="F17" i="2" l="1"/>
  <c r="G16" i="2"/>
  <c r="F18" i="2" l="1"/>
  <c r="G17" i="2"/>
  <c r="F19" i="2" l="1"/>
  <c r="G18" i="2"/>
  <c r="F20" i="2" l="1"/>
  <c r="G19" i="2"/>
  <c r="F21" i="2" l="1"/>
  <c r="G21" i="2" s="1"/>
  <c r="G20" i="2"/>
</calcChain>
</file>

<file path=xl/sharedStrings.xml><?xml version="1.0" encoding="utf-8"?>
<sst xmlns="http://schemas.openxmlformats.org/spreadsheetml/2006/main" count="40" uniqueCount="36">
  <si>
    <t>x1</t>
  </si>
  <si>
    <t>x2</t>
  </si>
  <si>
    <t>x3</t>
  </si>
  <si>
    <t>x4</t>
  </si>
  <si>
    <t>x5</t>
  </si>
  <si>
    <t>glk</t>
  </si>
  <si>
    <t>dlk</t>
  </si>
  <si>
    <t>n</t>
  </si>
  <si>
    <t>N</t>
  </si>
  <si>
    <t>sr_prob</t>
  </si>
  <si>
    <t>mi0</t>
  </si>
  <si>
    <t>sigma0</t>
  </si>
  <si>
    <t>sr_sr</t>
  </si>
  <si>
    <t>r2N</t>
  </si>
  <si>
    <t>test shewarta nie wykryl nam zadnych problemow</t>
  </si>
  <si>
    <t>ma duza bezwladnosc, nie wykryje podczas, gdy karta zwykla wykryje</t>
  </si>
  <si>
    <t>Próbka</t>
  </si>
  <si>
    <t>Liczność próbki</t>
  </si>
  <si>
    <t>Liczba jednostek niezgodnych</t>
  </si>
  <si>
    <t>p1</t>
  </si>
  <si>
    <t>p0</t>
  </si>
  <si>
    <t>sumN</t>
  </si>
  <si>
    <t>nj-xj</t>
  </si>
  <si>
    <t>sumN(nj-xj)</t>
  </si>
  <si>
    <t>ln1</t>
  </si>
  <si>
    <t>ln2</t>
  </si>
  <si>
    <t>r5N</t>
  </si>
  <si>
    <t>alfa</t>
  </si>
  <si>
    <t>beta</t>
  </si>
  <si>
    <t>A</t>
  </si>
  <si>
    <t>B</t>
  </si>
  <si>
    <t>k0</t>
  </si>
  <si>
    <t>k1</t>
  </si>
  <si>
    <t>ln(k1)</t>
  </si>
  <si>
    <t>ln(k0)</t>
  </si>
  <si>
    <t>jak zminimy na 0.07, to lepiej idzie pierwszemu :D czyli ten pierwszy zdecydowanie lepszy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</si>
</sst>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0"/>
      <name val="Arial CE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0" xfId="1"/>
    <xf numFmtId="0" fontId="0" fillId="2" borderId="0" xfId="0" applyFill="1"/>
    <xf numFmtId="0" fontId="1" fillId="0" borderId="0" xfId="1"/>
    <xf numFmtId="0" fontId="1" fillId="0" borderId="0" xfId="1" applyFill="1"/>
    <xf numFmtId="0" fontId="0" fillId="3" borderId="0" xfId="0" applyFill="1"/>
    <xf numFmtId="0" fontId="1" fillId="0" borderId="0" xfId="1"/>
    <xf numFmtId="0" fontId="1" fillId="4" borderId="0" xfId="1" applyFill="1"/>
    <xf numFmtId="0" fontId="0" fillId="5" borderId="0" xfId="0" applyFill="1"/>
  </cellXfs>
  <cellStyles count="2">
    <cellStyle name="Normal 2" xfId="1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r2N</c:v>
          </c:tx>
          <c:marker>
            <c:symbol val="none"/>
          </c:marker>
          <c:val>
            <c:numRef>
              <c:f>'zad. 7'!$J$2:$J$91</c:f>
              <c:numCache>
                <c:formatCode>General</c:formatCode>
                <c:ptCount val="90"/>
                <c:pt idx="0">
                  <c:v>-0.47851854718495196</c:v>
                </c:pt>
                <c:pt idx="1">
                  <c:v>-1.0656875714767318</c:v>
                </c:pt>
                <c:pt idx="2">
                  <c:v>-0.6738991022401023</c:v>
                </c:pt>
                <c:pt idx="3">
                  <c:v>-0.47851854718495196</c:v>
                </c:pt>
                <c:pt idx="4">
                  <c:v>0.19400000000002748</c:v>
                </c:pt>
                <c:pt idx="5">
                  <c:v>0.48747307617962932</c:v>
                </c:pt>
                <c:pt idx="6">
                  <c:v>0.89248289299341033</c:v>
                </c:pt>
                <c:pt idx="7">
                  <c:v>0.94393988156036446</c:v>
                </c:pt>
                <c:pt idx="8">
                  <c:v>0.57988696216505042</c:v>
                </c:pt>
                <c:pt idx="9">
                  <c:v>0.72549155749744032</c:v>
                </c:pt>
                <c:pt idx="10">
                  <c:v>0.48272710152383774</c:v>
                </c:pt>
                <c:pt idx="11">
                  <c:v>-4.3893811256960957E-2</c:v>
                </c:pt>
                <c:pt idx="12">
                  <c:v>-0.35597968827103582</c:v>
                </c:pt>
                <c:pt idx="13">
                  <c:v>-0.67769462149265658</c:v>
                </c:pt>
                <c:pt idx="14">
                  <c:v>-0.40299048789438369</c:v>
                </c:pt>
                <c:pt idx="15">
                  <c:v>-1.5888218580782548E-13</c:v>
                </c:pt>
                <c:pt idx="16">
                  <c:v>-8.5687530838631898E-2</c:v>
                </c:pt>
                <c:pt idx="17">
                  <c:v>-6.5353738310406126E-2</c:v>
                </c:pt>
                <c:pt idx="18">
                  <c:v>3.0779350560569256E-3</c:v>
                </c:pt>
                <c:pt idx="19">
                  <c:v>0.25899999999978718</c:v>
                </c:pt>
                <c:pt idx="20">
                  <c:v>0.44208273304543522</c:v>
                </c:pt>
                <c:pt idx="21">
                  <c:v>0.3556415457883868</c:v>
                </c:pt>
                <c:pt idx="22">
                  <c:v>0.51008013010708275</c:v>
                </c:pt>
                <c:pt idx="23">
                  <c:v>0.59610471675100707</c:v>
                </c:pt>
                <c:pt idx="24">
                  <c:v>0.66903153886751376</c:v>
                </c:pt>
                <c:pt idx="25">
                  <c:v>0.85513156882377828</c:v>
                </c:pt>
                <c:pt idx="26">
                  <c:v>1.0603367738945246</c:v>
                </c:pt>
                <c:pt idx="27">
                  <c:v>0.91952782914425446</c:v>
                </c:pt>
                <c:pt idx="28">
                  <c:v>1.0546775941420017</c:v>
                </c:pt>
                <c:pt idx="29">
                  <c:v>1.4092730986809148</c:v>
                </c:pt>
                <c:pt idx="30">
                  <c:v>1.5662776913595537</c:v>
                </c:pt>
                <c:pt idx="31">
                  <c:v>1.7076299364905403</c:v>
                </c:pt>
                <c:pt idx="32">
                  <c:v>1.6729942310026227</c:v>
                </c:pt>
                <c:pt idx="33">
                  <c:v>1.8522204480659659</c:v>
                </c:pt>
                <c:pt idx="34">
                  <c:v>1.6947926969728624</c:v>
                </c:pt>
                <c:pt idx="35">
                  <c:v>1.9982994158919978</c:v>
                </c:pt>
                <c:pt idx="36">
                  <c:v>1.9725808310772943</c:v>
                </c:pt>
                <c:pt idx="37">
                  <c:v>1.5438134602336897</c:v>
                </c:pt>
                <c:pt idx="38">
                  <c:v>1.3169352533581</c:v>
                </c:pt>
                <c:pt idx="39">
                  <c:v>1.4000714267491157</c:v>
                </c:pt>
                <c:pt idx="40">
                  <c:v>1.1971095269488228</c:v>
                </c:pt>
                <c:pt idx="41">
                  <c:v>1.0233672245044469</c:v>
                </c:pt>
                <c:pt idx="42">
                  <c:v>0.78770346208792397</c:v>
                </c:pt>
                <c:pt idx="43">
                  <c:v>0.7645426440329478</c:v>
                </c:pt>
                <c:pt idx="44">
                  <c:v>0.82733333333315784</c:v>
                </c:pt>
                <c:pt idx="45">
                  <c:v>0.70949338937373596</c:v>
                </c:pt>
                <c:pt idx="46">
                  <c:v>0.49381235130128404</c:v>
                </c:pt>
                <c:pt idx="47">
                  <c:v>0.43571062644821329</c:v>
                </c:pt>
                <c:pt idx="48">
                  <c:v>0.44785247206481066</c:v>
                </c:pt>
                <c:pt idx="49">
                  <c:v>0.51292143647910438</c:v>
                </c:pt>
                <c:pt idx="50">
                  <c:v>0.3625838645380739</c:v>
                </c:pt>
                <c:pt idx="51">
                  <c:v>0.3987716717038825</c:v>
                </c:pt>
                <c:pt idx="52">
                  <c:v>0.41219202339508981</c:v>
                </c:pt>
                <c:pt idx="53">
                  <c:v>0.38036288715608424</c:v>
                </c:pt>
                <c:pt idx="54">
                  <c:v>0.33105945634582179</c:v>
                </c:pt>
                <c:pt idx="55">
                  <c:v>0.30119760955186248</c:v>
                </c:pt>
                <c:pt idx="56">
                  <c:v>0.14216373066140892</c:v>
                </c:pt>
                <c:pt idx="57">
                  <c:v>-8.5146931830341069E-2</c:v>
                </c:pt>
                <c:pt idx="58">
                  <c:v>-0.25384901424693651</c:v>
                </c:pt>
                <c:pt idx="59">
                  <c:v>-0.3106144448243614</c:v>
                </c:pt>
                <c:pt idx="60">
                  <c:v>-0.51304810754581021</c:v>
                </c:pt>
                <c:pt idx="61">
                  <c:v>-0.47879182627070338</c:v>
                </c:pt>
                <c:pt idx="62">
                  <c:v>-0.63611943572618268</c:v>
                </c:pt>
                <c:pt idx="63">
                  <c:v>-0.50255627794339597</c:v>
                </c:pt>
                <c:pt idx="64">
                  <c:v>-0.55137199504826284</c:v>
                </c:pt>
                <c:pt idx="65">
                  <c:v>-0.44478936111126471</c:v>
                </c:pt>
                <c:pt idx="66">
                  <c:v>-0.43216946648442289</c:v>
                </c:pt>
                <c:pt idx="67">
                  <c:v>-0.40891391298862034</c:v>
                </c:pt>
                <c:pt idx="68">
                  <c:v>-0.22127496174646619</c:v>
                </c:pt>
                <c:pt idx="69">
                  <c:v>-0.16302935756700598</c:v>
                </c:pt>
                <c:pt idx="70">
                  <c:v>-0.15232378412894196</c:v>
                </c:pt>
                <c:pt idx="71">
                  <c:v>-5.2704627716161265E-4</c:v>
                </c:pt>
                <c:pt idx="72">
                  <c:v>-2.4077500439665531E-2</c:v>
                </c:pt>
                <c:pt idx="73">
                  <c:v>0.16843957935023757</c:v>
                </c:pt>
                <c:pt idx="74">
                  <c:v>0.28763356317760752</c:v>
                </c:pt>
                <c:pt idx="75">
                  <c:v>0.31805328914562003</c:v>
                </c:pt>
                <c:pt idx="76">
                  <c:v>0.37917751042896769</c:v>
                </c:pt>
                <c:pt idx="77">
                  <c:v>0.60561814151543969</c:v>
                </c:pt>
                <c:pt idx="78">
                  <c:v>0.59825082585158096</c:v>
                </c:pt>
                <c:pt idx="79">
                  <c:v>0.6819999999994053</c:v>
                </c:pt>
                <c:pt idx="80">
                  <c:v>0.79802781596943317</c:v>
                </c:pt>
                <c:pt idx="81">
                  <c:v>1.1003307706671313</c:v>
                </c:pt>
                <c:pt idx="82">
                  <c:v>1.2811986104883333</c:v>
                </c:pt>
                <c:pt idx="83">
                  <c:v>1.5746147677019433</c:v>
                </c:pt>
                <c:pt idx="84">
                  <c:v>1.7448012865107034</c:v>
                </c:pt>
                <c:pt idx="85">
                  <c:v>1.9545301582557915</c:v>
                </c:pt>
                <c:pt idx="86">
                  <c:v>2.2155999161634128</c:v>
                </c:pt>
                <c:pt idx="87">
                  <c:v>2.2168005199954766</c:v>
                </c:pt>
                <c:pt idx="88">
                  <c:v>2.3863448614463088</c:v>
                </c:pt>
                <c:pt idx="89">
                  <c:v>2.3956777746595144</c:v>
                </c:pt>
              </c:numCache>
            </c:numRef>
          </c:val>
          <c:smooth val="0"/>
        </c:ser>
        <c:ser>
          <c:idx val="1"/>
          <c:order val="1"/>
          <c:tx>
            <c:v>glk</c:v>
          </c:tx>
          <c:marker>
            <c:symbol val="none"/>
          </c:marker>
          <c:val>
            <c:numRef>
              <c:f>'zad. 7'!$K$2:$K$91</c:f>
              <c:numCache>
                <c:formatCode>General</c:formatCode>
                <c:ptCount val="9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v>dlk</c:v>
          </c:tx>
          <c:marker>
            <c:symbol val="none"/>
          </c:marker>
          <c:val>
            <c:numRef>
              <c:f>'zad. 7'!$L$2:$L$91</c:f>
              <c:numCache>
                <c:formatCode>General</c:formatCode>
                <c:ptCount val="90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-3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  <c:pt idx="17">
                  <c:v>-3</c:v>
                </c:pt>
                <c:pt idx="18">
                  <c:v>-3</c:v>
                </c:pt>
                <c:pt idx="19">
                  <c:v>-3</c:v>
                </c:pt>
                <c:pt idx="20">
                  <c:v>-3</c:v>
                </c:pt>
                <c:pt idx="21">
                  <c:v>-3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  <c:pt idx="26">
                  <c:v>-3</c:v>
                </c:pt>
                <c:pt idx="27">
                  <c:v>-3</c:v>
                </c:pt>
                <c:pt idx="28">
                  <c:v>-3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-3</c:v>
                </c:pt>
                <c:pt idx="34">
                  <c:v>-3</c:v>
                </c:pt>
                <c:pt idx="35">
                  <c:v>-3</c:v>
                </c:pt>
                <c:pt idx="36">
                  <c:v>-3</c:v>
                </c:pt>
                <c:pt idx="37">
                  <c:v>-3</c:v>
                </c:pt>
                <c:pt idx="38">
                  <c:v>-3</c:v>
                </c:pt>
                <c:pt idx="39">
                  <c:v>-3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-3</c:v>
                </c:pt>
                <c:pt idx="49">
                  <c:v>-3</c:v>
                </c:pt>
                <c:pt idx="50">
                  <c:v>-3</c:v>
                </c:pt>
                <c:pt idx="51">
                  <c:v>-3</c:v>
                </c:pt>
                <c:pt idx="52">
                  <c:v>-3</c:v>
                </c:pt>
                <c:pt idx="53">
                  <c:v>-3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-3</c:v>
                </c:pt>
                <c:pt idx="58">
                  <c:v>-3</c:v>
                </c:pt>
                <c:pt idx="59">
                  <c:v>-3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-3</c:v>
                </c:pt>
                <c:pt idx="65">
                  <c:v>-3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-3</c:v>
                </c:pt>
                <c:pt idx="70">
                  <c:v>-3</c:v>
                </c:pt>
                <c:pt idx="71">
                  <c:v>-3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  <c:pt idx="80">
                  <c:v>-3</c:v>
                </c:pt>
                <c:pt idx="81">
                  <c:v>-3</c:v>
                </c:pt>
                <c:pt idx="82">
                  <c:v>-3</c:v>
                </c:pt>
                <c:pt idx="83">
                  <c:v>-3</c:v>
                </c:pt>
                <c:pt idx="84">
                  <c:v>-3</c:v>
                </c:pt>
                <c:pt idx="85">
                  <c:v>-3</c:v>
                </c:pt>
                <c:pt idx="86">
                  <c:v>-3</c:v>
                </c:pt>
                <c:pt idx="87">
                  <c:v>-3</c:v>
                </c:pt>
                <c:pt idx="88">
                  <c:v>-3</c:v>
                </c:pt>
                <c:pt idx="89">
                  <c:v>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85440"/>
        <c:axId val="48686976"/>
      </c:lineChart>
      <c:catAx>
        <c:axId val="4868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48686976"/>
        <c:crosses val="autoZero"/>
        <c:auto val="1"/>
        <c:lblAlgn val="ctr"/>
        <c:lblOffset val="100"/>
        <c:noMultiLvlLbl val="0"/>
      </c:catAx>
      <c:valAx>
        <c:axId val="4868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685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r5n</c:v>
          </c:tx>
          <c:marker>
            <c:symbol val="none"/>
          </c:marker>
          <c:val>
            <c:numRef>
              <c:f>'zad. 8'!$G$2:$G$21</c:f>
              <c:numCache>
                <c:formatCode>General</c:formatCode>
                <c:ptCount val="20"/>
                <c:pt idx="0">
                  <c:v>1.1253075394112875</c:v>
                </c:pt>
                <c:pt idx="1">
                  <c:v>1.3612057330852441</c:v>
                </c:pt>
                <c:pt idx="2">
                  <c:v>0.23940008878580876</c:v>
                </c:pt>
                <c:pt idx="3">
                  <c:v>-0.20355363652693015</c:v>
                </c:pt>
                <c:pt idx="4">
                  <c:v>0.92175390288435821</c:v>
                </c:pt>
                <c:pt idx="5">
                  <c:v>0.94709466980767942</c:v>
                </c:pt>
                <c:pt idx="6">
                  <c:v>-0.35992763431907093</c:v>
                </c:pt>
                <c:pt idx="7">
                  <c:v>0.58016324526490592</c:v>
                </c:pt>
                <c:pt idx="8">
                  <c:v>0.27874843615653333</c:v>
                </c:pt>
                <c:pt idx="9">
                  <c:v>-2.2666372951825053E-2</c:v>
                </c:pt>
                <c:pt idx="10">
                  <c:v>0.26041145945692534</c:v>
                </c:pt>
                <c:pt idx="11">
                  <c:v>0.54348929186566863</c:v>
                </c:pt>
                <c:pt idx="12">
                  <c:v>0.35827263203835003</c:v>
                </c:pt>
                <c:pt idx="13">
                  <c:v>-3.7501454539594192E-2</c:v>
                </c:pt>
                <c:pt idx="14">
                  <c:v>-0.64383296786817823</c:v>
                </c:pt>
                <c:pt idx="15">
                  <c:v>-1.6240996959632383</c:v>
                </c:pt>
                <c:pt idx="16">
                  <c:v>-1.3410218635544737</c:v>
                </c:pt>
                <c:pt idx="17">
                  <c:v>-1.9473533768830578</c:v>
                </c:pt>
                <c:pt idx="18">
                  <c:v>-2.1325700367103764</c:v>
                </c:pt>
                <c:pt idx="19">
                  <c:v>-2.317786696537695</c:v>
                </c:pt>
              </c:numCache>
            </c:numRef>
          </c:val>
          <c:smooth val="0"/>
        </c:ser>
        <c:ser>
          <c:idx val="1"/>
          <c:order val="1"/>
          <c:tx>
            <c:v>dlk</c:v>
          </c:tx>
          <c:marker>
            <c:symbol val="none"/>
          </c:marker>
          <c:val>
            <c:numRef>
              <c:f>'zad. 8'!$H$2:$H$21</c:f>
              <c:numCache>
                <c:formatCode>General</c:formatCode>
                <c:ptCount val="20"/>
                <c:pt idx="0">
                  <c:v>-4.5951198501345898</c:v>
                </c:pt>
                <c:pt idx="1">
                  <c:v>-4.5951198501345898</c:v>
                </c:pt>
                <c:pt idx="2">
                  <c:v>-4.5951198501345898</c:v>
                </c:pt>
                <c:pt idx="3">
                  <c:v>-4.5951198501345898</c:v>
                </c:pt>
                <c:pt idx="4">
                  <c:v>-4.5951198501345898</c:v>
                </c:pt>
                <c:pt idx="5">
                  <c:v>-4.5951198501345898</c:v>
                </c:pt>
                <c:pt idx="6">
                  <c:v>-4.5951198501345898</c:v>
                </c:pt>
                <c:pt idx="7">
                  <c:v>-4.5951198501345898</c:v>
                </c:pt>
                <c:pt idx="8">
                  <c:v>-4.5951198501345898</c:v>
                </c:pt>
                <c:pt idx="9">
                  <c:v>-4.5951198501345898</c:v>
                </c:pt>
                <c:pt idx="10">
                  <c:v>-4.5951198501345898</c:v>
                </c:pt>
                <c:pt idx="11">
                  <c:v>-4.5951198501345898</c:v>
                </c:pt>
                <c:pt idx="12">
                  <c:v>-4.5951198501345898</c:v>
                </c:pt>
                <c:pt idx="13">
                  <c:v>-4.5951198501345898</c:v>
                </c:pt>
                <c:pt idx="14">
                  <c:v>-4.5951198501345898</c:v>
                </c:pt>
                <c:pt idx="15">
                  <c:v>-4.5951198501345898</c:v>
                </c:pt>
                <c:pt idx="16">
                  <c:v>-4.5951198501345898</c:v>
                </c:pt>
                <c:pt idx="17">
                  <c:v>-4.5951198501345898</c:v>
                </c:pt>
                <c:pt idx="18">
                  <c:v>-4.5951198501345898</c:v>
                </c:pt>
                <c:pt idx="19">
                  <c:v>-4.5951198501345898</c:v>
                </c:pt>
              </c:numCache>
            </c:numRef>
          </c:val>
          <c:smooth val="0"/>
        </c:ser>
        <c:ser>
          <c:idx val="2"/>
          <c:order val="2"/>
          <c:tx>
            <c:v>glk</c:v>
          </c:tx>
          <c:marker>
            <c:symbol val="none"/>
          </c:marker>
          <c:val>
            <c:numRef>
              <c:f>'zad. 8'!$I$2:$I$21</c:f>
              <c:numCache>
                <c:formatCode>General</c:formatCode>
                <c:ptCount val="20"/>
                <c:pt idx="0">
                  <c:v>4.5951198501345898</c:v>
                </c:pt>
                <c:pt idx="1">
                  <c:v>4.5951198501345898</c:v>
                </c:pt>
                <c:pt idx="2">
                  <c:v>4.5951198501345898</c:v>
                </c:pt>
                <c:pt idx="3">
                  <c:v>4.5951198501345898</c:v>
                </c:pt>
                <c:pt idx="4">
                  <c:v>4.5951198501345898</c:v>
                </c:pt>
                <c:pt idx="5">
                  <c:v>4.5951198501345898</c:v>
                </c:pt>
                <c:pt idx="6">
                  <c:v>4.5951198501345898</c:v>
                </c:pt>
                <c:pt idx="7">
                  <c:v>4.5951198501345898</c:v>
                </c:pt>
                <c:pt idx="8">
                  <c:v>4.5951198501345898</c:v>
                </c:pt>
                <c:pt idx="9">
                  <c:v>4.5951198501345898</c:v>
                </c:pt>
                <c:pt idx="10">
                  <c:v>4.5951198501345898</c:v>
                </c:pt>
                <c:pt idx="11">
                  <c:v>4.5951198501345898</c:v>
                </c:pt>
                <c:pt idx="12">
                  <c:v>4.5951198501345898</c:v>
                </c:pt>
                <c:pt idx="13">
                  <c:v>4.5951198501345898</c:v>
                </c:pt>
                <c:pt idx="14">
                  <c:v>4.5951198501345898</c:v>
                </c:pt>
                <c:pt idx="15">
                  <c:v>4.5951198501345898</c:v>
                </c:pt>
                <c:pt idx="16">
                  <c:v>4.5951198501345898</c:v>
                </c:pt>
                <c:pt idx="17">
                  <c:v>4.5951198501345898</c:v>
                </c:pt>
                <c:pt idx="18">
                  <c:v>4.5951198501345898</c:v>
                </c:pt>
                <c:pt idx="19">
                  <c:v>4.5951198501345898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25120"/>
        <c:axId val="48628864"/>
      </c:lineChart>
      <c:catAx>
        <c:axId val="4632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48628864"/>
        <c:crosses val="autoZero"/>
        <c:auto val="1"/>
        <c:lblAlgn val="ctr"/>
        <c:lblOffset val="100"/>
        <c:noMultiLvlLbl val="0"/>
      </c:catAx>
      <c:valAx>
        <c:axId val="4862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325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266185476815399E-2"/>
          <c:y val="5.1400554097404488E-2"/>
          <c:w val="0.74726137357830269"/>
          <c:h val="0.89719889180519097"/>
        </c:manualLayout>
      </c:layout>
      <c:lineChart>
        <c:grouping val="standard"/>
        <c:varyColors val="0"/>
        <c:ser>
          <c:idx val="0"/>
          <c:order val="0"/>
          <c:tx>
            <c:v>r5N</c:v>
          </c:tx>
          <c:marker>
            <c:symbol val="none"/>
          </c:marker>
          <c:val>
            <c:numRef>
              <c:f>'zad. 8'!$G$24:$G$33</c:f>
              <c:numCache>
                <c:formatCode>General</c:formatCode>
                <c:ptCount val="10"/>
                <c:pt idx="0">
                  <c:v>3.161863296371374</c:v>
                </c:pt>
                <c:pt idx="1">
                  <c:v>8.734217564469315</c:v>
                </c:pt>
                <c:pt idx="2">
                  <c:v>12.527753141092596</c:v>
                </c:pt>
                <c:pt idx="3">
                  <c:v>14.963584879742481</c:v>
                </c:pt>
                <c:pt idx="4">
                  <c:v>18.967677883116394</c:v>
                </c:pt>
                <c:pt idx="5">
                  <c:v>25.008326643450395</c:v>
                </c:pt>
                <c:pt idx="6">
                  <c:v>27.959632513071139</c:v>
                </c:pt>
                <c:pt idx="7">
                  <c:v>33.579166419903871</c:v>
                </c:pt>
                <c:pt idx="8">
                  <c:v>35.804440731803119</c:v>
                </c:pt>
                <c:pt idx="9">
                  <c:v>38.919124389439709</c:v>
                </c:pt>
              </c:numCache>
            </c:numRef>
          </c:val>
          <c:smooth val="0"/>
        </c:ser>
        <c:ser>
          <c:idx val="1"/>
          <c:order val="1"/>
          <c:tx>
            <c:v>dlk</c:v>
          </c:tx>
          <c:marker>
            <c:symbol val="none"/>
          </c:marker>
          <c:val>
            <c:numRef>
              <c:f>'zad. 8'!$H$24:$H$33</c:f>
              <c:numCache>
                <c:formatCode>General</c:formatCode>
                <c:ptCount val="10"/>
                <c:pt idx="0">
                  <c:v>-4.5951198501345898</c:v>
                </c:pt>
                <c:pt idx="1">
                  <c:v>-4.5951198501345898</c:v>
                </c:pt>
                <c:pt idx="2">
                  <c:v>-4.5951198501345898</c:v>
                </c:pt>
                <c:pt idx="3">
                  <c:v>-4.5951198501345898</c:v>
                </c:pt>
                <c:pt idx="4">
                  <c:v>-4.5951198501345898</c:v>
                </c:pt>
                <c:pt idx="5">
                  <c:v>-4.5951198501345898</c:v>
                </c:pt>
                <c:pt idx="6">
                  <c:v>-4.5951198501345898</c:v>
                </c:pt>
                <c:pt idx="7">
                  <c:v>-4.5951198501345898</c:v>
                </c:pt>
                <c:pt idx="8">
                  <c:v>-4.5951198501345898</c:v>
                </c:pt>
                <c:pt idx="9">
                  <c:v>-4.5951198501345898</c:v>
                </c:pt>
              </c:numCache>
            </c:numRef>
          </c:val>
          <c:smooth val="0"/>
        </c:ser>
        <c:ser>
          <c:idx val="2"/>
          <c:order val="2"/>
          <c:tx>
            <c:v>glk</c:v>
          </c:tx>
          <c:marker>
            <c:symbol val="none"/>
          </c:marker>
          <c:val>
            <c:numRef>
              <c:f>'zad. 8'!$I$24:$I$33</c:f>
              <c:numCache>
                <c:formatCode>General</c:formatCode>
                <c:ptCount val="10"/>
                <c:pt idx="0">
                  <c:v>4.5951198501345898</c:v>
                </c:pt>
                <c:pt idx="1">
                  <c:v>4.5951198501345898</c:v>
                </c:pt>
                <c:pt idx="2">
                  <c:v>4.5951198501345898</c:v>
                </c:pt>
                <c:pt idx="3">
                  <c:v>4.5951198501345898</c:v>
                </c:pt>
                <c:pt idx="4">
                  <c:v>4.5951198501345898</c:v>
                </c:pt>
                <c:pt idx="5">
                  <c:v>4.5951198501345898</c:v>
                </c:pt>
                <c:pt idx="6">
                  <c:v>4.5951198501345898</c:v>
                </c:pt>
                <c:pt idx="7">
                  <c:v>4.5951198501345898</c:v>
                </c:pt>
                <c:pt idx="8">
                  <c:v>4.5951198501345898</c:v>
                </c:pt>
                <c:pt idx="9">
                  <c:v>4.5951198501345898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01600"/>
        <c:axId val="51040256"/>
      </c:lineChart>
      <c:catAx>
        <c:axId val="51001600"/>
        <c:scaling>
          <c:orientation val="minMax"/>
        </c:scaling>
        <c:delete val="0"/>
        <c:axPos val="b"/>
        <c:majorTickMark val="out"/>
        <c:minorTickMark val="none"/>
        <c:tickLblPos val="nextTo"/>
        <c:crossAx val="51040256"/>
        <c:crosses val="autoZero"/>
        <c:auto val="1"/>
        <c:lblAlgn val="ctr"/>
        <c:lblOffset val="100"/>
        <c:noMultiLvlLbl val="0"/>
      </c:catAx>
      <c:valAx>
        <c:axId val="5104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001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15</xdr:row>
      <xdr:rowOff>61912</xdr:rowOff>
    </xdr:from>
    <xdr:to>
      <xdr:col>20</xdr:col>
      <xdr:colOff>495300</xdr:colOff>
      <xdr:row>29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6</xdr:row>
      <xdr:rowOff>185737</xdr:rowOff>
    </xdr:from>
    <xdr:to>
      <xdr:col>16</xdr:col>
      <xdr:colOff>600075</xdr:colOff>
      <xdr:row>21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285750</xdr:colOff>
      <xdr:row>21</xdr:row>
      <xdr:rowOff>166687</xdr:rowOff>
    </xdr:from>
    <xdr:to>
      <xdr:col>16</xdr:col>
      <xdr:colOff>590550</xdr:colOff>
      <xdr:row>36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1"/>
  <sheetViews>
    <sheetView topLeftCell="A64" workbookViewId="0">
      <selection activeCell="N13" sqref="N13"/>
    </sheetView>
  </sheetViews>
  <sheetFormatPr defaultRowHeight="15" x14ac:dyDescent="0.25"/>
  <sheetData>
    <row r="1" spans="1:2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8</v>
      </c>
      <c r="G1" s="4" t="s">
        <v>9</v>
      </c>
      <c r="H1" s="4" t="s">
        <v>12</v>
      </c>
      <c r="J1" s="4" t="s">
        <v>13</v>
      </c>
      <c r="K1" s="4" t="s">
        <v>5</v>
      </c>
      <c r="L1" s="4" t="s">
        <v>6</v>
      </c>
      <c r="Q1" s="5"/>
      <c r="R1" s="5"/>
    </row>
    <row r="2" spans="1:21" x14ac:dyDescent="0.25">
      <c r="A2" s="1">
        <v>9.9269999999999996</v>
      </c>
      <c r="B2" s="1">
        <v>10.019</v>
      </c>
      <c r="C2" s="1">
        <v>9.9629999999999992</v>
      </c>
      <c r="D2" s="1">
        <v>10.073</v>
      </c>
      <c r="E2" s="1">
        <v>9.9109999999999996</v>
      </c>
      <c r="F2" s="4">
        <v>1</v>
      </c>
      <c r="G2">
        <f>AVERAGE(A2:E2)</f>
        <v>9.9786000000000001</v>
      </c>
      <c r="H2">
        <f>G2</f>
        <v>9.9786000000000001</v>
      </c>
      <c r="J2">
        <f>(H2-$U$3)/($U$4/SQRT(F2*$U$2))</f>
        <v>-0.47851854718495196</v>
      </c>
      <c r="K2">
        <v>3</v>
      </c>
      <c r="L2">
        <v>-3</v>
      </c>
      <c r="Q2" s="5"/>
      <c r="R2" s="5"/>
      <c r="T2" s="2" t="s">
        <v>7</v>
      </c>
      <c r="U2">
        <v>5</v>
      </c>
    </row>
    <row r="3" spans="1:21" x14ac:dyDescent="0.25">
      <c r="A3" s="1">
        <v>9.8559999999999999</v>
      </c>
      <c r="B3" s="1">
        <v>9.9849999999999994</v>
      </c>
      <c r="C3" s="1">
        <v>10.074</v>
      </c>
      <c r="D3" s="1">
        <v>9.8849999999999998</v>
      </c>
      <c r="E3" s="1">
        <v>9.9700000000000006</v>
      </c>
      <c r="F3" s="4">
        <v>2</v>
      </c>
      <c r="G3">
        <f t="shared" ref="G3:G66" si="0">AVERAGE(A3:E3)</f>
        <v>9.9539999999999988</v>
      </c>
      <c r="H3">
        <f>AVERAGE(G2:G3)</f>
        <v>9.9663000000000004</v>
      </c>
      <c r="J3">
        <f>(H3-$U$3)/($U$4/SQRT(F3*$U$2))</f>
        <v>-1.0656875714767318</v>
      </c>
      <c r="K3">
        <v>3</v>
      </c>
      <c r="L3">
        <v>-3</v>
      </c>
      <c r="Q3" s="5"/>
      <c r="R3" s="5"/>
      <c r="T3" s="2" t="s">
        <v>10</v>
      </c>
      <c r="U3">
        <v>10</v>
      </c>
    </row>
    <row r="4" spans="1:21" x14ac:dyDescent="0.25">
      <c r="A4" s="1">
        <v>10.031000000000001</v>
      </c>
      <c r="B4" s="1">
        <v>9.9570000000000007</v>
      </c>
      <c r="C4" s="1">
        <v>10.132999999999999</v>
      </c>
      <c r="D4" s="1">
        <v>9.8770000000000007</v>
      </c>
      <c r="E4" s="1">
        <v>10.077999999999999</v>
      </c>
      <c r="F4" s="4">
        <v>3</v>
      </c>
      <c r="G4">
        <f t="shared" si="0"/>
        <v>10.015199999999998</v>
      </c>
      <c r="H4">
        <f>AVERAGE(G2:G4)</f>
        <v>9.9825999999999997</v>
      </c>
      <c r="J4">
        <f t="shared" ref="J4:J66" si="1">(H4-$U$3)/($U$4/SQRT(F4*$U$2))</f>
        <v>-0.6738991022401023</v>
      </c>
      <c r="K4">
        <v>3</v>
      </c>
      <c r="L4">
        <v>-3</v>
      </c>
      <c r="Q4" s="5"/>
      <c r="R4" s="5"/>
      <c r="T4" t="s">
        <v>11</v>
      </c>
      <c r="U4">
        <v>0.1</v>
      </c>
    </row>
    <row r="5" spans="1:21" x14ac:dyDescent="0.25">
      <c r="A5" s="1">
        <v>9.85</v>
      </c>
      <c r="B5" s="1">
        <v>10.071</v>
      </c>
      <c r="C5" s="1">
        <v>10</v>
      </c>
      <c r="D5" s="1">
        <v>10.115</v>
      </c>
      <c r="E5" s="1">
        <v>10.010999999999999</v>
      </c>
      <c r="F5" s="4">
        <v>4</v>
      </c>
      <c r="G5">
        <f t="shared" si="0"/>
        <v>10.009399999999999</v>
      </c>
      <c r="H5">
        <f>(H4*F4+G5)/F5</f>
        <v>9.9893000000000001</v>
      </c>
      <c r="J5">
        <f t="shared" si="1"/>
        <v>-0.47851854718495196</v>
      </c>
      <c r="K5">
        <v>3</v>
      </c>
      <c r="L5">
        <v>-3</v>
      </c>
      <c r="Q5" s="5"/>
      <c r="R5" s="5"/>
    </row>
    <row r="6" spans="1:21" x14ac:dyDescent="0.25">
      <c r="A6" s="1">
        <v>9.8580000000000005</v>
      </c>
      <c r="B6" s="1">
        <v>10.159000000000001</v>
      </c>
      <c r="C6" s="1">
        <v>10.039</v>
      </c>
      <c r="D6" s="1">
        <v>10.141</v>
      </c>
      <c r="E6" s="1">
        <v>10.114000000000001</v>
      </c>
      <c r="F6" s="4">
        <v>5</v>
      </c>
      <c r="G6">
        <f t="shared" si="0"/>
        <v>10.062200000000001</v>
      </c>
      <c r="H6">
        <f>(H5*F5+G6)/F6</f>
        <v>10.003880000000001</v>
      </c>
      <c r="J6">
        <f t="shared" si="1"/>
        <v>0.19400000000002748</v>
      </c>
      <c r="K6">
        <v>3</v>
      </c>
      <c r="L6">
        <v>-3</v>
      </c>
      <c r="Q6" s="5"/>
      <c r="R6" s="5"/>
    </row>
    <row r="7" spans="1:21" x14ac:dyDescent="0.25">
      <c r="A7" s="1">
        <v>10.127000000000001</v>
      </c>
      <c r="B7" s="1">
        <v>10.006</v>
      </c>
      <c r="C7" s="1">
        <v>9.8520000000000003</v>
      </c>
      <c r="D7" s="1">
        <v>10.095000000000001</v>
      </c>
      <c r="E7" s="1">
        <v>10.09</v>
      </c>
      <c r="F7" s="4">
        <v>6</v>
      </c>
      <c r="G7">
        <f t="shared" si="0"/>
        <v>10.034000000000001</v>
      </c>
      <c r="H7">
        <f t="shared" ref="H7:H69" si="2">(H6*F6+G7)/F7</f>
        <v>10.008900000000001</v>
      </c>
      <c r="J7">
        <f t="shared" si="1"/>
        <v>0.48747307617962932</v>
      </c>
      <c r="K7">
        <v>3</v>
      </c>
      <c r="L7">
        <v>-3</v>
      </c>
      <c r="Q7" s="5"/>
      <c r="R7" s="5"/>
    </row>
    <row r="8" spans="1:21" x14ac:dyDescent="0.25">
      <c r="A8" s="1">
        <v>10.131</v>
      </c>
      <c r="B8" s="1">
        <v>10.144</v>
      </c>
      <c r="C8" s="1">
        <v>9.9640000000000004</v>
      </c>
      <c r="D8" s="1">
        <v>10.026999999999999</v>
      </c>
      <c r="E8" s="1">
        <v>9.9949999999999992</v>
      </c>
      <c r="F8" s="4">
        <v>7</v>
      </c>
      <c r="G8">
        <f t="shared" si="0"/>
        <v>10.052199999999999</v>
      </c>
      <c r="H8">
        <f t="shared" si="2"/>
        <v>10.015085714285716</v>
      </c>
      <c r="J8">
        <f t="shared" si="1"/>
        <v>0.89248289299341033</v>
      </c>
      <c r="K8">
        <v>3</v>
      </c>
      <c r="L8">
        <v>-3</v>
      </c>
      <c r="Q8" s="5"/>
      <c r="R8" s="5"/>
    </row>
    <row r="9" spans="1:21" x14ac:dyDescent="0.25">
      <c r="A9" s="1">
        <v>9.9239999999999995</v>
      </c>
      <c r="B9" s="1">
        <v>10.007999999999999</v>
      </c>
      <c r="C9" s="1">
        <v>10.042999999999999</v>
      </c>
      <c r="D9" s="1">
        <v>10.154999999999999</v>
      </c>
      <c r="E9" s="1">
        <v>9.9390000000000001</v>
      </c>
      <c r="F9" s="4">
        <v>8</v>
      </c>
      <c r="G9">
        <f t="shared" si="0"/>
        <v>10.0138</v>
      </c>
      <c r="H9">
        <f t="shared" si="2"/>
        <v>10.014925000000002</v>
      </c>
      <c r="J9">
        <f t="shared" si="1"/>
        <v>0.94393988156036446</v>
      </c>
      <c r="K9">
        <v>3</v>
      </c>
      <c r="L9">
        <v>-3</v>
      </c>
      <c r="Q9" s="5"/>
      <c r="R9" s="5"/>
    </row>
    <row r="10" spans="1:21" x14ac:dyDescent="0.25">
      <c r="A10" s="1">
        <v>9.8689999999999998</v>
      </c>
      <c r="B10" s="1">
        <v>9.9019999999999992</v>
      </c>
      <c r="C10" s="1">
        <v>9.7390000000000008</v>
      </c>
      <c r="D10" s="1">
        <v>10.170999999999999</v>
      </c>
      <c r="E10" s="1">
        <v>10.111000000000001</v>
      </c>
      <c r="F10" s="4">
        <v>9</v>
      </c>
      <c r="G10">
        <f t="shared" si="0"/>
        <v>9.958400000000001</v>
      </c>
      <c r="H10">
        <f t="shared" si="2"/>
        <v>10.008644444444446</v>
      </c>
      <c r="J10">
        <f t="shared" si="1"/>
        <v>0.57988696216505042</v>
      </c>
      <c r="K10">
        <v>3</v>
      </c>
      <c r="L10">
        <v>-3</v>
      </c>
      <c r="Q10" s="5"/>
      <c r="R10" s="5"/>
    </row>
    <row r="11" spans="1:21" x14ac:dyDescent="0.25">
      <c r="A11" s="1">
        <v>10.132</v>
      </c>
      <c r="B11" s="1">
        <v>9.9930000000000003</v>
      </c>
      <c r="C11" s="1">
        <v>9.9670000000000005</v>
      </c>
      <c r="D11" s="1">
        <v>10.058</v>
      </c>
      <c r="E11" s="1">
        <v>9.9740000000000002</v>
      </c>
      <c r="F11" s="4">
        <v>10</v>
      </c>
      <c r="G11">
        <f t="shared" si="0"/>
        <v>10.024799999999999</v>
      </c>
      <c r="H11">
        <f t="shared" si="2"/>
        <v>10.010260000000001</v>
      </c>
      <c r="J11">
        <f t="shared" si="1"/>
        <v>0.72549155749744032</v>
      </c>
      <c r="K11">
        <v>3</v>
      </c>
      <c r="L11">
        <v>-3</v>
      </c>
      <c r="Q11" s="5"/>
      <c r="R11" s="5"/>
    </row>
    <row r="12" spans="1:21" x14ac:dyDescent="0.25">
      <c r="A12" s="1">
        <v>9.8770000000000007</v>
      </c>
      <c r="B12" s="1">
        <v>9.9700000000000006</v>
      </c>
      <c r="C12" s="1">
        <v>9.98</v>
      </c>
      <c r="D12" s="1">
        <v>10.031000000000001</v>
      </c>
      <c r="E12" s="1">
        <v>9.9870000000000001</v>
      </c>
      <c r="F12" s="4">
        <v>11</v>
      </c>
      <c r="G12">
        <f t="shared" si="0"/>
        <v>9.9690000000000012</v>
      </c>
      <c r="H12">
        <f t="shared" si="2"/>
        <v>10.006509090909093</v>
      </c>
      <c r="J12">
        <f t="shared" si="1"/>
        <v>0.48272710152383774</v>
      </c>
      <c r="K12">
        <v>3</v>
      </c>
      <c r="L12">
        <v>-3</v>
      </c>
      <c r="Q12" s="5"/>
      <c r="R12" s="5"/>
    </row>
    <row r="13" spans="1:21" x14ac:dyDescent="0.25">
      <c r="A13" s="1">
        <v>10.089</v>
      </c>
      <c r="B13" s="1">
        <v>9.9009999999999998</v>
      </c>
      <c r="C13" s="1">
        <v>9.9250000000000007</v>
      </c>
      <c r="D13" s="1">
        <v>9.89</v>
      </c>
      <c r="E13" s="1">
        <v>9.8030000000000008</v>
      </c>
      <c r="F13" s="4">
        <v>12</v>
      </c>
      <c r="G13">
        <f t="shared" si="0"/>
        <v>9.9216000000000015</v>
      </c>
      <c r="H13">
        <f t="shared" si="2"/>
        <v>9.9994333333333341</v>
      </c>
      <c r="J13">
        <f t="shared" si="1"/>
        <v>-4.3893811256960957E-2</v>
      </c>
      <c r="K13">
        <v>3</v>
      </c>
      <c r="L13">
        <v>-3</v>
      </c>
    </row>
    <row r="14" spans="1:21" x14ac:dyDescent="0.25">
      <c r="A14" s="1">
        <v>10.074</v>
      </c>
      <c r="B14" s="1">
        <v>9.9540000000000006</v>
      </c>
      <c r="C14" s="1">
        <v>9.9570000000000007</v>
      </c>
      <c r="D14" s="1">
        <v>9.8190000000000008</v>
      </c>
      <c r="E14" s="1">
        <v>9.9429999999999996</v>
      </c>
      <c r="F14" s="4">
        <v>13</v>
      </c>
      <c r="G14">
        <f t="shared" si="0"/>
        <v>9.9494000000000007</v>
      </c>
      <c r="H14">
        <f t="shared" si="2"/>
        <v>9.9955846153846153</v>
      </c>
      <c r="J14">
        <f t="shared" si="1"/>
        <v>-0.35597968827103582</v>
      </c>
      <c r="K14">
        <v>3</v>
      </c>
      <c r="L14">
        <v>-3</v>
      </c>
    </row>
    <row r="15" spans="1:21" x14ac:dyDescent="0.25">
      <c r="A15" s="1">
        <v>9.9770000000000003</v>
      </c>
      <c r="B15" s="1">
        <v>10.010999999999999</v>
      </c>
      <c r="C15" s="1">
        <v>9.9659999999999993</v>
      </c>
      <c r="D15" s="1">
        <v>9.8759999999999994</v>
      </c>
      <c r="E15" s="1">
        <v>9.89</v>
      </c>
      <c r="F15" s="4">
        <v>14</v>
      </c>
      <c r="G15">
        <f t="shared" si="0"/>
        <v>9.9439999999999991</v>
      </c>
      <c r="H15">
        <f t="shared" si="2"/>
        <v>9.9918999999999993</v>
      </c>
      <c r="J15">
        <f t="shared" si="1"/>
        <v>-0.67769462149265658</v>
      </c>
      <c r="K15">
        <v>3</v>
      </c>
      <c r="L15">
        <v>-3</v>
      </c>
    </row>
    <row r="16" spans="1:21" x14ac:dyDescent="0.25">
      <c r="A16" s="1">
        <v>10.039999999999999</v>
      </c>
      <c r="B16" s="1">
        <v>9.9610000000000003</v>
      </c>
      <c r="C16" s="1">
        <v>9.8409999999999993</v>
      </c>
      <c r="D16" s="1">
        <v>10.250999999999999</v>
      </c>
      <c r="E16" s="1">
        <v>10.125</v>
      </c>
      <c r="F16" s="4">
        <v>15</v>
      </c>
      <c r="G16">
        <f t="shared" si="0"/>
        <v>10.0436</v>
      </c>
      <c r="H16">
        <f t="shared" si="2"/>
        <v>9.9953466666666664</v>
      </c>
      <c r="J16">
        <f t="shared" si="1"/>
        <v>-0.40299048789438369</v>
      </c>
      <c r="K16">
        <v>3</v>
      </c>
      <c r="L16">
        <v>-3</v>
      </c>
    </row>
    <row r="17" spans="1:12" x14ac:dyDescent="0.25">
      <c r="A17" s="1">
        <v>10.048999999999999</v>
      </c>
      <c r="B17" s="1">
        <v>10.086</v>
      </c>
      <c r="C17" s="1">
        <v>10.055999999999999</v>
      </c>
      <c r="D17" s="1">
        <v>10.045</v>
      </c>
      <c r="E17" s="1">
        <v>10.113</v>
      </c>
      <c r="F17" s="4">
        <v>16</v>
      </c>
      <c r="G17">
        <f t="shared" si="0"/>
        <v>10.069799999999999</v>
      </c>
      <c r="H17">
        <f t="shared" si="2"/>
        <v>9.9999999999999982</v>
      </c>
      <c r="J17">
        <f t="shared" si="1"/>
        <v>-1.5888218580782548E-13</v>
      </c>
      <c r="K17">
        <v>3</v>
      </c>
      <c r="L17">
        <v>-3</v>
      </c>
    </row>
    <row r="18" spans="1:12" x14ac:dyDescent="0.25">
      <c r="A18" s="1">
        <v>10.039999999999999</v>
      </c>
      <c r="B18" s="1">
        <v>10.039</v>
      </c>
      <c r="C18" s="1">
        <v>10.013999999999999</v>
      </c>
      <c r="D18" s="1">
        <v>9.9920000000000009</v>
      </c>
      <c r="E18" s="1">
        <v>9.8360000000000003</v>
      </c>
      <c r="F18" s="4">
        <v>17</v>
      </c>
      <c r="G18">
        <f t="shared" si="0"/>
        <v>9.9841999999999995</v>
      </c>
      <c r="H18">
        <f t="shared" si="2"/>
        <v>9.9990705882352913</v>
      </c>
      <c r="J18">
        <f t="shared" si="1"/>
        <v>-8.5687530838631898E-2</v>
      </c>
      <c r="K18">
        <v>3</v>
      </c>
      <c r="L18">
        <v>-3</v>
      </c>
    </row>
    <row r="19" spans="1:12" x14ac:dyDescent="0.25">
      <c r="A19" s="1">
        <v>9.9640000000000004</v>
      </c>
      <c r="B19" s="1">
        <v>10.058</v>
      </c>
      <c r="C19" s="1">
        <v>9.9949999999999992</v>
      </c>
      <c r="D19" s="1">
        <v>9.94</v>
      </c>
      <c r="E19" s="1">
        <v>10.06</v>
      </c>
      <c r="F19" s="4">
        <v>18</v>
      </c>
      <c r="G19">
        <f t="shared" si="0"/>
        <v>10.003399999999999</v>
      </c>
      <c r="H19">
        <f t="shared" si="2"/>
        <v>9.9993111111111084</v>
      </c>
      <c r="J19">
        <f t="shared" si="1"/>
        <v>-6.5353738310406126E-2</v>
      </c>
      <c r="K19">
        <v>3</v>
      </c>
      <c r="L19">
        <v>-3</v>
      </c>
    </row>
    <row r="20" spans="1:12" x14ac:dyDescent="0.25">
      <c r="A20" s="1">
        <v>10.058</v>
      </c>
      <c r="B20" s="1">
        <v>9.8849999999999998</v>
      </c>
      <c r="C20" s="1">
        <v>10.081</v>
      </c>
      <c r="D20" s="1">
        <v>10.029999999999999</v>
      </c>
      <c r="E20" s="1">
        <v>10.010999999999999</v>
      </c>
      <c r="F20" s="4">
        <v>19</v>
      </c>
      <c r="G20">
        <f t="shared" si="0"/>
        <v>10.013</v>
      </c>
      <c r="H20">
        <f t="shared" si="2"/>
        <v>10.000031578947366</v>
      </c>
      <c r="J20">
        <f t="shared" si="1"/>
        <v>3.0779350560569256E-3</v>
      </c>
      <c r="K20">
        <v>3</v>
      </c>
      <c r="L20">
        <v>-3</v>
      </c>
    </row>
    <row r="21" spans="1:12" x14ac:dyDescent="0.25">
      <c r="A21" s="1">
        <v>10.132999999999999</v>
      </c>
      <c r="B21" s="1">
        <v>10.048999999999999</v>
      </c>
      <c r="C21" s="1">
        <v>10.023</v>
      </c>
      <c r="D21" s="1">
        <v>10.147</v>
      </c>
      <c r="E21" s="1">
        <v>9.9039999999999999</v>
      </c>
      <c r="F21" s="4">
        <v>20</v>
      </c>
      <c r="G21">
        <f t="shared" si="0"/>
        <v>10.0512</v>
      </c>
      <c r="H21">
        <f t="shared" si="2"/>
        <v>10.002589999999998</v>
      </c>
      <c r="J21">
        <f t="shared" si="1"/>
        <v>0.25899999999978718</v>
      </c>
      <c r="K21">
        <v>3</v>
      </c>
      <c r="L21">
        <v>-3</v>
      </c>
    </row>
    <row r="22" spans="1:12" x14ac:dyDescent="0.25">
      <c r="A22" s="1">
        <v>10.063000000000001</v>
      </c>
      <c r="B22" s="1">
        <v>10.032999999999999</v>
      </c>
      <c r="C22" s="1">
        <v>10.050000000000001</v>
      </c>
      <c r="D22" s="1">
        <v>10.065</v>
      </c>
      <c r="E22" s="1">
        <v>9.9830000000000005</v>
      </c>
      <c r="F22" s="4">
        <v>21</v>
      </c>
      <c r="G22">
        <f t="shared" si="0"/>
        <v>10.0388</v>
      </c>
      <c r="H22">
        <f t="shared" si="2"/>
        <v>10.004314285714283</v>
      </c>
      <c r="J22">
        <f t="shared" si="1"/>
        <v>0.44208273304543522</v>
      </c>
      <c r="K22">
        <v>3</v>
      </c>
      <c r="L22">
        <v>-3</v>
      </c>
    </row>
    <row r="23" spans="1:12" x14ac:dyDescent="0.25">
      <c r="A23" s="1">
        <v>10.039999999999999</v>
      </c>
      <c r="B23" s="1">
        <v>9.9540000000000006</v>
      </c>
      <c r="C23" s="1">
        <v>9.9550000000000001</v>
      </c>
      <c r="D23" s="1">
        <v>10.031000000000001</v>
      </c>
      <c r="E23" s="1">
        <v>9.94</v>
      </c>
      <c r="F23" s="4">
        <v>22</v>
      </c>
      <c r="G23">
        <f t="shared" si="0"/>
        <v>9.9839999999999982</v>
      </c>
      <c r="H23">
        <f t="shared" si="2"/>
        <v>10.003390909090907</v>
      </c>
      <c r="J23">
        <f t="shared" si="1"/>
        <v>0.3556415457883868</v>
      </c>
      <c r="K23">
        <v>3</v>
      </c>
      <c r="L23">
        <v>-3</v>
      </c>
    </row>
    <row r="24" spans="1:12" x14ac:dyDescent="0.25">
      <c r="A24" s="1">
        <v>9.8889999999999993</v>
      </c>
      <c r="B24" s="1">
        <v>10.048999999999999</v>
      </c>
      <c r="C24" s="1">
        <v>10.117000000000001</v>
      </c>
      <c r="D24" s="1">
        <v>10.157</v>
      </c>
      <c r="E24" s="1">
        <v>9.9619999999999997</v>
      </c>
      <c r="F24" s="4">
        <v>23</v>
      </c>
      <c r="G24">
        <f t="shared" si="0"/>
        <v>10.034800000000001</v>
      </c>
      <c r="H24">
        <f t="shared" si="2"/>
        <v>10.004756521739127</v>
      </c>
      <c r="J24">
        <f t="shared" si="1"/>
        <v>0.51008013010708275</v>
      </c>
      <c r="K24">
        <v>3</v>
      </c>
      <c r="L24">
        <v>-3</v>
      </c>
    </row>
    <row r="25" spans="1:12" x14ac:dyDescent="0.25">
      <c r="A25" s="1">
        <v>10.092000000000001</v>
      </c>
      <c r="B25" s="1">
        <v>9.8889999999999993</v>
      </c>
      <c r="C25" s="1">
        <v>9.9469999999999992</v>
      </c>
      <c r="D25" s="1">
        <v>9.9749999999999996</v>
      </c>
      <c r="E25" s="1">
        <v>10.202999999999999</v>
      </c>
      <c r="F25" s="4">
        <v>24</v>
      </c>
      <c r="G25">
        <f t="shared" si="0"/>
        <v>10.021199999999999</v>
      </c>
      <c r="H25">
        <f t="shared" si="2"/>
        <v>10.005441666666663</v>
      </c>
      <c r="J25">
        <f t="shared" si="1"/>
        <v>0.59610471675100707</v>
      </c>
      <c r="K25">
        <v>3</v>
      </c>
      <c r="L25">
        <v>-3</v>
      </c>
    </row>
    <row r="26" spans="1:12" x14ac:dyDescent="0.25">
      <c r="A26" s="1">
        <v>9.9480000000000004</v>
      </c>
      <c r="B26" s="1">
        <v>10.188000000000001</v>
      </c>
      <c r="C26" s="1">
        <v>10.013999999999999</v>
      </c>
      <c r="D26" s="1">
        <v>9.9700000000000006</v>
      </c>
      <c r="E26" s="1">
        <v>9.9749999999999996</v>
      </c>
      <c r="F26" s="4">
        <v>25</v>
      </c>
      <c r="G26">
        <f t="shared" si="0"/>
        <v>10.019000000000002</v>
      </c>
      <c r="H26">
        <f t="shared" si="2"/>
        <v>10.005983999999996</v>
      </c>
      <c r="J26">
        <f t="shared" si="1"/>
        <v>0.66903153886751376</v>
      </c>
      <c r="K26">
        <v>3</v>
      </c>
      <c r="L26">
        <v>-3</v>
      </c>
    </row>
    <row r="27" spans="1:12" x14ac:dyDescent="0.25">
      <c r="A27" s="1">
        <v>10.119</v>
      </c>
      <c r="B27" s="1">
        <v>9.9489999999999998</v>
      </c>
      <c r="C27" s="1">
        <v>10.210000000000001</v>
      </c>
      <c r="D27" s="1">
        <v>10.114000000000001</v>
      </c>
      <c r="E27" s="1">
        <v>9.8350000000000009</v>
      </c>
      <c r="F27" s="4">
        <v>26</v>
      </c>
      <c r="G27">
        <f t="shared" si="0"/>
        <v>10.045399999999999</v>
      </c>
      <c r="H27">
        <f t="shared" si="2"/>
        <v>10.007499999999995</v>
      </c>
      <c r="J27">
        <f t="shared" si="1"/>
        <v>0.85513156882377828</v>
      </c>
      <c r="K27">
        <v>3</v>
      </c>
      <c r="L27">
        <v>-3</v>
      </c>
    </row>
    <row r="28" spans="1:12" x14ac:dyDescent="0.25">
      <c r="A28" s="1">
        <v>10.012</v>
      </c>
      <c r="B28" s="1">
        <v>10.194000000000001</v>
      </c>
      <c r="C28" s="1">
        <v>9.98</v>
      </c>
      <c r="D28" s="1">
        <v>10.057</v>
      </c>
      <c r="E28" s="1">
        <v>10.013999999999999</v>
      </c>
      <c r="F28" s="4">
        <v>27</v>
      </c>
      <c r="G28">
        <f t="shared" si="0"/>
        <v>10.051400000000001</v>
      </c>
      <c r="H28">
        <f t="shared" si="2"/>
        <v>10.009125925925922</v>
      </c>
      <c r="J28">
        <f t="shared" si="1"/>
        <v>1.0603367738945246</v>
      </c>
      <c r="K28">
        <v>3</v>
      </c>
      <c r="L28">
        <v>-3</v>
      </c>
    </row>
    <row r="29" spans="1:12" x14ac:dyDescent="0.25">
      <c r="A29" s="1">
        <v>9.9429999999999996</v>
      </c>
      <c r="B29" s="1">
        <v>9.8350000000000009</v>
      </c>
      <c r="C29" s="1">
        <v>10.036</v>
      </c>
      <c r="D29" s="1">
        <v>9.8819999999999997</v>
      </c>
      <c r="E29" s="1">
        <v>10.16</v>
      </c>
      <c r="F29" s="4">
        <v>28</v>
      </c>
      <c r="G29">
        <f t="shared" si="0"/>
        <v>9.9711999999999996</v>
      </c>
      <c r="H29">
        <f t="shared" si="2"/>
        <v>10.007771428571425</v>
      </c>
      <c r="J29">
        <f t="shared" si="1"/>
        <v>0.91952782914425446</v>
      </c>
      <c r="K29">
        <v>3</v>
      </c>
      <c r="L29">
        <v>-3</v>
      </c>
    </row>
    <row r="30" spans="1:12" x14ac:dyDescent="0.25">
      <c r="A30" s="1">
        <v>10.071999999999999</v>
      </c>
      <c r="B30" s="1">
        <v>10.019</v>
      </c>
      <c r="C30" s="1">
        <v>9.9459999999999997</v>
      </c>
      <c r="D30" s="1">
        <v>10.119</v>
      </c>
      <c r="E30" s="1">
        <v>10.026</v>
      </c>
      <c r="F30" s="4">
        <v>29</v>
      </c>
      <c r="G30">
        <f t="shared" si="0"/>
        <v>10.0364</v>
      </c>
      <c r="H30">
        <f t="shared" si="2"/>
        <v>10.008758620689651</v>
      </c>
      <c r="J30">
        <f t="shared" si="1"/>
        <v>1.0546775941420017</v>
      </c>
      <c r="K30">
        <v>3</v>
      </c>
      <c r="L30">
        <v>-3</v>
      </c>
    </row>
    <row r="31" spans="1:12" x14ac:dyDescent="0.25">
      <c r="A31" s="1">
        <v>10.061999999999999</v>
      </c>
      <c r="B31" s="1">
        <v>10.28</v>
      </c>
      <c r="C31" s="1">
        <v>9.9550000000000001</v>
      </c>
      <c r="D31" s="1">
        <v>10.028</v>
      </c>
      <c r="E31" s="1">
        <v>10.131</v>
      </c>
      <c r="F31" s="4">
        <v>30</v>
      </c>
      <c r="G31">
        <f t="shared" si="0"/>
        <v>10.091199999999999</v>
      </c>
      <c r="H31">
        <f t="shared" si="2"/>
        <v>10.011506666666664</v>
      </c>
      <c r="J31">
        <f t="shared" si="1"/>
        <v>1.4092730986809148</v>
      </c>
      <c r="K31">
        <v>3</v>
      </c>
      <c r="L31">
        <v>-3</v>
      </c>
    </row>
    <row r="32" spans="1:12" x14ac:dyDescent="0.25">
      <c r="A32" s="1">
        <v>9.9879999999999995</v>
      </c>
      <c r="B32" s="1">
        <v>10.101000000000001</v>
      </c>
      <c r="C32" s="1">
        <v>10.034000000000001</v>
      </c>
      <c r="D32" s="1">
        <v>9.9510000000000005</v>
      </c>
      <c r="E32" s="1">
        <v>10.15</v>
      </c>
      <c r="F32" s="4">
        <v>31</v>
      </c>
      <c r="G32">
        <f t="shared" si="0"/>
        <v>10.044799999999999</v>
      </c>
      <c r="H32">
        <f t="shared" si="2"/>
        <v>10.012580645161288</v>
      </c>
      <c r="J32">
        <f t="shared" si="1"/>
        <v>1.5662776913595537</v>
      </c>
      <c r="K32">
        <v>3</v>
      </c>
      <c r="L32">
        <v>-3</v>
      </c>
    </row>
    <row r="33" spans="1:15" x14ac:dyDescent="0.25">
      <c r="A33" s="1">
        <v>10.137</v>
      </c>
      <c r="B33" s="1">
        <v>10.031000000000001</v>
      </c>
      <c r="C33" s="1">
        <v>10.045</v>
      </c>
      <c r="D33" s="1">
        <v>10.061</v>
      </c>
      <c r="E33" s="1">
        <v>9.9359999999999999</v>
      </c>
      <c r="F33" s="4">
        <v>32</v>
      </c>
      <c r="G33">
        <f t="shared" si="0"/>
        <v>10.042</v>
      </c>
      <c r="H33">
        <f t="shared" si="2"/>
        <v>10.013499999999997</v>
      </c>
      <c r="J33">
        <f t="shared" si="1"/>
        <v>1.7076299364905403</v>
      </c>
      <c r="K33">
        <v>3</v>
      </c>
      <c r="L33">
        <v>-3</v>
      </c>
    </row>
    <row r="34" spans="1:15" x14ac:dyDescent="0.25">
      <c r="A34" s="1">
        <v>10.02</v>
      </c>
      <c r="B34" s="1">
        <v>10.031000000000001</v>
      </c>
      <c r="C34" s="1">
        <v>10.06</v>
      </c>
      <c r="D34" s="1">
        <v>9.8989999999999991</v>
      </c>
      <c r="E34" s="1">
        <v>9.9789999999999992</v>
      </c>
      <c r="F34" s="4">
        <v>33</v>
      </c>
      <c r="G34">
        <f t="shared" si="0"/>
        <v>9.9978000000000016</v>
      </c>
      <c r="H34">
        <f t="shared" si="2"/>
        <v>10.013024242424239</v>
      </c>
      <c r="J34">
        <f t="shared" si="1"/>
        <v>1.6729942310026227</v>
      </c>
      <c r="K34">
        <v>3</v>
      </c>
      <c r="L34">
        <v>-3</v>
      </c>
      <c r="O34" t="s">
        <v>14</v>
      </c>
    </row>
    <row r="35" spans="1:15" x14ac:dyDescent="0.25">
      <c r="A35" s="1">
        <v>9.8699999999999992</v>
      </c>
      <c r="B35" s="1">
        <v>10.156000000000001</v>
      </c>
      <c r="C35" s="1">
        <v>10.166</v>
      </c>
      <c r="D35" s="1">
        <v>10.052</v>
      </c>
      <c r="E35" s="1">
        <v>10.022</v>
      </c>
      <c r="F35" s="4">
        <v>34</v>
      </c>
      <c r="G35">
        <f t="shared" si="0"/>
        <v>10.0532</v>
      </c>
      <c r="H35">
        <f t="shared" si="2"/>
        <v>10.014205882352938</v>
      </c>
      <c r="J35">
        <f t="shared" si="1"/>
        <v>1.8522204480659659</v>
      </c>
      <c r="K35">
        <v>3</v>
      </c>
      <c r="L35">
        <v>-3</v>
      </c>
      <c r="O35" t="s">
        <v>15</v>
      </c>
    </row>
    <row r="36" spans="1:15" x14ac:dyDescent="0.25">
      <c r="A36" s="1">
        <v>10.106999999999999</v>
      </c>
      <c r="B36" s="1">
        <v>10.053000000000001</v>
      </c>
      <c r="C36" s="1">
        <v>9.7850000000000001</v>
      </c>
      <c r="D36" s="1">
        <v>9.9019999999999992</v>
      </c>
      <c r="E36" s="1">
        <v>9.98</v>
      </c>
      <c r="F36" s="4">
        <v>35</v>
      </c>
      <c r="G36">
        <f t="shared" si="0"/>
        <v>9.9653999999999989</v>
      </c>
      <c r="H36">
        <f t="shared" si="2"/>
        <v>10.012811428571425</v>
      </c>
      <c r="J36">
        <f t="shared" si="1"/>
        <v>1.6947926969728624</v>
      </c>
      <c r="K36">
        <v>3</v>
      </c>
      <c r="L36">
        <v>-3</v>
      </c>
    </row>
    <row r="37" spans="1:15" x14ac:dyDescent="0.25">
      <c r="A37" s="1">
        <v>10.118</v>
      </c>
      <c r="B37" s="1">
        <v>10.058999999999999</v>
      </c>
      <c r="C37" s="1">
        <v>10.145</v>
      </c>
      <c r="D37" s="1">
        <v>10.148999999999999</v>
      </c>
      <c r="E37" s="1">
        <v>9.968</v>
      </c>
      <c r="F37" s="4">
        <v>36</v>
      </c>
      <c r="G37">
        <f t="shared" si="0"/>
        <v>10.087799999999998</v>
      </c>
      <c r="H37">
        <f t="shared" si="2"/>
        <v>10.014894444444442</v>
      </c>
      <c r="J37">
        <f t="shared" si="1"/>
        <v>1.9982994158919978</v>
      </c>
      <c r="K37">
        <v>3</v>
      </c>
      <c r="L37">
        <v>-3</v>
      </c>
    </row>
    <row r="38" spans="1:15" x14ac:dyDescent="0.25">
      <c r="A38" s="1">
        <v>9.9280000000000008</v>
      </c>
      <c r="B38" s="1">
        <v>9.9740000000000002</v>
      </c>
      <c r="C38" s="1">
        <v>10.119999999999999</v>
      </c>
      <c r="D38" s="1">
        <v>10.021000000000001</v>
      </c>
      <c r="E38" s="1">
        <v>9.9589999999999996</v>
      </c>
      <c r="F38" s="4">
        <v>37</v>
      </c>
      <c r="G38">
        <f t="shared" si="0"/>
        <v>10.000399999999999</v>
      </c>
      <c r="H38">
        <f t="shared" si="2"/>
        <v>10.0145027027027</v>
      </c>
      <c r="J38">
        <f t="shared" si="1"/>
        <v>1.9725808310772943</v>
      </c>
      <c r="K38">
        <v>3</v>
      </c>
      <c r="L38">
        <v>-3</v>
      </c>
    </row>
    <row r="39" spans="1:15" x14ac:dyDescent="0.25">
      <c r="A39" s="1">
        <v>9.9339999999999993</v>
      </c>
      <c r="B39" s="1">
        <v>9.8699999999999992</v>
      </c>
      <c r="C39" s="1">
        <v>10.068</v>
      </c>
      <c r="D39" s="1">
        <v>9.8279999999999994</v>
      </c>
      <c r="E39" s="1">
        <v>9.7449999999999992</v>
      </c>
      <c r="F39" s="4">
        <v>38</v>
      </c>
      <c r="G39">
        <f t="shared" si="0"/>
        <v>9.8889999999999993</v>
      </c>
      <c r="H39">
        <f t="shared" si="2"/>
        <v>10.011199999999997</v>
      </c>
      <c r="J39">
        <f t="shared" si="1"/>
        <v>1.5438134602336897</v>
      </c>
      <c r="K39">
        <v>3</v>
      </c>
      <c r="L39">
        <v>-3</v>
      </c>
    </row>
    <row r="40" spans="1:15" x14ac:dyDescent="0.25">
      <c r="A40" s="1">
        <v>9.8930000000000007</v>
      </c>
      <c r="B40" s="1">
        <v>9.9969999999999999</v>
      </c>
      <c r="C40" s="1">
        <v>9.923</v>
      </c>
      <c r="D40" s="1">
        <v>9.891</v>
      </c>
      <c r="E40" s="1">
        <v>10.007</v>
      </c>
      <c r="F40" s="4">
        <v>39</v>
      </c>
      <c r="G40">
        <f t="shared" si="0"/>
        <v>9.9421999999999997</v>
      </c>
      <c r="H40">
        <f t="shared" si="2"/>
        <v>10.009430769230766</v>
      </c>
      <c r="J40">
        <f t="shared" si="1"/>
        <v>1.3169352533581</v>
      </c>
      <c r="K40">
        <v>3</v>
      </c>
      <c r="L40">
        <v>-3</v>
      </c>
    </row>
    <row r="41" spans="1:15" x14ac:dyDescent="0.25">
      <c r="A41" s="1">
        <v>10.119999999999999</v>
      </c>
      <c r="B41" s="1">
        <v>10.019</v>
      </c>
      <c r="C41" s="1">
        <v>9.9459999999999997</v>
      </c>
      <c r="D41" s="1">
        <v>10.000999999999999</v>
      </c>
      <c r="E41" s="1">
        <v>10.055</v>
      </c>
      <c r="F41" s="4">
        <v>40</v>
      </c>
      <c r="G41">
        <f t="shared" si="0"/>
        <v>10.0282</v>
      </c>
      <c r="H41">
        <f t="shared" si="2"/>
        <v>10.009899999999998</v>
      </c>
      <c r="J41">
        <f t="shared" si="1"/>
        <v>1.4000714267491157</v>
      </c>
      <c r="K41">
        <v>3</v>
      </c>
      <c r="L41">
        <v>-3</v>
      </c>
    </row>
    <row r="42" spans="1:15" x14ac:dyDescent="0.25">
      <c r="A42" s="1">
        <v>9.9960000000000004</v>
      </c>
      <c r="B42" s="1">
        <v>9.7959999999999994</v>
      </c>
      <c r="C42" s="1">
        <v>9.9670000000000005</v>
      </c>
      <c r="D42" s="1">
        <v>9.9760000000000009</v>
      </c>
      <c r="E42" s="1">
        <v>9.9990000000000006</v>
      </c>
      <c r="F42" s="4">
        <v>41</v>
      </c>
      <c r="G42">
        <f t="shared" si="0"/>
        <v>9.9467999999999996</v>
      </c>
      <c r="H42">
        <f t="shared" si="2"/>
        <v>10.008360975609754</v>
      </c>
      <c r="J42">
        <f t="shared" si="1"/>
        <v>1.1971095269488228</v>
      </c>
      <c r="K42">
        <v>3</v>
      </c>
      <c r="L42">
        <v>-3</v>
      </c>
    </row>
    <row r="43" spans="1:15" x14ac:dyDescent="0.25">
      <c r="A43" s="1">
        <v>10.071</v>
      </c>
      <c r="B43" s="1">
        <v>9.7759999999999998</v>
      </c>
      <c r="C43" s="1">
        <v>9.9410000000000007</v>
      </c>
      <c r="D43" s="1">
        <v>9.9039999999999999</v>
      </c>
      <c r="E43" s="1">
        <v>10.077</v>
      </c>
      <c r="F43" s="4">
        <v>42</v>
      </c>
      <c r="G43">
        <f t="shared" si="0"/>
        <v>9.9538000000000011</v>
      </c>
      <c r="H43">
        <f t="shared" si="2"/>
        <v>10.007061904761903</v>
      </c>
      <c r="J43">
        <f t="shared" si="1"/>
        <v>1.0233672245044469</v>
      </c>
      <c r="K43">
        <v>3</v>
      </c>
      <c r="L43">
        <v>-3</v>
      </c>
    </row>
    <row r="44" spans="1:15" x14ac:dyDescent="0.25">
      <c r="A44" s="1">
        <v>9.9489999999999998</v>
      </c>
      <c r="B44" s="1">
        <v>9.8689999999999998</v>
      </c>
      <c r="C44" s="1">
        <v>9.9250000000000007</v>
      </c>
      <c r="D44" s="1">
        <v>10.009</v>
      </c>
      <c r="E44" s="1">
        <v>9.92</v>
      </c>
      <c r="F44" s="4">
        <v>43</v>
      </c>
      <c r="G44">
        <f t="shared" si="0"/>
        <v>9.9344000000000001</v>
      </c>
      <c r="H44">
        <f t="shared" si="2"/>
        <v>10.005372093023253</v>
      </c>
      <c r="J44">
        <f t="shared" si="1"/>
        <v>0.78770346208792397</v>
      </c>
      <c r="K44">
        <v>3</v>
      </c>
      <c r="L44">
        <v>-3</v>
      </c>
    </row>
    <row r="45" spans="1:15" x14ac:dyDescent="0.25">
      <c r="A45" s="1">
        <v>9.93</v>
      </c>
      <c r="B45" s="1">
        <v>9.9979999999999993</v>
      </c>
      <c r="C45" s="1">
        <v>9.8360000000000003</v>
      </c>
      <c r="D45" s="1">
        <v>10.195</v>
      </c>
      <c r="E45" s="1">
        <v>10.02</v>
      </c>
      <c r="F45" s="4">
        <v>44</v>
      </c>
      <c r="G45">
        <f t="shared" si="0"/>
        <v>9.9957999999999991</v>
      </c>
      <c r="H45">
        <f t="shared" si="2"/>
        <v>10.005154545454543</v>
      </c>
      <c r="J45">
        <f t="shared" si="1"/>
        <v>0.7645426440329478</v>
      </c>
      <c r="K45">
        <v>3</v>
      </c>
      <c r="L45">
        <v>-3</v>
      </c>
    </row>
    <row r="46" spans="1:15" x14ac:dyDescent="0.25">
      <c r="A46" s="1">
        <v>9.9830000000000005</v>
      </c>
      <c r="B46" s="1">
        <v>9.9670000000000005</v>
      </c>
      <c r="C46" s="1">
        <v>10.045</v>
      </c>
      <c r="D46" s="1">
        <v>9.9930000000000003</v>
      </c>
      <c r="E46" s="1">
        <v>10.119</v>
      </c>
      <c r="F46" s="4">
        <v>45</v>
      </c>
      <c r="G46">
        <f t="shared" si="0"/>
        <v>10.021400000000002</v>
      </c>
      <c r="H46">
        <f t="shared" si="2"/>
        <v>10.005515555555554</v>
      </c>
      <c r="J46">
        <f t="shared" si="1"/>
        <v>0.82733333333315784</v>
      </c>
      <c r="K46">
        <v>3</v>
      </c>
      <c r="L46">
        <v>-3</v>
      </c>
    </row>
    <row r="47" spans="1:15" x14ac:dyDescent="0.25">
      <c r="A47" s="1">
        <v>10.086</v>
      </c>
      <c r="B47" s="1">
        <v>9.9949999999999992</v>
      </c>
      <c r="C47" s="1">
        <v>9.9550000000000001</v>
      </c>
      <c r="D47" s="1">
        <v>9.9689999999999994</v>
      </c>
      <c r="E47" s="1">
        <v>9.83</v>
      </c>
      <c r="F47" s="4">
        <v>46</v>
      </c>
      <c r="G47">
        <f t="shared" si="0"/>
        <v>9.9670000000000005</v>
      </c>
      <c r="H47">
        <f t="shared" si="2"/>
        <v>10.004678260869564</v>
      </c>
      <c r="J47">
        <f t="shared" si="1"/>
        <v>0.70949338937373596</v>
      </c>
      <c r="K47">
        <v>3</v>
      </c>
      <c r="L47">
        <v>-3</v>
      </c>
    </row>
    <row r="48" spans="1:15" x14ac:dyDescent="0.25">
      <c r="A48" s="1">
        <v>9.8960000000000008</v>
      </c>
      <c r="B48" s="1">
        <v>9.9990000000000006</v>
      </c>
      <c r="C48" s="1">
        <v>10.051</v>
      </c>
      <c r="D48" s="1">
        <v>9.8780000000000001</v>
      </c>
      <c r="E48" s="1">
        <v>9.8569999999999993</v>
      </c>
      <c r="F48" s="4">
        <v>47</v>
      </c>
      <c r="G48">
        <f t="shared" si="0"/>
        <v>9.9362000000000013</v>
      </c>
      <c r="H48">
        <f t="shared" si="2"/>
        <v>10.003221276595744</v>
      </c>
      <c r="J48">
        <f t="shared" si="1"/>
        <v>0.49381235130128404</v>
      </c>
      <c r="K48">
        <v>3</v>
      </c>
      <c r="L48">
        <v>-3</v>
      </c>
    </row>
    <row r="49" spans="1:12" x14ac:dyDescent="0.25">
      <c r="A49" s="1">
        <v>9.9969999999999999</v>
      </c>
      <c r="B49" s="1">
        <v>10.089</v>
      </c>
      <c r="C49" s="1">
        <v>9.8930000000000007</v>
      </c>
      <c r="D49" s="1">
        <v>9.968</v>
      </c>
      <c r="E49" s="1">
        <v>9.9710000000000001</v>
      </c>
      <c r="F49" s="4">
        <v>48</v>
      </c>
      <c r="G49">
        <f t="shared" si="0"/>
        <v>9.9836000000000009</v>
      </c>
      <c r="H49">
        <f t="shared" si="2"/>
        <v>10.002812499999999</v>
      </c>
      <c r="J49">
        <f t="shared" si="1"/>
        <v>0.43571062644821329</v>
      </c>
      <c r="K49">
        <v>3</v>
      </c>
      <c r="L49">
        <v>-3</v>
      </c>
    </row>
    <row r="50" spans="1:12" x14ac:dyDescent="0.25">
      <c r="A50" s="1">
        <v>9.9870000000000001</v>
      </c>
      <c r="B50" s="1">
        <v>9.9280000000000008</v>
      </c>
      <c r="C50" s="1">
        <v>10.006</v>
      </c>
      <c r="D50" s="1">
        <v>9.9969999999999999</v>
      </c>
      <c r="E50" s="1">
        <v>10.108000000000001</v>
      </c>
      <c r="F50" s="4">
        <v>49</v>
      </c>
      <c r="G50">
        <f t="shared" si="0"/>
        <v>10.005199999999999</v>
      </c>
      <c r="H50">
        <f t="shared" si="2"/>
        <v>10.002861224489795</v>
      </c>
      <c r="J50">
        <f t="shared" si="1"/>
        <v>0.44785247206481066</v>
      </c>
      <c r="K50">
        <v>3</v>
      </c>
      <c r="L50">
        <v>-3</v>
      </c>
    </row>
    <row r="51" spans="1:12" x14ac:dyDescent="0.25">
      <c r="A51" s="1">
        <v>9.9580000000000002</v>
      </c>
      <c r="B51" s="1">
        <v>9.9990000000000006</v>
      </c>
      <c r="C51" s="1">
        <v>10.077999999999999</v>
      </c>
      <c r="D51" s="1">
        <v>9.9120000000000008</v>
      </c>
      <c r="E51" s="1">
        <v>10.163</v>
      </c>
      <c r="F51" s="4">
        <v>50</v>
      </c>
      <c r="G51">
        <f t="shared" si="0"/>
        <v>10.022</v>
      </c>
      <c r="H51">
        <f t="shared" si="2"/>
        <v>10.003243999999999</v>
      </c>
      <c r="J51">
        <f t="shared" si="1"/>
        <v>0.51292143647910438</v>
      </c>
      <c r="K51">
        <v>3</v>
      </c>
      <c r="L51">
        <v>-3</v>
      </c>
    </row>
    <row r="52" spans="1:12" x14ac:dyDescent="0.25">
      <c r="A52" s="1">
        <v>10.074999999999999</v>
      </c>
      <c r="B52" s="1">
        <v>9.94</v>
      </c>
      <c r="C52" s="1">
        <v>10.026999999999999</v>
      </c>
      <c r="D52" s="1">
        <v>9.8000000000000007</v>
      </c>
      <c r="E52" s="1">
        <v>9.9260000000000002</v>
      </c>
      <c r="F52" s="4">
        <v>51</v>
      </c>
      <c r="G52">
        <f t="shared" si="0"/>
        <v>9.9535999999999998</v>
      </c>
      <c r="H52">
        <f t="shared" si="2"/>
        <v>10.002270588235293</v>
      </c>
      <c r="J52">
        <f t="shared" si="1"/>
        <v>0.3625838645380739</v>
      </c>
      <c r="K52">
        <v>3</v>
      </c>
      <c r="L52">
        <v>-3</v>
      </c>
    </row>
    <row r="53" spans="1:12" x14ac:dyDescent="0.25">
      <c r="A53" s="1">
        <v>10.099</v>
      </c>
      <c r="B53" s="1">
        <v>10.042</v>
      </c>
      <c r="C53" s="1">
        <v>10.016999999999999</v>
      </c>
      <c r="D53" s="1">
        <v>9.8450000000000006</v>
      </c>
      <c r="E53" s="1">
        <v>10.061</v>
      </c>
      <c r="F53" s="4">
        <v>52</v>
      </c>
      <c r="G53">
        <f t="shared" si="0"/>
        <v>10.0128</v>
      </c>
      <c r="H53">
        <f t="shared" si="2"/>
        <v>10.002473076923074</v>
      </c>
      <c r="J53">
        <f t="shared" si="1"/>
        <v>0.3987716717038825</v>
      </c>
      <c r="K53">
        <v>3</v>
      </c>
      <c r="L53">
        <v>-3</v>
      </c>
    </row>
    <row r="54" spans="1:12" x14ac:dyDescent="0.25">
      <c r="A54" s="1">
        <v>10.097</v>
      </c>
      <c r="B54" s="1">
        <v>10.132999999999999</v>
      </c>
      <c r="C54" s="1">
        <v>9.9969999999999999</v>
      </c>
      <c r="D54" s="1">
        <v>9.9109999999999996</v>
      </c>
      <c r="E54" s="1">
        <v>9.89</v>
      </c>
      <c r="F54" s="4">
        <v>53</v>
      </c>
      <c r="G54">
        <f t="shared" si="0"/>
        <v>10.005599999999999</v>
      </c>
      <c r="H54">
        <f t="shared" si="2"/>
        <v>10.002532075471695</v>
      </c>
      <c r="J54">
        <f t="shared" si="1"/>
        <v>0.41219202339508981</v>
      </c>
      <c r="K54">
        <v>3</v>
      </c>
      <c r="L54">
        <v>-3</v>
      </c>
    </row>
    <row r="55" spans="1:12" x14ac:dyDescent="0.25">
      <c r="A55" s="1">
        <v>10.117000000000001</v>
      </c>
      <c r="B55" s="1">
        <v>10.02</v>
      </c>
      <c r="C55" s="1">
        <v>9.8130000000000006</v>
      </c>
      <c r="D55" s="1">
        <v>9.9339999999999993</v>
      </c>
      <c r="E55" s="1">
        <v>10.07</v>
      </c>
      <c r="F55" s="4">
        <v>54</v>
      </c>
      <c r="G55">
        <f t="shared" si="0"/>
        <v>9.9908000000000001</v>
      </c>
      <c r="H55">
        <f t="shared" si="2"/>
        <v>10.002314814814813</v>
      </c>
      <c r="J55">
        <f t="shared" si="1"/>
        <v>0.38036288715608424</v>
      </c>
      <c r="K55">
        <v>3</v>
      </c>
      <c r="L55">
        <v>-3</v>
      </c>
    </row>
    <row r="56" spans="1:12" x14ac:dyDescent="0.25">
      <c r="A56" s="1">
        <v>9.7789999999999999</v>
      </c>
      <c r="B56" s="1">
        <v>10.132999999999999</v>
      </c>
      <c r="C56" s="1">
        <v>10.086</v>
      </c>
      <c r="D56" s="1">
        <v>9.8230000000000004</v>
      </c>
      <c r="E56" s="1">
        <v>10.103</v>
      </c>
      <c r="F56" s="4">
        <v>55</v>
      </c>
      <c r="G56">
        <f t="shared" si="0"/>
        <v>9.9847999999999999</v>
      </c>
      <c r="H56">
        <f t="shared" si="2"/>
        <v>10.00199636363636</v>
      </c>
      <c r="J56">
        <f t="shared" si="1"/>
        <v>0.33105945634582179</v>
      </c>
      <c r="K56">
        <v>3</v>
      </c>
      <c r="L56">
        <v>-3</v>
      </c>
    </row>
    <row r="57" spans="1:12" x14ac:dyDescent="0.25">
      <c r="A57" s="1">
        <v>10.015000000000001</v>
      </c>
      <c r="B57" s="1">
        <v>9.8849999999999998</v>
      </c>
      <c r="C57" s="1">
        <v>10.034000000000001</v>
      </c>
      <c r="D57" s="1">
        <v>10.013</v>
      </c>
      <c r="E57" s="1">
        <v>10.007999999999999</v>
      </c>
      <c r="F57" s="4">
        <v>56</v>
      </c>
      <c r="G57">
        <f t="shared" si="0"/>
        <v>9.9909999999999997</v>
      </c>
      <c r="H57">
        <f t="shared" si="2"/>
        <v>10.001799999999998</v>
      </c>
      <c r="J57">
        <f t="shared" si="1"/>
        <v>0.30119760955186248</v>
      </c>
      <c r="K57">
        <v>3</v>
      </c>
      <c r="L57">
        <v>-3</v>
      </c>
    </row>
    <row r="58" spans="1:12" x14ac:dyDescent="0.25">
      <c r="A58" s="1">
        <v>9.8490000000000002</v>
      </c>
      <c r="B58" s="1">
        <v>10.153</v>
      </c>
      <c r="C58" s="1">
        <v>9.9960000000000004</v>
      </c>
      <c r="D58" s="1">
        <v>9.8960000000000008</v>
      </c>
      <c r="E58" s="1">
        <v>9.8420000000000005</v>
      </c>
      <c r="F58" s="4">
        <v>57</v>
      </c>
      <c r="G58">
        <f t="shared" si="0"/>
        <v>9.9472000000000005</v>
      </c>
      <c r="H58">
        <f t="shared" si="2"/>
        <v>10.000842105263153</v>
      </c>
      <c r="J58">
        <f t="shared" si="1"/>
        <v>0.14216373066140892</v>
      </c>
      <c r="K58">
        <v>3</v>
      </c>
      <c r="L58">
        <v>-3</v>
      </c>
    </row>
    <row r="59" spans="1:12" x14ac:dyDescent="0.25">
      <c r="A59" s="1">
        <v>10.01</v>
      </c>
      <c r="B59" s="1">
        <v>9.8249999999999993</v>
      </c>
      <c r="C59" s="1">
        <v>9.8829999999999991</v>
      </c>
      <c r="D59" s="1">
        <v>9.9670000000000005</v>
      </c>
      <c r="E59" s="1">
        <v>9.93</v>
      </c>
      <c r="F59" s="4">
        <v>58</v>
      </c>
      <c r="G59">
        <f t="shared" si="0"/>
        <v>9.923</v>
      </c>
      <c r="H59">
        <f t="shared" si="2"/>
        <v>9.9994999999999958</v>
      </c>
      <c r="J59">
        <f t="shared" si="1"/>
        <v>-8.5146931830341069E-2</v>
      </c>
      <c r="K59">
        <v>3</v>
      </c>
      <c r="L59">
        <v>-3</v>
      </c>
    </row>
    <row r="60" spans="1:12" x14ac:dyDescent="0.25">
      <c r="A60" s="1">
        <v>9.8970000000000002</v>
      </c>
      <c r="B60" s="1">
        <v>9.9749999999999996</v>
      </c>
      <c r="C60" s="1">
        <v>9.9139999999999997</v>
      </c>
      <c r="D60" s="1">
        <v>10.081</v>
      </c>
      <c r="E60" s="1">
        <v>9.8420000000000005</v>
      </c>
      <c r="F60" s="4">
        <v>59</v>
      </c>
      <c r="G60">
        <f t="shared" si="0"/>
        <v>9.9418000000000006</v>
      </c>
      <c r="H60">
        <f t="shared" si="2"/>
        <v>9.9985220338983023</v>
      </c>
      <c r="J60">
        <f t="shared" si="1"/>
        <v>-0.25384901424693651</v>
      </c>
      <c r="K60">
        <v>3</v>
      </c>
      <c r="L60">
        <v>-3</v>
      </c>
    </row>
    <row r="61" spans="1:12" x14ac:dyDescent="0.25">
      <c r="A61" s="1">
        <v>9.8569999999999993</v>
      </c>
      <c r="B61" s="1">
        <v>10.244</v>
      </c>
      <c r="C61" s="1">
        <v>9.9610000000000003</v>
      </c>
      <c r="D61" s="1">
        <v>9.94</v>
      </c>
      <c r="E61" s="1">
        <v>9.8960000000000008</v>
      </c>
      <c r="F61" s="4">
        <v>60</v>
      </c>
      <c r="G61">
        <f t="shared" si="0"/>
        <v>9.9795999999999996</v>
      </c>
      <c r="H61">
        <f t="shared" si="2"/>
        <v>9.9982066666666647</v>
      </c>
      <c r="J61">
        <f t="shared" si="1"/>
        <v>-0.3106144448243614</v>
      </c>
      <c r="K61">
        <v>3</v>
      </c>
      <c r="L61">
        <v>-3</v>
      </c>
    </row>
    <row r="62" spans="1:12" x14ac:dyDescent="0.25">
      <c r="A62" s="1">
        <v>9.8870000000000005</v>
      </c>
      <c r="B62" s="1">
        <v>9.9130000000000003</v>
      </c>
      <c r="C62" s="1">
        <v>10.021000000000001</v>
      </c>
      <c r="D62" s="1">
        <v>9.9239999999999995</v>
      </c>
      <c r="E62" s="1">
        <v>9.8970000000000002</v>
      </c>
      <c r="F62" s="4">
        <v>61</v>
      </c>
      <c r="G62">
        <f t="shared" si="0"/>
        <v>9.9283999999999999</v>
      </c>
      <c r="H62">
        <f t="shared" si="2"/>
        <v>9.9970622950819639</v>
      </c>
      <c r="J62">
        <f t="shared" si="1"/>
        <v>-0.51304810754581021</v>
      </c>
      <c r="K62">
        <v>3</v>
      </c>
      <c r="L62">
        <v>-3</v>
      </c>
    </row>
    <row r="63" spans="1:12" x14ac:dyDescent="0.25">
      <c r="A63" s="1">
        <v>9.92</v>
      </c>
      <c r="B63" s="1">
        <v>9.9960000000000004</v>
      </c>
      <c r="C63" s="1">
        <v>10.119999999999999</v>
      </c>
      <c r="D63" s="1">
        <v>9.9570000000000007</v>
      </c>
      <c r="E63" s="1">
        <v>10.06</v>
      </c>
      <c r="F63" s="4">
        <v>62</v>
      </c>
      <c r="G63">
        <f t="shared" si="0"/>
        <v>10.0106</v>
      </c>
      <c r="H63">
        <f t="shared" si="2"/>
        <v>9.9972806451612879</v>
      </c>
      <c r="J63">
        <f t="shared" si="1"/>
        <v>-0.47879182627070338</v>
      </c>
      <c r="K63">
        <v>3</v>
      </c>
      <c r="L63">
        <v>-3</v>
      </c>
    </row>
    <row r="64" spans="1:12" x14ac:dyDescent="0.25">
      <c r="A64" s="1">
        <v>9.9779999999999998</v>
      </c>
      <c r="B64" s="1">
        <v>9.9440000000000008</v>
      </c>
      <c r="C64" s="1">
        <v>9.9209999999999994</v>
      </c>
      <c r="D64" s="1">
        <v>9.8640000000000008</v>
      </c>
      <c r="E64" s="1">
        <v>10.007</v>
      </c>
      <c r="F64" s="4">
        <v>63</v>
      </c>
      <c r="G64">
        <f t="shared" si="0"/>
        <v>9.9428000000000001</v>
      </c>
      <c r="H64">
        <f t="shared" si="2"/>
        <v>9.9964158730158701</v>
      </c>
      <c r="J64">
        <f t="shared" si="1"/>
        <v>-0.63611943572618268</v>
      </c>
      <c r="K64">
        <v>3</v>
      </c>
      <c r="L64">
        <v>-3</v>
      </c>
    </row>
    <row r="65" spans="1:12" x14ac:dyDescent="0.25">
      <c r="A65" s="1">
        <v>10.125999999999999</v>
      </c>
      <c r="B65" s="1">
        <v>9.9499999999999993</v>
      </c>
      <c r="C65" s="1">
        <v>10.106999999999999</v>
      </c>
      <c r="D65" s="1">
        <v>10.026999999999999</v>
      </c>
      <c r="E65" s="1">
        <v>10.02</v>
      </c>
      <c r="F65" s="4">
        <v>64</v>
      </c>
      <c r="G65">
        <f t="shared" si="0"/>
        <v>10.046000000000001</v>
      </c>
      <c r="H65">
        <f t="shared" si="2"/>
        <v>9.9971906249999982</v>
      </c>
      <c r="J65">
        <f t="shared" si="1"/>
        <v>-0.50255627794339597</v>
      </c>
      <c r="K65">
        <v>3</v>
      </c>
      <c r="L65">
        <v>-3</v>
      </c>
    </row>
    <row r="66" spans="1:12" x14ac:dyDescent="0.25">
      <c r="A66" s="1">
        <v>9.9510000000000005</v>
      </c>
      <c r="B66" s="1">
        <v>9.9640000000000004</v>
      </c>
      <c r="C66" s="1">
        <v>9.8829999999999991</v>
      </c>
      <c r="D66" s="1">
        <v>10.113</v>
      </c>
      <c r="E66" s="1">
        <v>9.9939999999999998</v>
      </c>
      <c r="F66" s="4">
        <v>65</v>
      </c>
      <c r="G66">
        <f t="shared" si="0"/>
        <v>9.9809999999999999</v>
      </c>
      <c r="H66">
        <f t="shared" si="2"/>
        <v>9.9969415384615363</v>
      </c>
      <c r="J66">
        <f t="shared" si="1"/>
        <v>-0.55137199504826284</v>
      </c>
      <c r="K66">
        <v>3</v>
      </c>
      <c r="L66">
        <v>-3</v>
      </c>
    </row>
    <row r="67" spans="1:12" x14ac:dyDescent="0.25">
      <c r="A67" s="1">
        <v>10.083</v>
      </c>
      <c r="B67" s="1">
        <v>10.051</v>
      </c>
      <c r="C67" s="1">
        <v>10.023</v>
      </c>
      <c r="D67" s="1">
        <v>9.9179999999999993</v>
      </c>
      <c r="E67" s="1">
        <v>10.111000000000001</v>
      </c>
      <c r="F67" s="4">
        <v>66</v>
      </c>
      <c r="G67">
        <f t="shared" ref="G67:G91" si="3">AVERAGE(A67:E67)</f>
        <v>10.037200000000002</v>
      </c>
      <c r="H67">
        <f t="shared" si="2"/>
        <v>9.997551515151514</v>
      </c>
      <c r="J67">
        <f t="shared" ref="J67:J91" si="4">(H67-$U$3)/($U$4/SQRT(F67*$U$2))</f>
        <v>-0.44478936111126471</v>
      </c>
      <c r="K67">
        <v>3</v>
      </c>
      <c r="L67">
        <v>-3</v>
      </c>
    </row>
    <row r="68" spans="1:12" x14ac:dyDescent="0.25">
      <c r="A68" s="1">
        <v>9.8689999999999998</v>
      </c>
      <c r="B68" s="1">
        <v>10.164999999999999</v>
      </c>
      <c r="C68" s="1">
        <v>10.095000000000001</v>
      </c>
      <c r="D68" s="1">
        <v>9.91</v>
      </c>
      <c r="E68" s="1">
        <v>9.9779999999999998</v>
      </c>
      <c r="F68" s="4">
        <v>67</v>
      </c>
      <c r="G68">
        <f t="shared" si="3"/>
        <v>10.003400000000001</v>
      </c>
      <c r="H68">
        <f t="shared" si="2"/>
        <v>9.9976388059701478</v>
      </c>
      <c r="J68">
        <f t="shared" si="4"/>
        <v>-0.43216946648442289</v>
      </c>
      <c r="K68">
        <v>3</v>
      </c>
      <c r="L68">
        <v>-3</v>
      </c>
    </row>
    <row r="69" spans="1:12" x14ac:dyDescent="0.25">
      <c r="A69" s="1">
        <v>10.196</v>
      </c>
      <c r="B69" s="1">
        <v>10.018000000000001</v>
      </c>
      <c r="C69" s="1">
        <v>9.8279999999999994</v>
      </c>
      <c r="D69" s="1">
        <v>10.037000000000001</v>
      </c>
      <c r="E69" s="1">
        <v>9.9580000000000002</v>
      </c>
      <c r="F69" s="4">
        <v>68</v>
      </c>
      <c r="G69">
        <f t="shared" si="3"/>
        <v>10.007400000000001</v>
      </c>
      <c r="H69">
        <f t="shared" si="2"/>
        <v>9.997782352941174</v>
      </c>
      <c r="J69">
        <f t="shared" si="4"/>
        <v>-0.40891391298862034</v>
      </c>
      <c r="K69">
        <v>3</v>
      </c>
      <c r="L69">
        <v>-3</v>
      </c>
    </row>
    <row r="70" spans="1:12" x14ac:dyDescent="0.25">
      <c r="A70" s="1">
        <v>10.141999999999999</v>
      </c>
      <c r="B70" s="1">
        <v>10.097</v>
      </c>
      <c r="C70" s="1">
        <v>9.9570000000000007</v>
      </c>
      <c r="D70" s="1">
        <v>10.061999999999999</v>
      </c>
      <c r="E70" s="1">
        <v>10.085000000000001</v>
      </c>
      <c r="F70" s="4">
        <v>69</v>
      </c>
      <c r="G70">
        <f t="shared" si="3"/>
        <v>10.0686</v>
      </c>
      <c r="H70">
        <f t="shared" ref="H70:H90" si="5">(H69*F69+G70)/F70</f>
        <v>9.9988086956521709</v>
      </c>
      <c r="J70">
        <f t="shared" si="4"/>
        <v>-0.22127496174646619</v>
      </c>
      <c r="K70">
        <v>3</v>
      </c>
      <c r="L70">
        <v>-3</v>
      </c>
    </row>
    <row r="71" spans="1:12" x14ac:dyDescent="0.25">
      <c r="A71" s="1">
        <v>9.9879999999999995</v>
      </c>
      <c r="B71" s="1">
        <v>10.042999999999999</v>
      </c>
      <c r="C71" s="1">
        <v>9.9529999999999994</v>
      </c>
      <c r="D71" s="1">
        <v>10.103999999999999</v>
      </c>
      <c r="E71" s="1">
        <v>10.018000000000001</v>
      </c>
      <c r="F71" s="4">
        <v>70</v>
      </c>
      <c r="G71">
        <f t="shared" si="3"/>
        <v>10.021199999999999</v>
      </c>
      <c r="H71">
        <f t="shared" si="5"/>
        <v>9.9991285714285691</v>
      </c>
      <c r="J71">
        <f t="shared" si="4"/>
        <v>-0.16302935756700598</v>
      </c>
      <c r="K71">
        <v>3</v>
      </c>
      <c r="L71">
        <v>-3</v>
      </c>
    </row>
    <row r="72" spans="1:12" x14ac:dyDescent="0.25">
      <c r="A72" s="1">
        <v>10.082000000000001</v>
      </c>
      <c r="B72" s="1">
        <v>9.8550000000000004</v>
      </c>
      <c r="C72" s="1">
        <v>9.9429999999999996</v>
      </c>
      <c r="D72" s="1">
        <v>10.026</v>
      </c>
      <c r="E72" s="1">
        <v>10.112</v>
      </c>
      <c r="F72" s="4">
        <v>71</v>
      </c>
      <c r="G72">
        <f t="shared" si="3"/>
        <v>10.003600000000002</v>
      </c>
      <c r="H72">
        <f t="shared" si="5"/>
        <v>9.999191549295773</v>
      </c>
      <c r="J72">
        <f t="shared" si="4"/>
        <v>-0.15232378412894196</v>
      </c>
      <c r="K72">
        <v>3</v>
      </c>
      <c r="L72">
        <v>-3</v>
      </c>
    </row>
    <row r="73" spans="1:12" x14ac:dyDescent="0.25">
      <c r="A73" s="1">
        <v>9.9670000000000005</v>
      </c>
      <c r="B73" s="1">
        <v>9.9870000000000001</v>
      </c>
      <c r="C73" s="1">
        <v>9.9879999999999995</v>
      </c>
      <c r="D73" s="1">
        <v>10.08</v>
      </c>
      <c r="E73" s="1">
        <v>10.263999999999999</v>
      </c>
      <c r="F73" s="4">
        <v>72</v>
      </c>
      <c r="G73">
        <f t="shared" si="3"/>
        <v>10.0572</v>
      </c>
      <c r="H73">
        <f t="shared" si="5"/>
        <v>9.9999972222222198</v>
      </c>
      <c r="J73">
        <f t="shared" si="4"/>
        <v>-5.2704627716161265E-4</v>
      </c>
      <c r="K73">
        <v>3</v>
      </c>
      <c r="L73">
        <v>-3</v>
      </c>
    </row>
    <row r="74" spans="1:12" x14ac:dyDescent="0.25">
      <c r="A74" s="1">
        <v>10.039999999999999</v>
      </c>
      <c r="B74" s="1">
        <v>10.003</v>
      </c>
      <c r="C74" s="1">
        <v>9.9640000000000004</v>
      </c>
      <c r="D74" s="1">
        <v>9.9190000000000005</v>
      </c>
      <c r="E74" s="1">
        <v>10.029</v>
      </c>
      <c r="F74" s="4">
        <v>73</v>
      </c>
      <c r="G74">
        <f t="shared" si="3"/>
        <v>9.9909999999999997</v>
      </c>
      <c r="H74">
        <f t="shared" si="5"/>
        <v>9.999873972602737</v>
      </c>
      <c r="J74">
        <f t="shared" si="4"/>
        <v>-2.4077500439665531E-2</v>
      </c>
      <c r="K74">
        <v>3</v>
      </c>
      <c r="L74">
        <v>-3</v>
      </c>
    </row>
    <row r="75" spans="1:12" x14ac:dyDescent="0.25">
      <c r="A75" s="1">
        <v>10.035</v>
      </c>
      <c r="B75" s="1">
        <v>10.074999999999999</v>
      </c>
      <c r="C75" s="1">
        <v>10.071</v>
      </c>
      <c r="D75" s="1">
        <v>10.175000000000001</v>
      </c>
      <c r="E75" s="1">
        <v>10.013999999999999</v>
      </c>
      <c r="F75" s="4">
        <v>74</v>
      </c>
      <c r="G75">
        <f t="shared" si="3"/>
        <v>10.073999999999998</v>
      </c>
      <c r="H75">
        <f t="shared" si="5"/>
        <v>10.000875675675672</v>
      </c>
      <c r="J75">
        <f t="shared" si="4"/>
        <v>0.16843957935023757</v>
      </c>
      <c r="K75">
        <v>3</v>
      </c>
      <c r="L75">
        <v>-3</v>
      </c>
    </row>
    <row r="76" spans="1:12" x14ac:dyDescent="0.25">
      <c r="A76" s="1">
        <v>10.093</v>
      </c>
      <c r="B76" s="1">
        <v>10.005000000000001</v>
      </c>
      <c r="C76" s="1">
        <v>10.106</v>
      </c>
      <c r="D76" s="1">
        <v>10.025</v>
      </c>
      <c r="E76" s="1">
        <v>10.004</v>
      </c>
      <c r="F76" s="4">
        <v>75</v>
      </c>
      <c r="G76">
        <f t="shared" si="3"/>
        <v>10.0466</v>
      </c>
      <c r="H76">
        <f t="shared" si="5"/>
        <v>10.00148533333333</v>
      </c>
      <c r="J76">
        <f t="shared" si="4"/>
        <v>0.28763356317760752</v>
      </c>
      <c r="K76">
        <v>3</v>
      </c>
      <c r="L76">
        <v>-3</v>
      </c>
    </row>
    <row r="77" spans="1:12" x14ac:dyDescent="0.25">
      <c r="A77" s="1">
        <v>10.066000000000001</v>
      </c>
      <c r="B77" s="1">
        <v>9.952</v>
      </c>
      <c r="C77" s="1">
        <v>9.9719999999999995</v>
      </c>
      <c r="D77" s="1">
        <v>10.166</v>
      </c>
      <c r="E77" s="1">
        <v>9.907</v>
      </c>
      <c r="F77" s="4">
        <v>76</v>
      </c>
      <c r="G77">
        <f t="shared" si="3"/>
        <v>10.012600000000001</v>
      </c>
      <c r="H77">
        <f t="shared" si="5"/>
        <v>10.001631578947364</v>
      </c>
      <c r="J77">
        <f t="shared" si="4"/>
        <v>0.31805328914562003</v>
      </c>
      <c r="K77">
        <v>3</v>
      </c>
      <c r="L77">
        <v>-3</v>
      </c>
    </row>
    <row r="78" spans="1:12" x14ac:dyDescent="0.25">
      <c r="A78" s="1">
        <v>10.117000000000001</v>
      </c>
      <c r="B78" s="1">
        <v>10.106999999999999</v>
      </c>
      <c r="C78" s="1">
        <v>10.015000000000001</v>
      </c>
      <c r="D78" s="1">
        <v>9.891</v>
      </c>
      <c r="E78" s="1">
        <v>9.9939999999999998</v>
      </c>
      <c r="F78" s="4">
        <v>77</v>
      </c>
      <c r="G78">
        <f t="shared" si="3"/>
        <v>10.024800000000001</v>
      </c>
      <c r="H78">
        <f t="shared" si="5"/>
        <v>10.001932467532464</v>
      </c>
      <c r="J78">
        <f t="shared" si="4"/>
        <v>0.37917751042896769</v>
      </c>
      <c r="K78">
        <v>3</v>
      </c>
      <c r="L78">
        <v>-3</v>
      </c>
    </row>
    <row r="79" spans="1:12" x14ac:dyDescent="0.25">
      <c r="A79" s="1">
        <v>10.119</v>
      </c>
      <c r="B79" s="1">
        <v>10.029999999999999</v>
      </c>
      <c r="C79" s="1">
        <v>10.114000000000001</v>
      </c>
      <c r="D79" s="1">
        <v>10.151999999999999</v>
      </c>
      <c r="E79" s="1">
        <v>10.037000000000001</v>
      </c>
      <c r="F79" s="4">
        <v>78</v>
      </c>
      <c r="G79">
        <f t="shared" si="3"/>
        <v>10.090399999999999</v>
      </c>
      <c r="H79">
        <f t="shared" si="5"/>
        <v>10.003066666666664</v>
      </c>
      <c r="J79">
        <f t="shared" si="4"/>
        <v>0.60561814151543969</v>
      </c>
      <c r="K79">
        <v>3</v>
      </c>
      <c r="L79">
        <v>-3</v>
      </c>
    </row>
    <row r="80" spans="1:12" x14ac:dyDescent="0.25">
      <c r="A80" s="1">
        <v>10</v>
      </c>
      <c r="B80" s="1">
        <v>10.122999999999999</v>
      </c>
      <c r="C80" s="1">
        <v>9.9740000000000002</v>
      </c>
      <c r="D80" s="1">
        <v>9.8689999999999998</v>
      </c>
      <c r="E80" s="1">
        <v>10.026999999999999</v>
      </c>
      <c r="F80" s="4">
        <v>79</v>
      </c>
      <c r="G80">
        <f t="shared" si="3"/>
        <v>9.9985999999999997</v>
      </c>
      <c r="H80">
        <f t="shared" si="5"/>
        <v>10.003010126582275</v>
      </c>
      <c r="J80">
        <f t="shared" si="4"/>
        <v>0.59825082585158096</v>
      </c>
      <c r="K80">
        <v>3</v>
      </c>
      <c r="L80">
        <v>-3</v>
      </c>
    </row>
    <row r="81" spans="1:12" x14ac:dyDescent="0.25">
      <c r="A81" s="1">
        <v>10.012</v>
      </c>
      <c r="B81" s="1">
        <v>10.01</v>
      </c>
      <c r="C81" s="1">
        <v>9.98</v>
      </c>
      <c r="D81" s="1">
        <v>10.052</v>
      </c>
      <c r="E81" s="1">
        <v>10.121</v>
      </c>
      <c r="F81" s="4">
        <v>80</v>
      </c>
      <c r="G81">
        <f t="shared" si="3"/>
        <v>10.035</v>
      </c>
      <c r="H81">
        <f t="shared" si="5"/>
        <v>10.003409999999997</v>
      </c>
      <c r="J81">
        <f t="shared" si="4"/>
        <v>0.6819999999994053</v>
      </c>
      <c r="K81">
        <v>3</v>
      </c>
      <c r="L81">
        <v>-3</v>
      </c>
    </row>
    <row r="82" spans="1:12" x14ac:dyDescent="0.25">
      <c r="A82" s="1">
        <v>10.025</v>
      </c>
      <c r="B82" s="1">
        <v>10.087</v>
      </c>
      <c r="C82" s="1">
        <v>10.247999999999999</v>
      </c>
      <c r="D82" s="1">
        <v>9.9429999999999996</v>
      </c>
      <c r="E82" s="1">
        <v>9.9390000000000001</v>
      </c>
      <c r="F82" s="4">
        <v>81</v>
      </c>
      <c r="G82">
        <f t="shared" si="3"/>
        <v>10.048399999999999</v>
      </c>
      <c r="H82">
        <f t="shared" si="5"/>
        <v>10.003965432098763</v>
      </c>
      <c r="J82">
        <f t="shared" si="4"/>
        <v>0.79802781596943317</v>
      </c>
      <c r="K82">
        <v>3</v>
      </c>
      <c r="L82">
        <v>-3</v>
      </c>
    </row>
    <row r="83" spans="1:12" x14ac:dyDescent="0.25">
      <c r="A83" s="1">
        <v>10.055</v>
      </c>
      <c r="B83" s="1">
        <v>10.170999999999999</v>
      </c>
      <c r="C83" s="1">
        <v>10.121</v>
      </c>
      <c r="D83" s="1">
        <v>10.113</v>
      </c>
      <c r="E83" s="1">
        <v>10.162000000000001</v>
      </c>
      <c r="F83" s="4">
        <v>82</v>
      </c>
      <c r="G83">
        <f t="shared" si="3"/>
        <v>10.1244</v>
      </c>
      <c r="H83">
        <f t="shared" si="5"/>
        <v>10.005434146341461</v>
      </c>
      <c r="J83">
        <f t="shared" si="4"/>
        <v>1.1003307706671313</v>
      </c>
      <c r="K83">
        <v>3</v>
      </c>
      <c r="L83">
        <v>-3</v>
      </c>
    </row>
    <row r="84" spans="1:12" x14ac:dyDescent="0.25">
      <c r="A84" s="1">
        <v>10.124000000000001</v>
      </c>
      <c r="B84" s="1">
        <v>10.121</v>
      </c>
      <c r="C84" s="1">
        <v>9.9510000000000005</v>
      </c>
      <c r="D84" s="1">
        <v>10.096</v>
      </c>
      <c r="E84" s="1">
        <v>10.09</v>
      </c>
      <c r="F84" s="4">
        <v>83</v>
      </c>
      <c r="G84">
        <f t="shared" si="3"/>
        <v>10.076400000000001</v>
      </c>
      <c r="H84">
        <f t="shared" si="5"/>
        <v>10.006289156626504</v>
      </c>
      <c r="J84">
        <f t="shared" si="4"/>
        <v>1.2811986104883333</v>
      </c>
      <c r="K84">
        <v>3</v>
      </c>
      <c r="L84">
        <v>-3</v>
      </c>
    </row>
    <row r="85" spans="1:12" x14ac:dyDescent="0.25">
      <c r="A85" s="1">
        <v>9.9640000000000004</v>
      </c>
      <c r="B85" s="1">
        <v>10.185</v>
      </c>
      <c r="C85" s="1">
        <v>10.202</v>
      </c>
      <c r="D85" s="1">
        <v>10.195</v>
      </c>
      <c r="E85" s="1">
        <v>10.071</v>
      </c>
      <c r="F85" s="4">
        <v>84</v>
      </c>
      <c r="G85">
        <f t="shared" si="3"/>
        <v>10.1234</v>
      </c>
      <c r="H85">
        <f t="shared" si="5"/>
        <v>10.007683333333331</v>
      </c>
      <c r="J85">
        <f t="shared" si="4"/>
        <v>1.5746147677019433</v>
      </c>
      <c r="K85">
        <v>3</v>
      </c>
      <c r="L85">
        <v>-3</v>
      </c>
    </row>
    <row r="86" spans="1:12" x14ac:dyDescent="0.25">
      <c r="A86" s="1">
        <v>9.9710000000000001</v>
      </c>
      <c r="B86" s="1">
        <v>10.081</v>
      </c>
      <c r="C86" s="1">
        <v>10.151999999999999</v>
      </c>
      <c r="D86" s="1">
        <v>10.035</v>
      </c>
      <c r="E86" s="1">
        <v>10.131</v>
      </c>
      <c r="F86" s="4">
        <v>85</v>
      </c>
      <c r="G86">
        <f t="shared" si="3"/>
        <v>10.074000000000002</v>
      </c>
      <c r="H86">
        <f t="shared" si="5"/>
        <v>10.008463529411761</v>
      </c>
      <c r="J86">
        <f t="shared" si="4"/>
        <v>1.7448012865107034</v>
      </c>
      <c r="K86">
        <v>3</v>
      </c>
      <c r="L86">
        <v>-3</v>
      </c>
    </row>
    <row r="87" spans="1:12" x14ac:dyDescent="0.25">
      <c r="A87" s="1">
        <v>10.1</v>
      </c>
      <c r="B87" s="1">
        <v>10.137</v>
      </c>
      <c r="C87" s="1">
        <v>10.115</v>
      </c>
      <c r="D87" s="1">
        <v>10.063000000000001</v>
      </c>
      <c r="E87" s="1">
        <v>10.041</v>
      </c>
      <c r="F87" s="4">
        <v>86</v>
      </c>
      <c r="G87">
        <f t="shared" si="3"/>
        <v>10.091200000000001</v>
      </c>
      <c r="H87">
        <f t="shared" si="5"/>
        <v>10.009425581395345</v>
      </c>
      <c r="J87">
        <f t="shared" si="4"/>
        <v>1.9545301582557915</v>
      </c>
      <c r="K87">
        <v>3</v>
      </c>
      <c r="L87">
        <v>-3</v>
      </c>
    </row>
    <row r="88" spans="1:12" x14ac:dyDescent="0.25">
      <c r="A88" s="1">
        <v>10.153</v>
      </c>
      <c r="B88" s="1">
        <v>10.103999999999999</v>
      </c>
      <c r="C88" s="1">
        <v>10.183999999999999</v>
      </c>
      <c r="D88" s="1">
        <v>10.08</v>
      </c>
      <c r="E88" s="1">
        <v>10.047000000000001</v>
      </c>
      <c r="F88" s="4">
        <v>87</v>
      </c>
      <c r="G88">
        <f t="shared" si="3"/>
        <v>10.1136</v>
      </c>
      <c r="H88">
        <f t="shared" si="5"/>
        <v>10.010622988505745</v>
      </c>
      <c r="J88">
        <f t="shared" si="4"/>
        <v>2.2155999161634128</v>
      </c>
      <c r="K88">
        <v>3</v>
      </c>
      <c r="L88">
        <v>-3</v>
      </c>
    </row>
    <row r="89" spans="1:12" x14ac:dyDescent="0.25">
      <c r="A89" s="1">
        <v>9.8930000000000007</v>
      </c>
      <c r="B89" s="1">
        <v>9.968</v>
      </c>
      <c r="C89" s="1">
        <v>10.132999999999999</v>
      </c>
      <c r="D89" s="1">
        <v>9.875</v>
      </c>
      <c r="E89" s="1">
        <v>10.16</v>
      </c>
      <c r="F89" s="4">
        <v>88</v>
      </c>
      <c r="G89">
        <f t="shared" si="3"/>
        <v>10.005799999999999</v>
      </c>
      <c r="H89">
        <f t="shared" si="5"/>
        <v>10.010568181818179</v>
      </c>
      <c r="J89">
        <f t="shared" si="4"/>
        <v>2.2168005199954766</v>
      </c>
      <c r="K89">
        <v>3</v>
      </c>
      <c r="L89">
        <v>-3</v>
      </c>
    </row>
    <row r="90" spans="1:12" x14ac:dyDescent="0.25">
      <c r="A90" s="1">
        <v>9.9320000000000004</v>
      </c>
      <c r="B90" s="1">
        <v>10.167999999999999</v>
      </c>
      <c r="C90" s="1">
        <v>10.191000000000001</v>
      </c>
      <c r="D90" s="1">
        <v>10.116</v>
      </c>
      <c r="E90" s="1">
        <v>9.9770000000000003</v>
      </c>
      <c r="F90" s="4">
        <v>89</v>
      </c>
      <c r="G90">
        <f t="shared" si="3"/>
        <v>10.0768</v>
      </c>
      <c r="H90">
        <f t="shared" si="5"/>
        <v>10.01131235955056</v>
      </c>
      <c r="J90">
        <f t="shared" si="4"/>
        <v>2.3863448614463088</v>
      </c>
      <c r="K90">
        <v>3</v>
      </c>
      <c r="L90">
        <v>-3</v>
      </c>
    </row>
    <row r="91" spans="1:12" x14ac:dyDescent="0.25">
      <c r="A91" s="1">
        <v>9.9819999999999993</v>
      </c>
      <c r="B91" s="1">
        <v>10.132999999999999</v>
      </c>
      <c r="C91" s="1">
        <v>9.9160000000000004</v>
      </c>
      <c r="D91" s="1">
        <v>10.154999999999999</v>
      </c>
      <c r="E91" s="1">
        <v>9.8620000000000001</v>
      </c>
      <c r="F91" s="4">
        <v>90</v>
      </c>
      <c r="G91">
        <f t="shared" si="3"/>
        <v>10.009600000000001</v>
      </c>
      <c r="H91">
        <f>(H90*F90+G91)/F91</f>
        <v>10.011293333333331</v>
      </c>
      <c r="J91">
        <f t="shared" si="4"/>
        <v>2.3956777746595144</v>
      </c>
      <c r="K91">
        <v>3</v>
      </c>
      <c r="L91">
        <v>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topLeftCell="D10" workbookViewId="0">
      <selection activeCell="G16" sqref="G16"/>
    </sheetView>
  </sheetViews>
  <sheetFormatPr defaultRowHeight="15" x14ac:dyDescent="0.25"/>
  <cols>
    <col min="1" max="1" width="12.42578125" customWidth="1"/>
    <col min="2" max="2" width="22.5703125" customWidth="1"/>
    <col min="3" max="3" width="26.5703125" customWidth="1"/>
    <col min="4" max="4" width="13.42578125" customWidth="1"/>
    <col min="5" max="5" width="16.7109375" customWidth="1"/>
    <col min="6" max="6" width="14.28515625" customWidth="1"/>
    <col min="7" max="7" width="12.5703125" customWidth="1"/>
  </cols>
  <sheetData>
    <row r="1" spans="1:21" x14ac:dyDescent="0.25">
      <c r="A1" s="6" t="s">
        <v>16</v>
      </c>
      <c r="B1" s="6" t="s">
        <v>17</v>
      </c>
      <c r="C1" s="6" t="s">
        <v>18</v>
      </c>
      <c r="D1" s="4" t="s">
        <v>21</v>
      </c>
      <c r="E1" s="4" t="s">
        <v>22</v>
      </c>
      <c r="F1" s="4" t="s">
        <v>23</v>
      </c>
      <c r="G1" s="4" t="s">
        <v>26</v>
      </c>
      <c r="H1" s="4" t="s">
        <v>6</v>
      </c>
      <c r="I1" s="4" t="s">
        <v>5</v>
      </c>
      <c r="K1" s="4"/>
    </row>
    <row r="2" spans="1:21" x14ac:dyDescent="0.25">
      <c r="A2" s="6">
        <v>1</v>
      </c>
      <c r="B2" s="6">
        <v>100</v>
      </c>
      <c r="C2" s="6">
        <v>6</v>
      </c>
      <c r="D2">
        <f>C2</f>
        <v>6</v>
      </c>
      <c r="E2">
        <f>B2-C2</f>
        <v>94</v>
      </c>
      <c r="F2">
        <f>E2</f>
        <v>94</v>
      </c>
      <c r="G2">
        <f>$Q$5*D2+$Q$6*F2</f>
        <v>1.1253075394112875</v>
      </c>
      <c r="H2">
        <f>$T$12</f>
        <v>-4.5951198501345898</v>
      </c>
      <c r="I2">
        <f>$T$11</f>
        <v>4.5951198501345898</v>
      </c>
      <c r="P2" t="s">
        <v>19</v>
      </c>
      <c r="Q2">
        <v>7.0000000000000007E-2</v>
      </c>
      <c r="T2" s="8" t="s">
        <v>27</v>
      </c>
      <c r="U2" s="8">
        <v>0.01</v>
      </c>
    </row>
    <row r="3" spans="1:21" x14ac:dyDescent="0.25">
      <c r="A3" s="6">
        <v>2</v>
      </c>
      <c r="B3" s="6">
        <v>100</v>
      </c>
      <c r="C3" s="6">
        <v>5</v>
      </c>
      <c r="D3">
        <f t="shared" ref="D3:D9" si="0">C3+D2</f>
        <v>11</v>
      </c>
      <c r="E3">
        <f t="shared" ref="E3:E21" si="1">B3-C3</f>
        <v>95</v>
      </c>
      <c r="F3">
        <f>E3+F2</f>
        <v>189</v>
      </c>
      <c r="G3">
        <f>$Q$5*D3+$Q$6*F3</f>
        <v>1.3612057330852441</v>
      </c>
      <c r="H3">
        <f t="shared" ref="H3:H21" si="2">$T$12</f>
        <v>-4.5951198501345898</v>
      </c>
      <c r="I3">
        <f t="shared" ref="I3:I21" si="3">$T$11</f>
        <v>4.5951198501345898</v>
      </c>
      <c r="P3" t="s">
        <v>20</v>
      </c>
      <c r="Q3">
        <v>0.03</v>
      </c>
      <c r="T3" s="8" t="s">
        <v>28</v>
      </c>
      <c r="U3" s="8">
        <v>0.01</v>
      </c>
    </row>
    <row r="4" spans="1:21" x14ac:dyDescent="0.25">
      <c r="A4" s="6">
        <v>3</v>
      </c>
      <c r="B4" s="6">
        <v>90</v>
      </c>
      <c r="C4" s="6">
        <v>3</v>
      </c>
      <c r="D4">
        <f t="shared" si="0"/>
        <v>14</v>
      </c>
      <c r="E4">
        <f t="shared" si="1"/>
        <v>87</v>
      </c>
      <c r="F4">
        <f t="shared" ref="F4:F21" si="4">E4+F3</f>
        <v>276</v>
      </c>
      <c r="G4">
        <f t="shared" ref="G4:G21" si="5">$Q$5*D4+$Q$6*F4</f>
        <v>0.23940008878580876</v>
      </c>
      <c r="H4">
        <f t="shared" si="2"/>
        <v>-4.5951198501345898</v>
      </c>
      <c r="I4">
        <f t="shared" si="3"/>
        <v>4.5951198501345898</v>
      </c>
      <c r="T4" t="s">
        <v>19</v>
      </c>
      <c r="U4">
        <v>0.05</v>
      </c>
    </row>
    <row r="5" spans="1:21" x14ac:dyDescent="0.25">
      <c r="A5" s="6">
        <v>4</v>
      </c>
      <c r="B5" s="6">
        <v>95</v>
      </c>
      <c r="C5" s="6">
        <v>4</v>
      </c>
      <c r="D5">
        <f t="shared" si="0"/>
        <v>18</v>
      </c>
      <c r="E5">
        <f t="shared" si="1"/>
        <v>91</v>
      </c>
      <c r="F5">
        <f t="shared" si="4"/>
        <v>367</v>
      </c>
      <c r="G5">
        <f t="shared" si="5"/>
        <v>-0.20355363652693015</v>
      </c>
      <c r="H5">
        <f t="shared" si="2"/>
        <v>-4.5951198501345898</v>
      </c>
      <c r="I5">
        <f t="shared" si="3"/>
        <v>4.5951198501345898</v>
      </c>
      <c r="P5" t="s">
        <v>24</v>
      </c>
      <c r="Q5">
        <f>LN(Q2/Q3)</f>
        <v>0.84729786038720367</v>
      </c>
      <c r="T5" t="s">
        <v>20</v>
      </c>
      <c r="U5">
        <v>0.03</v>
      </c>
    </row>
    <row r="6" spans="1:21" x14ac:dyDescent="0.25">
      <c r="A6" s="6">
        <v>5</v>
      </c>
      <c r="B6" s="6">
        <v>100</v>
      </c>
      <c r="C6" s="6">
        <v>6</v>
      </c>
      <c r="D6">
        <f t="shared" si="0"/>
        <v>24</v>
      </c>
      <c r="E6">
        <f t="shared" si="1"/>
        <v>94</v>
      </c>
      <c r="F6">
        <f>E6+F5</f>
        <v>461</v>
      </c>
      <c r="G6">
        <f>$Q$5*D6+$Q$6*F6</f>
        <v>0.92175390288435821</v>
      </c>
      <c r="H6">
        <f t="shared" si="2"/>
        <v>-4.5951198501345898</v>
      </c>
      <c r="I6">
        <f t="shared" si="3"/>
        <v>4.5951198501345898</v>
      </c>
      <c r="P6" t="s">
        <v>25</v>
      </c>
      <c r="Q6">
        <f>LN((1-Q2)/(1-Q3))</f>
        <v>-4.2111485350126966E-2</v>
      </c>
    </row>
    <row r="7" spans="1:21" x14ac:dyDescent="0.25">
      <c r="A7" s="6">
        <v>6</v>
      </c>
      <c r="B7" s="6">
        <v>105</v>
      </c>
      <c r="C7" s="6">
        <v>5</v>
      </c>
      <c r="D7">
        <f t="shared" si="0"/>
        <v>29</v>
      </c>
      <c r="E7">
        <f t="shared" si="1"/>
        <v>100</v>
      </c>
      <c r="F7">
        <f t="shared" si="4"/>
        <v>561</v>
      </c>
      <c r="G7">
        <f t="shared" si="5"/>
        <v>0.94709466980767942</v>
      </c>
      <c r="H7">
        <f t="shared" si="2"/>
        <v>-4.5951198501345898</v>
      </c>
      <c r="I7">
        <f t="shared" si="3"/>
        <v>4.5951198501345898</v>
      </c>
      <c r="S7" t="s">
        <v>32</v>
      </c>
      <c r="T7" s="2" t="s">
        <v>29</v>
      </c>
      <c r="U7">
        <f>(1-$U$3)/$U$2</f>
        <v>99</v>
      </c>
    </row>
    <row r="8" spans="1:21" x14ac:dyDescent="0.25">
      <c r="A8" s="6">
        <v>7</v>
      </c>
      <c r="B8" s="6">
        <v>200</v>
      </c>
      <c r="C8" s="6">
        <v>8</v>
      </c>
      <c r="D8">
        <f t="shared" si="0"/>
        <v>37</v>
      </c>
      <c r="E8">
        <f t="shared" si="1"/>
        <v>192</v>
      </c>
      <c r="F8">
        <f>E8+F7</f>
        <v>753</v>
      </c>
      <c r="G8">
        <f>$Q$5*D8+$Q$6*F8</f>
        <v>-0.35992763431907093</v>
      </c>
      <c r="H8">
        <f t="shared" si="2"/>
        <v>-4.5951198501345898</v>
      </c>
      <c r="I8">
        <f t="shared" si="3"/>
        <v>4.5951198501345898</v>
      </c>
      <c r="S8" t="s">
        <v>31</v>
      </c>
      <c r="T8" s="2" t="s">
        <v>30</v>
      </c>
      <c r="U8">
        <f>$U$3/(1-$U$2)</f>
        <v>1.0101010101010102E-2</v>
      </c>
    </row>
    <row r="9" spans="1:21" x14ac:dyDescent="0.25">
      <c r="A9" s="6">
        <v>8</v>
      </c>
      <c r="B9" s="6">
        <v>210</v>
      </c>
      <c r="C9" s="6">
        <v>11</v>
      </c>
      <c r="D9">
        <f t="shared" si="0"/>
        <v>48</v>
      </c>
      <c r="E9">
        <f t="shared" si="1"/>
        <v>199</v>
      </c>
      <c r="F9">
        <f>E9+F8</f>
        <v>952</v>
      </c>
      <c r="G9">
        <f t="shared" si="5"/>
        <v>0.58016324526490592</v>
      </c>
      <c r="H9">
        <f t="shared" si="2"/>
        <v>-4.5951198501345898</v>
      </c>
      <c r="I9">
        <f t="shared" si="3"/>
        <v>4.5951198501345898</v>
      </c>
    </row>
    <row r="10" spans="1:21" x14ac:dyDescent="0.25">
      <c r="A10" s="6">
        <v>9</v>
      </c>
      <c r="B10" s="6">
        <v>155</v>
      </c>
      <c r="C10" s="6">
        <v>7</v>
      </c>
      <c r="D10">
        <f t="shared" ref="D10:D21" si="6">C10+D9</f>
        <v>55</v>
      </c>
      <c r="E10">
        <f t="shared" si="1"/>
        <v>148</v>
      </c>
      <c r="F10">
        <f t="shared" si="4"/>
        <v>1100</v>
      </c>
      <c r="G10">
        <f t="shared" si="5"/>
        <v>0.27874843615653333</v>
      </c>
      <c r="H10">
        <f t="shared" si="2"/>
        <v>-4.5951198501345898</v>
      </c>
      <c r="I10">
        <f t="shared" si="3"/>
        <v>4.5951198501345898</v>
      </c>
    </row>
    <row r="11" spans="1:21" x14ac:dyDescent="0.25">
      <c r="A11" s="6">
        <v>10</v>
      </c>
      <c r="B11" s="6">
        <v>155</v>
      </c>
      <c r="C11" s="6">
        <v>7</v>
      </c>
      <c r="D11">
        <f t="shared" si="6"/>
        <v>62</v>
      </c>
      <c r="E11">
        <f t="shared" si="1"/>
        <v>148</v>
      </c>
      <c r="F11">
        <f t="shared" si="4"/>
        <v>1248</v>
      </c>
      <c r="G11">
        <f t="shared" si="5"/>
        <v>-2.2666372951825053E-2</v>
      </c>
      <c r="H11">
        <f t="shared" si="2"/>
        <v>-4.5951198501345898</v>
      </c>
      <c r="I11">
        <f t="shared" si="3"/>
        <v>4.5951198501345898</v>
      </c>
      <c r="S11" t="s">
        <v>33</v>
      </c>
      <c r="T11" s="5">
        <f>LN(U7)</f>
        <v>4.5951198501345898</v>
      </c>
    </row>
    <row r="12" spans="1:21" x14ac:dyDescent="0.25">
      <c r="A12" s="6">
        <v>11</v>
      </c>
      <c r="B12" s="6">
        <v>120</v>
      </c>
      <c r="C12" s="6">
        <v>6</v>
      </c>
      <c r="D12">
        <f t="shared" si="6"/>
        <v>68</v>
      </c>
      <c r="E12">
        <f t="shared" si="1"/>
        <v>114</v>
      </c>
      <c r="F12">
        <f>E12+F11</f>
        <v>1362</v>
      </c>
      <c r="G12">
        <f t="shared" si="5"/>
        <v>0.26041145945692534</v>
      </c>
      <c r="H12">
        <f t="shared" si="2"/>
        <v>-4.5951198501345898</v>
      </c>
      <c r="I12">
        <f t="shared" si="3"/>
        <v>4.5951198501345898</v>
      </c>
      <c r="S12" t="s">
        <v>34</v>
      </c>
      <c r="T12" s="5">
        <f>LN(U8)</f>
        <v>-4.5951198501345898</v>
      </c>
    </row>
    <row r="13" spans="1:21" x14ac:dyDescent="0.25">
      <c r="A13" s="6">
        <v>12</v>
      </c>
      <c r="B13" s="6">
        <v>120</v>
      </c>
      <c r="C13" s="6">
        <v>6</v>
      </c>
      <c r="D13">
        <f t="shared" si="6"/>
        <v>74</v>
      </c>
      <c r="E13">
        <f t="shared" si="1"/>
        <v>114</v>
      </c>
      <c r="F13">
        <f t="shared" si="4"/>
        <v>1476</v>
      </c>
      <c r="G13">
        <f t="shared" si="5"/>
        <v>0.54348929186566863</v>
      </c>
      <c r="H13">
        <f t="shared" si="2"/>
        <v>-4.5951198501345898</v>
      </c>
      <c r="I13">
        <f t="shared" si="3"/>
        <v>4.5951198501345898</v>
      </c>
      <c r="T13" s="5"/>
    </row>
    <row r="14" spans="1:21" x14ac:dyDescent="0.25">
      <c r="A14" s="6">
        <v>13</v>
      </c>
      <c r="B14" s="6">
        <v>110</v>
      </c>
      <c r="C14" s="6">
        <v>5</v>
      </c>
      <c r="D14">
        <f t="shared" si="6"/>
        <v>79</v>
      </c>
      <c r="E14">
        <f t="shared" si="1"/>
        <v>105</v>
      </c>
      <c r="F14">
        <f t="shared" si="4"/>
        <v>1581</v>
      </c>
      <c r="G14">
        <f t="shared" si="5"/>
        <v>0.35827263203835003</v>
      </c>
      <c r="H14">
        <f t="shared" si="2"/>
        <v>-4.5951198501345898</v>
      </c>
      <c r="I14">
        <f t="shared" si="3"/>
        <v>4.5951198501345898</v>
      </c>
    </row>
    <row r="15" spans="1:21" x14ac:dyDescent="0.25">
      <c r="A15" s="6">
        <v>14</v>
      </c>
      <c r="B15" s="6">
        <v>115</v>
      </c>
      <c r="C15" s="6">
        <v>5</v>
      </c>
      <c r="D15">
        <f t="shared" si="6"/>
        <v>84</v>
      </c>
      <c r="E15">
        <f t="shared" si="1"/>
        <v>110</v>
      </c>
      <c r="F15">
        <f t="shared" si="4"/>
        <v>1691</v>
      </c>
      <c r="G15">
        <f>$Q$5*D15+$Q$6*F15</f>
        <v>-3.7501454539594192E-2</v>
      </c>
      <c r="H15">
        <f t="shared" si="2"/>
        <v>-4.5951198501345898</v>
      </c>
      <c r="I15">
        <f t="shared" si="3"/>
        <v>4.5951198501345898</v>
      </c>
    </row>
    <row r="16" spans="1:21" x14ac:dyDescent="0.25">
      <c r="A16" s="6">
        <v>15</v>
      </c>
      <c r="B16" s="6">
        <v>120</v>
      </c>
      <c r="C16" s="6">
        <v>5</v>
      </c>
      <c r="D16">
        <f t="shared" si="6"/>
        <v>89</v>
      </c>
      <c r="E16">
        <f t="shared" si="1"/>
        <v>115</v>
      </c>
      <c r="F16">
        <f t="shared" si="4"/>
        <v>1806</v>
      </c>
      <c r="G16">
        <f t="shared" si="5"/>
        <v>-0.64383296786817823</v>
      </c>
      <c r="H16">
        <f t="shared" si="2"/>
        <v>-4.5951198501345898</v>
      </c>
      <c r="I16">
        <f t="shared" si="3"/>
        <v>4.5951198501345898</v>
      </c>
    </row>
    <row r="17" spans="1:9" x14ac:dyDescent="0.25">
      <c r="A17" s="6">
        <v>16</v>
      </c>
      <c r="B17" s="6">
        <v>150</v>
      </c>
      <c r="C17" s="6">
        <v>6</v>
      </c>
      <c r="D17">
        <f t="shared" si="6"/>
        <v>95</v>
      </c>
      <c r="E17">
        <f t="shared" si="1"/>
        <v>144</v>
      </c>
      <c r="F17">
        <f t="shared" si="4"/>
        <v>1950</v>
      </c>
      <c r="G17">
        <f t="shared" si="5"/>
        <v>-1.6240996959632383</v>
      </c>
      <c r="H17">
        <f t="shared" si="2"/>
        <v>-4.5951198501345898</v>
      </c>
      <c r="I17">
        <f t="shared" si="3"/>
        <v>4.5951198501345898</v>
      </c>
    </row>
    <row r="18" spans="1:9" x14ac:dyDescent="0.25">
      <c r="A18" s="6">
        <v>17</v>
      </c>
      <c r="B18" s="6">
        <v>120</v>
      </c>
      <c r="C18" s="6">
        <v>6</v>
      </c>
      <c r="D18">
        <f t="shared" si="6"/>
        <v>101</v>
      </c>
      <c r="E18">
        <f t="shared" si="1"/>
        <v>114</v>
      </c>
      <c r="F18">
        <f t="shared" si="4"/>
        <v>2064</v>
      </c>
      <c r="G18">
        <f t="shared" si="5"/>
        <v>-1.3410218635544737</v>
      </c>
      <c r="H18">
        <f t="shared" si="2"/>
        <v>-4.5951198501345898</v>
      </c>
      <c r="I18">
        <f t="shared" si="3"/>
        <v>4.5951198501345898</v>
      </c>
    </row>
    <row r="19" spans="1:9" x14ac:dyDescent="0.25">
      <c r="A19" s="6">
        <v>18</v>
      </c>
      <c r="B19" s="6">
        <v>120</v>
      </c>
      <c r="C19" s="6">
        <v>5</v>
      </c>
      <c r="D19">
        <f t="shared" si="6"/>
        <v>106</v>
      </c>
      <c r="E19">
        <f t="shared" si="1"/>
        <v>115</v>
      </c>
      <c r="F19">
        <f t="shared" si="4"/>
        <v>2179</v>
      </c>
      <c r="G19">
        <f t="shared" si="5"/>
        <v>-1.9473533768830578</v>
      </c>
      <c r="H19">
        <f t="shared" si="2"/>
        <v>-4.5951198501345898</v>
      </c>
      <c r="I19">
        <f t="shared" si="3"/>
        <v>4.5951198501345898</v>
      </c>
    </row>
    <row r="20" spans="1:9" x14ac:dyDescent="0.25">
      <c r="A20" s="6">
        <v>19</v>
      </c>
      <c r="B20" s="6">
        <v>110</v>
      </c>
      <c r="C20" s="6">
        <v>5</v>
      </c>
      <c r="D20">
        <f t="shared" si="6"/>
        <v>111</v>
      </c>
      <c r="E20">
        <f t="shared" si="1"/>
        <v>105</v>
      </c>
      <c r="F20">
        <f t="shared" si="4"/>
        <v>2284</v>
      </c>
      <c r="G20">
        <f t="shared" si="5"/>
        <v>-2.1325700367103764</v>
      </c>
      <c r="H20">
        <f t="shared" si="2"/>
        <v>-4.5951198501345898</v>
      </c>
      <c r="I20">
        <f t="shared" si="3"/>
        <v>4.5951198501345898</v>
      </c>
    </row>
    <row r="21" spans="1:9" x14ac:dyDescent="0.25">
      <c r="A21" s="6">
        <v>20</v>
      </c>
      <c r="B21" s="6">
        <v>110</v>
      </c>
      <c r="C21" s="6">
        <v>5</v>
      </c>
      <c r="D21">
        <f t="shared" si="6"/>
        <v>116</v>
      </c>
      <c r="E21">
        <f t="shared" si="1"/>
        <v>105</v>
      </c>
      <c r="F21">
        <f t="shared" si="4"/>
        <v>2389</v>
      </c>
      <c r="G21">
        <f t="shared" si="5"/>
        <v>-2.317786696537695</v>
      </c>
      <c r="H21">
        <f t="shared" si="2"/>
        <v>-4.5951198501345898</v>
      </c>
      <c r="I21">
        <f t="shared" si="3"/>
        <v>4.5951198501345898</v>
      </c>
    </row>
    <row r="24" spans="1:9" x14ac:dyDescent="0.25">
      <c r="A24" s="7">
        <v>21</v>
      </c>
      <c r="B24" s="7">
        <v>115</v>
      </c>
      <c r="C24" s="7">
        <v>9</v>
      </c>
      <c r="D24">
        <f>C24</f>
        <v>9</v>
      </c>
      <c r="E24">
        <f>B24-C24</f>
        <v>106</v>
      </c>
      <c r="F24">
        <f>E24</f>
        <v>106</v>
      </c>
      <c r="G24">
        <f>D24*$Q$5+F24*$Q$6</f>
        <v>3.161863296371374</v>
      </c>
      <c r="H24">
        <f t="shared" ref="H24:H33" si="7">$T$12</f>
        <v>-4.5951198501345898</v>
      </c>
      <c r="I24">
        <f t="shared" ref="I24:I33" si="8">$T$11</f>
        <v>4.5951198501345898</v>
      </c>
    </row>
    <row r="25" spans="1:9" x14ac:dyDescent="0.25">
      <c r="A25" s="7">
        <v>22</v>
      </c>
      <c r="B25" s="7">
        <v>100</v>
      </c>
      <c r="C25" s="7">
        <v>11</v>
      </c>
      <c r="D25">
        <f>C25+D24</f>
        <v>20</v>
      </c>
      <c r="E25">
        <f t="shared" ref="E25:E33" si="9">B25-C25</f>
        <v>89</v>
      </c>
      <c r="F25">
        <f>E25+F24</f>
        <v>195</v>
      </c>
      <c r="G25">
        <f>D25*$Q$5+F25*$Q$6</f>
        <v>8.734217564469315</v>
      </c>
      <c r="H25">
        <f t="shared" si="7"/>
        <v>-4.5951198501345898</v>
      </c>
      <c r="I25">
        <f t="shared" si="8"/>
        <v>4.5951198501345898</v>
      </c>
    </row>
    <row r="26" spans="1:9" x14ac:dyDescent="0.25">
      <c r="A26" s="7">
        <v>23</v>
      </c>
      <c r="B26" s="7">
        <v>100</v>
      </c>
      <c r="C26" s="7">
        <v>9</v>
      </c>
      <c r="D26">
        <f t="shared" ref="D26:D33" si="10">C26+D25</f>
        <v>29</v>
      </c>
      <c r="E26">
        <f t="shared" si="9"/>
        <v>91</v>
      </c>
      <c r="F26">
        <f t="shared" ref="F26:F33" si="11">E26+F25</f>
        <v>286</v>
      </c>
      <c r="G26">
        <f>D26*$Q$5+F26*$Q$6</f>
        <v>12.527753141092596</v>
      </c>
      <c r="H26">
        <f t="shared" si="7"/>
        <v>-4.5951198501345898</v>
      </c>
      <c r="I26">
        <f t="shared" si="8"/>
        <v>4.5951198501345898</v>
      </c>
    </row>
    <row r="27" spans="1:9" x14ac:dyDescent="0.25">
      <c r="A27" s="7">
        <v>24</v>
      </c>
      <c r="B27" s="7">
        <v>90</v>
      </c>
      <c r="C27" s="7">
        <v>7</v>
      </c>
      <c r="D27">
        <f t="shared" si="10"/>
        <v>36</v>
      </c>
      <c r="E27">
        <f t="shared" si="9"/>
        <v>83</v>
      </c>
      <c r="F27">
        <f t="shared" si="11"/>
        <v>369</v>
      </c>
      <c r="G27">
        <f t="shared" ref="G25:G33" si="12">D27*$Q$5+F27*$Q$6</f>
        <v>14.963584879742481</v>
      </c>
      <c r="H27">
        <f t="shared" si="7"/>
        <v>-4.5951198501345898</v>
      </c>
      <c r="I27">
        <f t="shared" si="8"/>
        <v>4.5951198501345898</v>
      </c>
    </row>
    <row r="28" spans="1:9" x14ac:dyDescent="0.25">
      <c r="A28" s="7">
        <v>25</v>
      </c>
      <c r="B28" s="7">
        <v>95</v>
      </c>
      <c r="C28" s="7">
        <v>9</v>
      </c>
      <c r="D28">
        <f t="shared" si="10"/>
        <v>45</v>
      </c>
      <c r="E28">
        <f t="shared" si="9"/>
        <v>86</v>
      </c>
      <c r="F28">
        <f t="shared" si="11"/>
        <v>455</v>
      </c>
      <c r="G28">
        <f>D28*$Q$5+F28*$Q$6</f>
        <v>18.967677883116394</v>
      </c>
      <c r="H28">
        <f t="shared" si="7"/>
        <v>-4.5951198501345898</v>
      </c>
      <c r="I28">
        <f t="shared" si="8"/>
        <v>4.5951198501345898</v>
      </c>
    </row>
    <row r="29" spans="1:9" x14ac:dyDescent="0.25">
      <c r="A29" s="7">
        <v>26</v>
      </c>
      <c r="B29" s="7">
        <v>110</v>
      </c>
      <c r="C29" s="7">
        <v>12</v>
      </c>
      <c r="D29">
        <f t="shared" si="10"/>
        <v>57</v>
      </c>
      <c r="E29">
        <f t="shared" si="9"/>
        <v>98</v>
      </c>
      <c r="F29">
        <f t="shared" si="11"/>
        <v>553</v>
      </c>
      <c r="G29">
        <f t="shared" si="12"/>
        <v>25.008326643450395</v>
      </c>
      <c r="H29">
        <f t="shared" si="7"/>
        <v>-4.5951198501345898</v>
      </c>
      <c r="I29">
        <f t="shared" si="8"/>
        <v>4.5951198501345898</v>
      </c>
    </row>
    <row r="30" spans="1:9" x14ac:dyDescent="0.25">
      <c r="A30" s="7">
        <v>27</v>
      </c>
      <c r="B30" s="7">
        <v>120</v>
      </c>
      <c r="C30" s="7">
        <v>9</v>
      </c>
      <c r="D30">
        <f t="shared" si="10"/>
        <v>66</v>
      </c>
      <c r="E30">
        <f t="shared" si="9"/>
        <v>111</v>
      </c>
      <c r="F30">
        <f t="shared" si="11"/>
        <v>664</v>
      </c>
      <c r="G30">
        <f t="shared" si="12"/>
        <v>27.959632513071139</v>
      </c>
      <c r="H30">
        <f t="shared" si="7"/>
        <v>-4.5951198501345898</v>
      </c>
      <c r="I30">
        <f t="shared" si="8"/>
        <v>4.5951198501345898</v>
      </c>
    </row>
    <row r="31" spans="1:9" x14ac:dyDescent="0.25">
      <c r="A31" s="7">
        <v>28</v>
      </c>
      <c r="B31" s="7">
        <v>120</v>
      </c>
      <c r="C31" s="7">
        <v>12</v>
      </c>
      <c r="D31">
        <f t="shared" si="10"/>
        <v>78</v>
      </c>
      <c r="E31">
        <f t="shared" si="9"/>
        <v>108</v>
      </c>
      <c r="F31">
        <f t="shared" si="11"/>
        <v>772</v>
      </c>
      <c r="G31">
        <f t="shared" si="12"/>
        <v>33.579166419903871</v>
      </c>
      <c r="H31">
        <f t="shared" si="7"/>
        <v>-4.5951198501345898</v>
      </c>
      <c r="I31">
        <f t="shared" si="8"/>
        <v>4.5951198501345898</v>
      </c>
    </row>
    <row r="32" spans="1:9" x14ac:dyDescent="0.25">
      <c r="A32" s="7">
        <v>29</v>
      </c>
      <c r="B32" s="7">
        <v>95</v>
      </c>
      <c r="C32" s="7">
        <v>7</v>
      </c>
      <c r="D32">
        <f t="shared" si="10"/>
        <v>85</v>
      </c>
      <c r="E32">
        <f t="shared" si="9"/>
        <v>88</v>
      </c>
      <c r="F32">
        <f t="shared" si="11"/>
        <v>860</v>
      </c>
      <c r="G32">
        <f t="shared" si="12"/>
        <v>35.804440731803119</v>
      </c>
      <c r="H32">
        <f t="shared" si="7"/>
        <v>-4.5951198501345898</v>
      </c>
      <c r="I32">
        <f t="shared" si="8"/>
        <v>4.5951198501345898</v>
      </c>
    </row>
    <row r="33" spans="1:9" x14ac:dyDescent="0.25">
      <c r="A33" s="7">
        <v>30</v>
      </c>
      <c r="B33" s="7">
        <v>95</v>
      </c>
      <c r="C33" s="7">
        <v>8</v>
      </c>
      <c r="D33">
        <f t="shared" si="10"/>
        <v>93</v>
      </c>
      <c r="E33">
        <f t="shared" si="9"/>
        <v>87</v>
      </c>
      <c r="F33">
        <f t="shared" si="11"/>
        <v>947</v>
      </c>
      <c r="G33">
        <f t="shared" si="12"/>
        <v>38.919124389439709</v>
      </c>
      <c r="H33">
        <f t="shared" si="7"/>
        <v>-4.5951198501345898</v>
      </c>
      <c r="I33">
        <f t="shared" si="8"/>
        <v>4.5951198501345898</v>
      </c>
    </row>
    <row r="39" spans="1:9" x14ac:dyDescent="0.25">
      <c r="F39" t="s">
        <v>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zad. 7</vt:lpstr>
      <vt:lpstr>zad. 8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Marta</cp:lastModifiedBy>
  <dcterms:created xsi:type="dcterms:W3CDTF">2014-06-02T10:20:38Z</dcterms:created>
  <dcterms:modified xsi:type="dcterms:W3CDTF">2014-06-02T20:48:02Z</dcterms:modified>
</cp:coreProperties>
</file>