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ຖິຕິເດືອນ 05-2024\"/>
    </mc:Choice>
  </mc:AlternateContent>
  <xr:revisionPtr revIDLastSave="0" documentId="13_ncr:1_{14CA459D-A57D-412A-8361-CCFA141CE964}" xr6:coauthVersionLast="40" xr6:coauthVersionMax="47" xr10:uidLastSave="{00000000-0000-0000-0000-000000000000}"/>
  <bookViews>
    <workbookView xWindow="0" yWindow="0" windowWidth="24000" windowHeight="9525" xr2:uid="{BF24B2C7-45AC-4D69-989F-FFD9A66DEC07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7" i="1" l="1"/>
  <c r="AS77" i="1" l="1"/>
  <c r="N64" i="1"/>
  <c r="M64" i="1"/>
  <c r="AJ63" i="1"/>
  <c r="AH63" i="1"/>
  <c r="AC63" i="1"/>
  <c r="U63" i="1"/>
  <c r="S63" i="1"/>
  <c r="N63" i="1"/>
  <c r="M63" i="1"/>
  <c r="O63" i="1" s="1"/>
  <c r="AJ62" i="1"/>
  <c r="AH62" i="1"/>
  <c r="AC62" i="1"/>
  <c r="Y62" i="1"/>
  <c r="U62" i="1"/>
  <c r="S62" i="1"/>
  <c r="N62" i="1"/>
  <c r="M62" i="1"/>
  <c r="O62" i="1" s="1"/>
  <c r="AJ61" i="1"/>
  <c r="AH61" i="1"/>
  <c r="AC61" i="1"/>
  <c r="Y61" i="1"/>
  <c r="U61" i="1"/>
  <c r="S61" i="1"/>
  <c r="N61" i="1"/>
  <c r="M61" i="1"/>
  <c r="O61" i="1" s="1"/>
  <c r="G61" i="1"/>
  <c r="F61" i="1"/>
  <c r="E61" i="1"/>
  <c r="D61" i="1"/>
  <c r="AL60" i="1"/>
  <c r="AJ60" i="1"/>
  <c r="AH60" i="1"/>
  <c r="AL63" i="1" s="1"/>
  <c r="AC60" i="1"/>
  <c r="Y60" i="1"/>
  <c r="Y63" i="1" s="1"/>
  <c r="U60" i="1"/>
  <c r="S60" i="1"/>
  <c r="N60" i="1"/>
  <c r="M60" i="1"/>
  <c r="G60" i="1"/>
  <c r="F60" i="1"/>
  <c r="F62" i="1" s="1"/>
  <c r="E60" i="1"/>
  <c r="E62" i="1" s="1"/>
  <c r="D60" i="1"/>
  <c r="AL59" i="1"/>
  <c r="AJ59" i="1"/>
  <c r="U59" i="1"/>
  <c r="N57" i="1"/>
  <c r="M57" i="1"/>
  <c r="AJ56" i="1"/>
  <c r="AH56" i="1"/>
  <c r="AC56" i="1"/>
  <c r="U56" i="1"/>
  <c r="S56" i="1"/>
  <c r="N56" i="1"/>
  <c r="M56" i="1"/>
  <c r="AJ55" i="1"/>
  <c r="AH55" i="1"/>
  <c r="AC55" i="1"/>
  <c r="Y55" i="1"/>
  <c r="U55" i="1"/>
  <c r="S55" i="1"/>
  <c r="N55" i="1"/>
  <c r="M55" i="1"/>
  <c r="AJ54" i="1"/>
  <c r="AH54" i="1"/>
  <c r="AC54" i="1"/>
  <c r="Y54" i="1"/>
  <c r="U54" i="1"/>
  <c r="S54" i="1"/>
  <c r="N54" i="1"/>
  <c r="M54" i="1"/>
  <c r="G54" i="1"/>
  <c r="F54" i="1"/>
  <c r="E54" i="1"/>
  <c r="D54" i="1"/>
  <c r="AL53" i="1"/>
  <c r="AJ53" i="1"/>
  <c r="AH53" i="1"/>
  <c r="AC53" i="1"/>
  <c r="Y53" i="1"/>
  <c r="U53" i="1"/>
  <c r="S53" i="1"/>
  <c r="N53" i="1"/>
  <c r="M53" i="1"/>
  <c r="G53" i="1"/>
  <c r="F53" i="1"/>
  <c r="E53" i="1"/>
  <c r="D53" i="1"/>
  <c r="AL52" i="1"/>
  <c r="AJ52" i="1"/>
  <c r="U52" i="1"/>
  <c r="N50" i="1"/>
  <c r="M50" i="1"/>
  <c r="AJ49" i="1"/>
  <c r="AH49" i="1"/>
  <c r="AC49" i="1"/>
  <c r="U49" i="1"/>
  <c r="S49" i="1"/>
  <c r="N49" i="1"/>
  <c r="M49" i="1"/>
  <c r="AJ48" i="1"/>
  <c r="AH48" i="1"/>
  <c r="AC48" i="1"/>
  <c r="Y48" i="1"/>
  <c r="U48" i="1"/>
  <c r="S48" i="1"/>
  <c r="N48" i="1"/>
  <c r="M48" i="1"/>
  <c r="AJ47" i="1"/>
  <c r="AH47" i="1"/>
  <c r="AC47" i="1"/>
  <c r="Y47" i="1"/>
  <c r="U47" i="1"/>
  <c r="S47" i="1"/>
  <c r="N47" i="1"/>
  <c r="M47" i="1"/>
  <c r="G47" i="1"/>
  <c r="F47" i="1"/>
  <c r="E47" i="1"/>
  <c r="D47" i="1"/>
  <c r="AL46" i="1"/>
  <c r="AJ46" i="1"/>
  <c r="AH46" i="1"/>
  <c r="AC46" i="1"/>
  <c r="Y46" i="1"/>
  <c r="U46" i="1"/>
  <c r="S46" i="1"/>
  <c r="N46" i="1"/>
  <c r="M46" i="1"/>
  <c r="G46" i="1"/>
  <c r="F46" i="1"/>
  <c r="E46" i="1"/>
  <c r="D46" i="1"/>
  <c r="AL45" i="1"/>
  <c r="AJ45" i="1"/>
  <c r="U45" i="1"/>
  <c r="N43" i="1"/>
  <c r="M43" i="1"/>
  <c r="AJ42" i="1"/>
  <c r="AH42" i="1"/>
  <c r="AC42" i="1"/>
  <c r="U42" i="1"/>
  <c r="S42" i="1"/>
  <c r="N42" i="1"/>
  <c r="M42" i="1"/>
  <c r="AJ41" i="1"/>
  <c r="AH41" i="1"/>
  <c r="AC41" i="1"/>
  <c r="Y41" i="1"/>
  <c r="U41" i="1"/>
  <c r="S41" i="1"/>
  <c r="N41" i="1"/>
  <c r="M41" i="1"/>
  <c r="AJ40" i="1"/>
  <c r="AH40" i="1"/>
  <c r="AC40" i="1"/>
  <c r="Y40" i="1"/>
  <c r="U40" i="1"/>
  <c r="S40" i="1"/>
  <c r="N40" i="1"/>
  <c r="M40" i="1"/>
  <c r="G40" i="1"/>
  <c r="F40" i="1"/>
  <c r="E40" i="1"/>
  <c r="D40" i="1"/>
  <c r="AL39" i="1"/>
  <c r="AJ39" i="1"/>
  <c r="AH39" i="1"/>
  <c r="AC39" i="1"/>
  <c r="Y39" i="1"/>
  <c r="U39" i="1"/>
  <c r="S39" i="1"/>
  <c r="N39" i="1"/>
  <c r="M39" i="1"/>
  <c r="G39" i="1"/>
  <c r="F39" i="1"/>
  <c r="E39" i="1"/>
  <c r="D39" i="1"/>
  <c r="AL38" i="1"/>
  <c r="AJ38" i="1"/>
  <c r="U38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T32" i="1"/>
  <c r="BS32" i="1"/>
  <c r="BR32" i="1"/>
  <c r="BQ32" i="1"/>
  <c r="BP32" i="1"/>
  <c r="BT31" i="1"/>
  <c r="BS31" i="1"/>
  <c r="BR31" i="1"/>
  <c r="BQ31" i="1"/>
  <c r="BP31" i="1"/>
  <c r="BT30" i="1"/>
  <c r="BS30" i="1"/>
  <c r="BR30" i="1"/>
  <c r="BQ30" i="1"/>
  <c r="BP30" i="1"/>
  <c r="BT29" i="1"/>
  <c r="BS29" i="1"/>
  <c r="BR29" i="1"/>
  <c r="BQ29" i="1"/>
  <c r="BP29" i="1"/>
  <c r="BT28" i="1"/>
  <c r="BS28" i="1"/>
  <c r="BR28" i="1"/>
  <c r="BQ28" i="1"/>
  <c r="BP28" i="1"/>
  <c r="BT27" i="1"/>
  <c r="BS27" i="1"/>
  <c r="BR27" i="1"/>
  <c r="BQ27" i="1"/>
  <c r="BP27" i="1"/>
  <c r="BT26" i="1"/>
  <c r="BS26" i="1"/>
  <c r="BR26" i="1"/>
  <c r="BQ26" i="1"/>
  <c r="BP26" i="1"/>
  <c r="BT25" i="1"/>
  <c r="BS25" i="1"/>
  <c r="BR25" i="1"/>
  <c r="BQ25" i="1"/>
  <c r="BP25" i="1"/>
  <c r="BT24" i="1"/>
  <c r="BS24" i="1"/>
  <c r="BR24" i="1"/>
  <c r="BQ24" i="1"/>
  <c r="BP24" i="1"/>
  <c r="BT23" i="1"/>
  <c r="BS23" i="1"/>
  <c r="BR23" i="1"/>
  <c r="BQ23" i="1"/>
  <c r="BP23" i="1"/>
  <c r="BT22" i="1"/>
  <c r="BS22" i="1"/>
  <c r="BR22" i="1"/>
  <c r="BQ22" i="1"/>
  <c r="BP22" i="1"/>
  <c r="BT21" i="1"/>
  <c r="BS21" i="1"/>
  <c r="BR21" i="1"/>
  <c r="BQ21" i="1"/>
  <c r="BP21" i="1"/>
  <c r="BT20" i="1"/>
  <c r="BS20" i="1"/>
  <c r="BR20" i="1"/>
  <c r="BQ20" i="1"/>
  <c r="BP20" i="1"/>
  <c r="BT19" i="1"/>
  <c r="BS19" i="1"/>
  <c r="BR19" i="1"/>
  <c r="BQ19" i="1"/>
  <c r="BP19" i="1"/>
  <c r="BT18" i="1"/>
  <c r="BS18" i="1"/>
  <c r="BR18" i="1"/>
  <c r="BQ18" i="1"/>
  <c r="BP18" i="1"/>
  <c r="BT17" i="1"/>
  <c r="BS17" i="1"/>
  <c r="BR17" i="1"/>
  <c r="BQ17" i="1"/>
  <c r="BP17" i="1"/>
  <c r="BT16" i="1"/>
  <c r="BS16" i="1"/>
  <c r="BR16" i="1"/>
  <c r="BQ16" i="1"/>
  <c r="BP16" i="1"/>
  <c r="BT15" i="1"/>
  <c r="BS15" i="1"/>
  <c r="BR15" i="1"/>
  <c r="BQ15" i="1"/>
  <c r="BP15" i="1"/>
  <c r="BT14" i="1"/>
  <c r="BS14" i="1"/>
  <c r="BR14" i="1"/>
  <c r="BQ14" i="1"/>
  <c r="BP14" i="1"/>
  <c r="BT13" i="1"/>
  <c r="BS13" i="1"/>
  <c r="BR13" i="1"/>
  <c r="BQ13" i="1"/>
  <c r="BP13" i="1"/>
  <c r="BT12" i="1"/>
  <c r="BS12" i="1"/>
  <c r="BR12" i="1"/>
  <c r="BQ12" i="1"/>
  <c r="BP12" i="1"/>
  <c r="BT11" i="1"/>
  <c r="BS11" i="1"/>
  <c r="BR11" i="1"/>
  <c r="BQ11" i="1"/>
  <c r="BP11" i="1"/>
  <c r="BT10" i="1"/>
  <c r="BS10" i="1"/>
  <c r="BR10" i="1"/>
  <c r="BQ10" i="1"/>
  <c r="BP10" i="1"/>
  <c r="BT9" i="1"/>
  <c r="BS9" i="1"/>
  <c r="BR9" i="1"/>
  <c r="BQ9" i="1"/>
  <c r="BP9" i="1"/>
  <c r="BT8" i="1"/>
  <c r="BS8" i="1"/>
  <c r="BR8" i="1"/>
  <c r="BQ8" i="1"/>
  <c r="BP8" i="1"/>
  <c r="BT7" i="1"/>
  <c r="BR7" i="1"/>
  <c r="BQ7" i="1"/>
  <c r="BP7" i="1"/>
  <c r="BT6" i="1"/>
  <c r="BS6" i="1"/>
  <c r="BR6" i="1"/>
  <c r="BQ6" i="1"/>
  <c r="BP6" i="1"/>
  <c r="BT5" i="1"/>
  <c r="BS5" i="1"/>
  <c r="BR5" i="1"/>
  <c r="BQ5" i="1"/>
  <c r="BP5" i="1"/>
  <c r="B36" i="1"/>
  <c r="O55" i="1" l="1"/>
  <c r="N69" i="1"/>
  <c r="N74" i="1" s="1"/>
  <c r="O46" i="1"/>
  <c r="AH70" i="1"/>
  <c r="M70" i="1"/>
  <c r="O70" i="1" s="1"/>
  <c r="G48" i="1"/>
  <c r="S71" i="1"/>
  <c r="Y70" i="1"/>
  <c r="O54" i="1"/>
  <c r="F70" i="1"/>
  <c r="AC43" i="1"/>
  <c r="O56" i="1"/>
  <c r="BS36" i="1"/>
  <c r="BT36" i="1" s="1"/>
  <c r="Y56" i="1"/>
  <c r="H54" i="1"/>
  <c r="BQ36" i="1"/>
  <c r="O48" i="1"/>
  <c r="M71" i="1"/>
  <c r="AC72" i="1"/>
  <c r="H53" i="1"/>
  <c r="BP36" i="1"/>
  <c r="F69" i="1"/>
  <c r="F71" i="1" s="1"/>
  <c r="Y42" i="1"/>
  <c r="E70" i="1"/>
  <c r="U70" i="1"/>
  <c r="N71" i="1"/>
  <c r="AH72" i="1"/>
  <c r="D55" i="1"/>
  <c r="AC64" i="1"/>
  <c r="BR36" i="1"/>
  <c r="U71" i="1"/>
  <c r="N72" i="1"/>
  <c r="E48" i="1"/>
  <c r="H47" i="1"/>
  <c r="AC71" i="1"/>
  <c r="G55" i="1"/>
  <c r="F55" i="1"/>
  <c r="O60" i="1"/>
  <c r="Y49" i="1"/>
  <c r="AL56" i="1"/>
  <c r="D69" i="1"/>
  <c r="S43" i="1"/>
  <c r="N70" i="1"/>
  <c r="O42" i="1"/>
  <c r="N51" i="1"/>
  <c r="M51" i="1"/>
  <c r="AL49" i="1"/>
  <c r="O49" i="1"/>
  <c r="O50" i="1"/>
  <c r="S57" i="1"/>
  <c r="D62" i="1"/>
  <c r="H62" i="1" s="1"/>
  <c r="S64" i="1"/>
  <c r="E69" i="1"/>
  <c r="E71" i="1" s="1"/>
  <c r="U69" i="1"/>
  <c r="D70" i="1"/>
  <c r="S70" i="1"/>
  <c r="E41" i="1"/>
  <c r="D48" i="1"/>
  <c r="S50" i="1"/>
  <c r="S72" i="1"/>
  <c r="O57" i="1"/>
  <c r="F41" i="1"/>
  <c r="G69" i="1"/>
  <c r="N73" i="1"/>
  <c r="H46" i="1"/>
  <c r="AC69" i="1"/>
  <c r="O64" i="1"/>
  <c r="M44" i="1"/>
  <c r="AH69" i="1"/>
  <c r="G41" i="1"/>
  <c r="AC70" i="1"/>
  <c r="AH71" i="1"/>
  <c r="U68" i="1"/>
  <c r="O53" i="1"/>
  <c r="N58" i="1"/>
  <c r="M65" i="1"/>
  <c r="O65" i="1" s="1"/>
  <c r="G62" i="1"/>
  <c r="U72" i="1"/>
  <c r="O41" i="1"/>
  <c r="AC50" i="1"/>
  <c r="H40" i="1"/>
  <c r="H39" i="1"/>
  <c r="O40" i="1"/>
  <c r="AL42" i="1"/>
  <c r="H60" i="1"/>
  <c r="S69" i="1"/>
  <c r="M72" i="1"/>
  <c r="O72" i="1" s="1"/>
  <c r="D41" i="1"/>
  <c r="N44" i="1"/>
  <c r="F48" i="1"/>
  <c r="AC57" i="1"/>
  <c r="N65" i="1"/>
  <c r="M58" i="1"/>
  <c r="G70" i="1"/>
  <c r="O43" i="1"/>
  <c r="H61" i="1"/>
  <c r="M69" i="1"/>
  <c r="M73" i="1"/>
  <c r="O73" i="1" s="1"/>
  <c r="Y69" i="1"/>
  <c r="Y72" i="1" s="1"/>
  <c r="O39" i="1"/>
  <c r="O47" i="1"/>
  <c r="E55" i="1"/>
  <c r="G71" i="1" l="1"/>
  <c r="O44" i="1"/>
  <c r="H69" i="1"/>
  <c r="O51" i="1"/>
  <c r="H48" i="1"/>
  <c r="AL72" i="1"/>
  <c r="O71" i="1"/>
  <c r="H41" i="1"/>
  <c r="AC73" i="1"/>
  <c r="D71" i="1"/>
  <c r="H71" i="1" s="1"/>
  <c r="S73" i="1"/>
  <c r="H55" i="1"/>
  <c r="O58" i="1"/>
  <c r="H70" i="1"/>
  <c r="O69" i="1"/>
  <c r="M74" i="1"/>
  <c r="O74" i="1" s="1"/>
</calcChain>
</file>

<file path=xl/sharedStrings.xml><?xml version="1.0" encoding="utf-8"?>
<sst xmlns="http://schemas.openxmlformats.org/spreadsheetml/2006/main" count="399" uniqueCount="88">
  <si>
    <t>ວ/ດ/ປ</t>
  </si>
  <si>
    <t>ລວມ</t>
  </si>
  <si>
    <t>ຍິງ</t>
  </si>
  <si>
    <t>ຊາຍ</t>
  </si>
  <si>
    <t>ນະຄອນຫຼວງ</t>
  </si>
  <si>
    <t>ຕ່າງແຂວງ</t>
  </si>
  <si>
    <t>ຊ່ວງເວລາ</t>
  </si>
  <si>
    <t>9 ຕົວເມືອງ</t>
  </si>
  <si>
    <t>ເກີນພະຍາບານ</t>
  </si>
  <si>
    <t>0-10</t>
  </si>
  <si>
    <t>21-30</t>
  </si>
  <si>
    <t>31-50</t>
  </si>
  <si>
    <t>50 ຂຶ້ນ</t>
  </si>
  <si>
    <t>Insurance</t>
  </si>
  <si>
    <t>ເກົ່າ</t>
  </si>
  <si>
    <t>ໃໝ່</t>
  </si>
  <si>
    <t>ປະກັນເກົ່າ</t>
  </si>
  <si>
    <t>ປະກັນໃໝ່</t>
  </si>
  <si>
    <t>ເຊົ້າ</t>
  </si>
  <si>
    <t>ແລງ</t>
  </si>
  <si>
    <t>ເດິກ</t>
  </si>
  <si>
    <t>ໄຊທານີ</t>
  </si>
  <si>
    <t>ໄຊເສດຖາ</t>
  </si>
  <si>
    <t>ສີສັດຕະນາກ</t>
  </si>
  <si>
    <t>ສີໂຄດຕະບອງ</t>
  </si>
  <si>
    <t>ຈັນທະບູລີ</t>
  </si>
  <si>
    <t>ໃໝ່ປາກງື່ມ</t>
  </si>
  <si>
    <t>ນາຊາຍທອງ</t>
  </si>
  <si>
    <t>ສັງທອງ</t>
  </si>
  <si>
    <t>ຫາດຊາຍຟອງ</t>
  </si>
  <si>
    <t>ມາຕໍ່ຢາ</t>
  </si>
  <si>
    <t>ມາຂໍຊື້ຢາ</t>
  </si>
  <si>
    <t>ພະນັກງານຫຼັກໄຊ</t>
  </si>
  <si>
    <t>ອື່ນໆ</t>
  </si>
  <si>
    <t>ຍ</t>
  </si>
  <si>
    <t>ຊ</t>
  </si>
  <si>
    <t>AGL</t>
  </si>
  <si>
    <t>APA</t>
  </si>
  <si>
    <t>Sokxay</t>
  </si>
  <si>
    <t>VT</t>
  </si>
  <si>
    <t>LAO-TCL</t>
  </si>
  <si>
    <t>TPY</t>
  </si>
  <si>
    <t>Prudential</t>
  </si>
  <si>
    <t>LX</t>
  </si>
  <si>
    <t>ST</t>
  </si>
  <si>
    <t>TKI</t>
  </si>
  <si>
    <t>FTTK</t>
  </si>
  <si>
    <t>ຈົງຈີ</t>
  </si>
  <si>
    <t>ຜົ້ງສາລີ</t>
  </si>
  <si>
    <t>ໄຊຍະບູລີ</t>
  </si>
  <si>
    <t>ຫົວພັນ</t>
  </si>
  <si>
    <t>ຊຽງຂວາງ</t>
  </si>
  <si>
    <t>ຫຼວງນໍ້າທາ</t>
  </si>
  <si>
    <t>ຫຼວງພະບາງ</t>
  </si>
  <si>
    <t>ອຸດົມໄຊ</t>
  </si>
  <si>
    <t>ໄຊສົມບູນ</t>
  </si>
  <si>
    <t>ບໍ່ແກ້ວ</t>
  </si>
  <si>
    <t>ວຽງຈັນ</t>
  </si>
  <si>
    <t>ບໍລິຄໍາໄຊ</t>
  </si>
  <si>
    <t>ສະຫວັນນະເຂດ</t>
  </si>
  <si>
    <t>ຄໍາມ່ວນ</t>
  </si>
  <si>
    <t>ເຊກອງ</t>
  </si>
  <si>
    <t>ຈໍາປາສັກ</t>
  </si>
  <si>
    <t>ອັດຕະປື</t>
  </si>
  <si>
    <t>ສາລະວັນ</t>
  </si>
  <si>
    <t>Total</t>
  </si>
  <si>
    <t>01-07/11/2023</t>
  </si>
  <si>
    <t>ເຂດ</t>
  </si>
  <si>
    <t>ຊ່ວງອາຍຸ</t>
  </si>
  <si>
    <t>ຈຳນວນ</t>
  </si>
  <si>
    <t>ສາເຫດທີ່ຈໍານວນເກີນ</t>
  </si>
  <si>
    <t>KTI</t>
  </si>
  <si>
    <t>0-10ປີ</t>
  </si>
  <si>
    <t>07:00-16:01</t>
  </si>
  <si>
    <t>10-20ປີ</t>
  </si>
  <si>
    <t>16:00-21:01</t>
  </si>
  <si>
    <t>ຂໍຊື້ຢາ</t>
  </si>
  <si>
    <t>20-30ປີ</t>
  </si>
  <si>
    <t>21:00-07:01</t>
  </si>
  <si>
    <t>ພະນັກງານ</t>
  </si>
  <si>
    <t>30-50ປີ</t>
  </si>
  <si>
    <t>50ປີຂື້ນໄປ</t>
  </si>
  <si>
    <t>08-14/11/2023</t>
  </si>
  <si>
    <t>15-21/11/2023</t>
  </si>
  <si>
    <t>22-30/11/2023</t>
  </si>
  <si>
    <t>Monthly</t>
  </si>
  <si>
    <t>province</t>
  </si>
  <si>
    <t>ຊຽງຊວາງ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</si>
</sst>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454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Phetsarath OT"/>
    </font>
    <font>
      <sz val="11"/>
      <color theme="1"/>
      <name val="Phetsarath OT"/>
    </font>
    <font>
      <sz val="12"/>
      <color theme="1"/>
      <name val="Phetsarath OT"/>
    </font>
    <font>
      <sz val="11"/>
      <color rgb="FF000000"/>
      <name val="Phetsarath OT"/>
    </font>
    <font>
      <sz val="11"/>
      <name val="Phetsarath OT"/>
    </font>
    <font>
      <sz val="11"/>
      <name val="Saysettha OT"/>
      <family val="2"/>
    </font>
    <font>
      <sz val="12"/>
      <name val="Calibri"/>
      <family val="2"/>
      <scheme val="minor"/>
    </font>
    <font>
      <sz val="12"/>
      <name val="Phetsarath OT"/>
    </font>
    <font>
      <sz val="11"/>
      <name val="Calibri"/>
      <family val="2"/>
      <scheme val="minor"/>
    </font>
    <font>
      <sz val="14"/>
      <color theme="1"/>
      <name val="Phetsarath OT"/>
    </font>
    <font>
      <sz val="11"/>
      <color rgb="FFFF0000"/>
      <name val="Phetsarath OT"/>
    </font>
  </fonts>
  <fills count="23">
    <fill>
      <patternFill patternType="none"/>
    </fill>
    <fill>
      <patternFill patternType="gray125"/>
    </fill>
    <fill>
      <patternFill patternType="solid">
        <fgColor rgb="FF8BD8FF"/>
        <bgColor indexed="64"/>
      </patternFill>
    </fill>
    <fill>
      <patternFill patternType="solid">
        <fgColor rgb="FFF47A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230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3" fillId="9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8" borderId="4" xfId="0" applyFont="1" applyFill="1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readingOrder="1"/>
    </xf>
    <xf numFmtId="164" fontId="3" fillId="10" borderId="4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readingOrder="1"/>
    </xf>
    <xf numFmtId="0" fontId="0" fillId="0" borderId="4" xfId="0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0" fillId="12" borderId="0" xfId="0" applyFill="1"/>
    <xf numFmtId="0" fontId="7" fillId="6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6" fillId="14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/>
    </xf>
    <xf numFmtId="0" fontId="0" fillId="14" borderId="0" xfId="0" applyFill="1"/>
    <xf numFmtId="0" fontId="10" fillId="0" borderId="5" xfId="0" applyFont="1" applyBorder="1" applyAlignment="1">
      <alignment horizontal="center"/>
    </xf>
    <xf numFmtId="0" fontId="3" fillId="15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16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49" fontId="3" fillId="19" borderId="4" xfId="0" applyNumberFormat="1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3" fillId="20" borderId="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21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readingOrder="1"/>
    </xf>
    <xf numFmtId="0" fontId="3" fillId="11" borderId="4" xfId="0" applyFont="1" applyFill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4" xfId="0" applyFont="1" applyFill="1" applyBorder="1" applyAlignment="1">
      <alignment horizontal="left" vertical="center" readingOrder="1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6" fontId="3" fillId="8" borderId="1" xfId="0" applyNumberFormat="1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4455-3EE0-41D4-B0F1-98E42994764F}">
  <dimension ref="A2:BT77"/>
  <sheetViews>
    <sheetView tabSelected="1" topLeftCell="A4" zoomScale="130" zoomScaleNormal="130" workbookViewId="0">
      <selection activeCell="J30" sqref="J30"/>
    </sheetView>
  </sheetViews>
  <sheetFormatPr defaultRowHeight="15" x14ac:dyDescent="0.25"/>
  <cols>
    <col min="1" max="1" width="13.28515625" customWidth="1"/>
    <col min="2" max="2" width="10.42578125" bestFit="1" customWidth="1"/>
    <col min="3" max="3" width="9.140625" customWidth="1"/>
    <col min="4" max="4" width="10" customWidth="1"/>
    <col min="5" max="5" width="10.28515625" customWidth="1"/>
    <col min="6" max="7" width="9.140625" customWidth="1"/>
    <col min="8" max="8" width="10.28515625" customWidth="1"/>
    <col min="9" max="12" width="9.140625" customWidth="1"/>
    <col min="13" max="13" width="11.5703125" customWidth="1"/>
    <col min="14" max="18" width="9.140625" customWidth="1"/>
    <col min="19" max="19" width="12" customWidth="1"/>
    <col min="20" max="21" width="9.140625" customWidth="1"/>
    <col min="22" max="22" width="10.42578125" customWidth="1"/>
    <col min="23" max="26" width="9.140625" customWidth="1"/>
    <col min="27" max="27" width="11" customWidth="1"/>
    <col min="28" max="33" width="9.140625" customWidth="1"/>
    <col min="34" max="34" width="9.5703125" customWidth="1"/>
    <col min="35" max="35" width="11.85546875" customWidth="1"/>
    <col min="36" max="44" width="9.140625" customWidth="1"/>
    <col min="45" max="48" width="9.7109375" customWidth="1"/>
    <col min="49" max="68" width="9.140625" customWidth="1"/>
  </cols>
  <sheetData>
    <row r="2" spans="1:72" ht="21" x14ac:dyDescent="0.25">
      <c r="A2" s="105">
        <v>45383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7"/>
    </row>
    <row r="3" spans="1:72" ht="20.25" x14ac:dyDescent="0.5">
      <c r="A3" s="108" t="s">
        <v>0</v>
      </c>
      <c r="B3" s="108" t="s">
        <v>1</v>
      </c>
      <c r="C3" s="109" t="s">
        <v>2</v>
      </c>
      <c r="D3" s="110" t="s">
        <v>3</v>
      </c>
      <c r="E3" s="111" t="s">
        <v>4</v>
      </c>
      <c r="F3" s="111"/>
      <c r="G3" s="111"/>
      <c r="H3" s="111"/>
      <c r="I3" s="112" t="s">
        <v>5</v>
      </c>
      <c r="J3" s="112"/>
      <c r="K3" s="112"/>
      <c r="L3" s="112"/>
      <c r="M3" s="113" t="s">
        <v>6</v>
      </c>
      <c r="N3" s="113"/>
      <c r="O3" s="113"/>
      <c r="P3" s="114" t="s">
        <v>7</v>
      </c>
      <c r="Q3" s="114"/>
      <c r="R3" s="114"/>
      <c r="S3" s="114"/>
      <c r="T3" s="114"/>
      <c r="U3" s="114"/>
      <c r="V3" s="114"/>
      <c r="W3" s="114"/>
      <c r="X3" s="114"/>
      <c r="Y3" s="99" t="s">
        <v>8</v>
      </c>
      <c r="Z3" s="100"/>
      <c r="AA3" s="100"/>
      <c r="AB3" s="101"/>
      <c r="AC3" s="102" t="s">
        <v>9</v>
      </c>
      <c r="AD3" s="103"/>
      <c r="AE3" s="104">
        <v>45219</v>
      </c>
      <c r="AF3" s="103"/>
      <c r="AG3" s="102" t="s">
        <v>10</v>
      </c>
      <c r="AH3" s="103"/>
      <c r="AI3" s="102" t="s">
        <v>11</v>
      </c>
      <c r="AJ3" s="103"/>
      <c r="AK3" s="102" t="s">
        <v>12</v>
      </c>
      <c r="AL3" s="103"/>
      <c r="AM3" s="96" t="s">
        <v>13</v>
      </c>
      <c r="AN3" s="97"/>
      <c r="AO3" s="97"/>
      <c r="AP3" s="97"/>
      <c r="AQ3" s="97"/>
      <c r="AR3" s="97"/>
      <c r="AS3" s="97"/>
      <c r="AT3" s="97"/>
      <c r="AU3" s="97"/>
      <c r="AV3" s="97"/>
      <c r="AW3" s="98"/>
      <c r="AX3" s="1"/>
    </row>
    <row r="4" spans="1:72" ht="33.75" customHeight="1" x14ac:dyDescent="0.5">
      <c r="A4" s="108"/>
      <c r="B4" s="108"/>
      <c r="C4" s="109"/>
      <c r="D4" s="110"/>
      <c r="E4" s="2" t="s">
        <v>14</v>
      </c>
      <c r="F4" s="2" t="s">
        <v>15</v>
      </c>
      <c r="G4" s="2" t="s">
        <v>16</v>
      </c>
      <c r="H4" s="2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  <c r="U4" s="5" t="s">
        <v>26</v>
      </c>
      <c r="V4" s="5" t="s">
        <v>27</v>
      </c>
      <c r="W4" s="5" t="s">
        <v>28</v>
      </c>
      <c r="X4" s="5" t="s">
        <v>29</v>
      </c>
      <c r="Y4" s="6" t="s">
        <v>30</v>
      </c>
      <c r="Z4" s="6" t="s">
        <v>31</v>
      </c>
      <c r="AA4" s="6" t="s">
        <v>32</v>
      </c>
      <c r="AB4" s="6" t="s">
        <v>33</v>
      </c>
      <c r="AC4" s="7" t="s">
        <v>34</v>
      </c>
      <c r="AD4" s="7" t="s">
        <v>35</v>
      </c>
      <c r="AE4" s="7" t="s">
        <v>34</v>
      </c>
      <c r="AF4" s="7" t="s">
        <v>35</v>
      </c>
      <c r="AG4" s="7" t="s">
        <v>34</v>
      </c>
      <c r="AH4" s="7" t="s">
        <v>35</v>
      </c>
      <c r="AI4" s="7" t="s">
        <v>34</v>
      </c>
      <c r="AJ4" s="7" t="s">
        <v>35</v>
      </c>
      <c r="AK4" s="7" t="s">
        <v>34</v>
      </c>
      <c r="AL4" s="7" t="s">
        <v>35</v>
      </c>
      <c r="AM4" s="8" t="s">
        <v>36</v>
      </c>
      <c r="AN4" s="8" t="s">
        <v>37</v>
      </c>
      <c r="AO4" s="8" t="s">
        <v>38</v>
      </c>
      <c r="AP4" s="8" t="s">
        <v>39</v>
      </c>
      <c r="AQ4" s="8" t="s">
        <v>40</v>
      </c>
      <c r="AR4" s="8" t="s">
        <v>41</v>
      </c>
      <c r="AS4" s="8" t="s">
        <v>42</v>
      </c>
      <c r="AT4" s="8" t="s">
        <v>43</v>
      </c>
      <c r="AU4" s="8" t="s">
        <v>44</v>
      </c>
      <c r="AV4" s="8" t="s">
        <v>45</v>
      </c>
      <c r="AW4" s="9" t="s">
        <v>46</v>
      </c>
      <c r="AX4" s="8" t="s">
        <v>47</v>
      </c>
      <c r="AY4" s="10" t="s">
        <v>48</v>
      </c>
      <c r="AZ4" s="11" t="s">
        <v>49</v>
      </c>
      <c r="BA4" s="11" t="s">
        <v>50</v>
      </c>
      <c r="BB4" s="11" t="s">
        <v>51</v>
      </c>
      <c r="BC4" s="11" t="s">
        <v>52</v>
      </c>
      <c r="BD4" s="11" t="s">
        <v>53</v>
      </c>
      <c r="BE4" s="11" t="s">
        <v>54</v>
      </c>
      <c r="BF4" s="11" t="s">
        <v>55</v>
      </c>
      <c r="BG4" s="11" t="s">
        <v>56</v>
      </c>
      <c r="BH4" s="11" t="s">
        <v>57</v>
      </c>
      <c r="BI4" s="11" t="s">
        <v>58</v>
      </c>
      <c r="BJ4" s="11" t="s">
        <v>59</v>
      </c>
      <c r="BK4" s="11" t="s">
        <v>60</v>
      </c>
      <c r="BL4" s="11" t="s">
        <v>61</v>
      </c>
      <c r="BM4" s="11" t="s">
        <v>62</v>
      </c>
      <c r="BN4" s="11" t="s">
        <v>63</v>
      </c>
      <c r="BO4" s="11" t="s">
        <v>64</v>
      </c>
      <c r="BP4" s="8" t="s">
        <v>1</v>
      </c>
    </row>
    <row r="5" spans="1:72" ht="23.25" x14ac:dyDescent="0.45">
      <c r="A5" s="12">
        <v>45413</v>
      </c>
      <c r="B5" s="13">
        <v>43</v>
      </c>
      <c r="C5" s="13">
        <v>29</v>
      </c>
      <c r="D5" s="13">
        <v>14</v>
      </c>
      <c r="E5" s="14">
        <v>21</v>
      </c>
      <c r="F5" s="14">
        <v>12</v>
      </c>
      <c r="G5" s="14">
        <v>5</v>
      </c>
      <c r="H5" s="14">
        <v>3</v>
      </c>
      <c r="I5" s="15">
        <v>1</v>
      </c>
      <c r="J5" s="15">
        <v>1</v>
      </c>
      <c r="K5" s="15">
        <v>0</v>
      </c>
      <c r="L5" s="15">
        <v>1</v>
      </c>
      <c r="M5" s="16">
        <v>26</v>
      </c>
      <c r="N5" s="16">
        <v>13</v>
      </c>
      <c r="O5" s="16">
        <v>4</v>
      </c>
      <c r="P5" s="17">
        <v>22</v>
      </c>
      <c r="Q5" s="17">
        <v>14</v>
      </c>
      <c r="R5" s="17">
        <v>1</v>
      </c>
      <c r="S5" s="17">
        <v>0</v>
      </c>
      <c r="T5" s="17">
        <v>2</v>
      </c>
      <c r="U5" s="17">
        <v>0</v>
      </c>
      <c r="V5" s="18">
        <v>1</v>
      </c>
      <c r="W5" s="18">
        <v>0</v>
      </c>
      <c r="X5" s="18">
        <v>0</v>
      </c>
      <c r="Y5" s="19">
        <v>0</v>
      </c>
      <c r="Z5" s="19">
        <v>4</v>
      </c>
      <c r="AA5" s="19"/>
      <c r="AB5" s="19"/>
      <c r="AC5" s="20">
        <v>2</v>
      </c>
      <c r="AD5" s="20">
        <v>3</v>
      </c>
      <c r="AE5" s="20">
        <v>1</v>
      </c>
      <c r="AF5" s="20">
        <v>1</v>
      </c>
      <c r="AG5" s="20">
        <v>6</v>
      </c>
      <c r="AH5" s="20">
        <v>2</v>
      </c>
      <c r="AI5" s="20">
        <v>9</v>
      </c>
      <c r="AJ5" s="20">
        <v>3</v>
      </c>
      <c r="AK5" s="20">
        <v>11</v>
      </c>
      <c r="AL5" s="20">
        <v>5</v>
      </c>
      <c r="AM5" s="21">
        <v>2</v>
      </c>
      <c r="AN5" s="21">
        <v>1</v>
      </c>
      <c r="AO5" s="21">
        <v>4</v>
      </c>
      <c r="AP5" s="21">
        <v>0</v>
      </c>
      <c r="AQ5" s="21">
        <v>0</v>
      </c>
      <c r="AR5" s="21">
        <v>1</v>
      </c>
      <c r="AS5" s="21">
        <v>1</v>
      </c>
      <c r="AT5" s="21">
        <v>0</v>
      </c>
      <c r="AU5" s="21">
        <v>0</v>
      </c>
      <c r="AV5" s="21">
        <v>0</v>
      </c>
      <c r="AW5" s="22">
        <v>0</v>
      </c>
      <c r="AX5" s="22">
        <v>0</v>
      </c>
      <c r="AY5" s="23">
        <v>0</v>
      </c>
      <c r="AZ5" s="24">
        <v>0</v>
      </c>
      <c r="BA5" s="24">
        <v>0</v>
      </c>
      <c r="BB5" s="24">
        <v>2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5">
        <f>SUM(AY5:BO5)</f>
        <v>2</v>
      </c>
      <c r="BQ5">
        <f>SUM(E5:H5,I5:L5)</f>
        <v>44</v>
      </c>
      <c r="BR5">
        <f>SUM(AC5:AL5)</f>
        <v>43</v>
      </c>
      <c r="BS5">
        <f>SUM(AM5:AX5)</f>
        <v>9</v>
      </c>
      <c r="BT5">
        <f>SUM(G5:H5,K5:L5)</f>
        <v>9</v>
      </c>
    </row>
    <row r="6" spans="1:72" ht="23.25" x14ac:dyDescent="0.45">
      <c r="A6" s="12">
        <v>45414</v>
      </c>
      <c r="B6" s="13">
        <v>34</v>
      </c>
      <c r="C6" s="13">
        <v>20</v>
      </c>
      <c r="D6" s="13">
        <v>14</v>
      </c>
      <c r="E6" s="14">
        <v>19</v>
      </c>
      <c r="F6" s="14">
        <v>10</v>
      </c>
      <c r="G6" s="14">
        <v>2</v>
      </c>
      <c r="H6" s="14">
        <v>2</v>
      </c>
      <c r="I6" s="15">
        <v>1</v>
      </c>
      <c r="J6" s="15">
        <v>0</v>
      </c>
      <c r="K6" s="15">
        <v>0</v>
      </c>
      <c r="L6" s="15">
        <v>0</v>
      </c>
      <c r="M6" s="16">
        <v>18</v>
      </c>
      <c r="N6" s="16">
        <v>13</v>
      </c>
      <c r="O6" s="16">
        <v>3</v>
      </c>
      <c r="P6" s="17">
        <v>22</v>
      </c>
      <c r="Q6" s="17">
        <v>7</v>
      </c>
      <c r="R6" s="17">
        <v>2</v>
      </c>
      <c r="S6" s="17">
        <v>0</v>
      </c>
      <c r="T6" s="17">
        <v>1</v>
      </c>
      <c r="U6" s="17">
        <v>0</v>
      </c>
      <c r="V6" s="18">
        <v>1</v>
      </c>
      <c r="W6" s="18">
        <v>0</v>
      </c>
      <c r="X6" s="18">
        <v>0</v>
      </c>
      <c r="Y6" s="19">
        <v>0</v>
      </c>
      <c r="Z6" s="19">
        <v>0</v>
      </c>
      <c r="AA6" s="19"/>
      <c r="AB6" s="19"/>
      <c r="AC6" s="20">
        <v>2</v>
      </c>
      <c r="AD6" s="20">
        <v>8</v>
      </c>
      <c r="AE6" s="20">
        <v>0</v>
      </c>
      <c r="AF6" s="20">
        <v>1</v>
      </c>
      <c r="AG6" s="20">
        <v>4</v>
      </c>
      <c r="AH6" s="20">
        <v>0</v>
      </c>
      <c r="AI6" s="20">
        <v>7</v>
      </c>
      <c r="AJ6" s="20">
        <v>5</v>
      </c>
      <c r="AK6" s="20">
        <v>7</v>
      </c>
      <c r="AL6" s="20">
        <v>0</v>
      </c>
      <c r="AM6" s="21">
        <v>2</v>
      </c>
      <c r="AN6" s="21">
        <v>1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2">
        <v>1</v>
      </c>
      <c r="AX6" s="22">
        <v>0</v>
      </c>
      <c r="AY6" s="23">
        <v>0</v>
      </c>
      <c r="AZ6" s="24">
        <v>1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5">
        <f t="shared" ref="BP6:BP32" si="0">SUM(AY6:BO6)</f>
        <v>1</v>
      </c>
      <c r="BQ6">
        <f t="shared" ref="BQ6:BQ32" si="1">SUM(E6:H6,I6:L6)</f>
        <v>34</v>
      </c>
      <c r="BR6">
        <f t="shared" ref="BR6:BR32" si="2">SUM(AC6:AL6)</f>
        <v>34</v>
      </c>
      <c r="BS6">
        <f t="shared" ref="BS6:BS32" si="3">SUM(AM6:AX6)</f>
        <v>4</v>
      </c>
      <c r="BT6">
        <f t="shared" ref="BT6:BT32" si="4">SUM(G6:H6,K6:L6)</f>
        <v>4</v>
      </c>
    </row>
    <row r="7" spans="1:72" ht="18.75" x14ac:dyDescent="0.45">
      <c r="A7" s="12">
        <v>45294</v>
      </c>
      <c r="B7" s="13">
        <v>36</v>
      </c>
      <c r="C7" s="13">
        <v>22</v>
      </c>
      <c r="D7" s="13">
        <v>14</v>
      </c>
      <c r="E7" s="14">
        <v>19</v>
      </c>
      <c r="F7" s="14">
        <v>10</v>
      </c>
      <c r="G7" s="14">
        <v>4</v>
      </c>
      <c r="H7" s="14">
        <v>2</v>
      </c>
      <c r="I7" s="15">
        <v>1</v>
      </c>
      <c r="J7" s="15">
        <v>0</v>
      </c>
      <c r="K7" s="15">
        <v>0</v>
      </c>
      <c r="L7" s="15">
        <v>0</v>
      </c>
      <c r="M7" s="16">
        <v>26</v>
      </c>
      <c r="N7" s="16">
        <v>7</v>
      </c>
      <c r="O7" s="16">
        <v>3</v>
      </c>
      <c r="P7" s="26">
        <v>24</v>
      </c>
      <c r="Q7" s="26">
        <v>1</v>
      </c>
      <c r="R7" s="26">
        <v>2</v>
      </c>
      <c r="S7" s="26">
        <v>2</v>
      </c>
      <c r="T7" s="26">
        <v>1</v>
      </c>
      <c r="U7" s="26">
        <v>1</v>
      </c>
      <c r="V7" s="27">
        <v>4</v>
      </c>
      <c r="W7" s="27">
        <v>0</v>
      </c>
      <c r="X7" s="27">
        <v>0</v>
      </c>
      <c r="Y7" s="19">
        <v>0</v>
      </c>
      <c r="Z7" s="19">
        <v>0</v>
      </c>
      <c r="AA7" s="19"/>
      <c r="AB7" s="19"/>
      <c r="AC7" s="20">
        <v>1</v>
      </c>
      <c r="AD7" s="20">
        <v>4</v>
      </c>
      <c r="AE7" s="20">
        <v>2</v>
      </c>
      <c r="AF7" s="20">
        <v>0</v>
      </c>
      <c r="AG7" s="20">
        <v>1</v>
      </c>
      <c r="AH7" s="20">
        <v>1</v>
      </c>
      <c r="AI7" s="20">
        <v>9</v>
      </c>
      <c r="AJ7" s="20">
        <v>8</v>
      </c>
      <c r="AK7" s="20">
        <v>9</v>
      </c>
      <c r="AL7" s="20">
        <v>1</v>
      </c>
      <c r="AM7" s="21">
        <v>3</v>
      </c>
      <c r="AN7" s="21">
        <v>1</v>
      </c>
      <c r="AO7" s="21">
        <v>1</v>
      </c>
      <c r="AP7" s="21">
        <v>0</v>
      </c>
      <c r="AQ7" s="21">
        <v>0</v>
      </c>
      <c r="AR7" s="21">
        <v>0</v>
      </c>
      <c r="AS7" s="21">
        <v>1</v>
      </c>
      <c r="AT7" s="21">
        <v>0</v>
      </c>
      <c r="AU7" s="21">
        <v>0</v>
      </c>
      <c r="AV7" s="21">
        <v>0</v>
      </c>
      <c r="AW7" s="22">
        <v>0</v>
      </c>
      <c r="AX7" s="22">
        <v>0</v>
      </c>
      <c r="AY7" s="23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1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5">
        <f t="shared" si="0"/>
        <v>1</v>
      </c>
      <c r="BQ7">
        <f t="shared" si="1"/>
        <v>36</v>
      </c>
      <c r="BR7">
        <f t="shared" si="2"/>
        <v>36</v>
      </c>
      <c r="BS7">
        <f>SUM(AM7:AX7)</f>
        <v>6</v>
      </c>
      <c r="BT7">
        <f t="shared" si="4"/>
        <v>6</v>
      </c>
    </row>
    <row r="8" spans="1:72" ht="20.25" x14ac:dyDescent="0.45">
      <c r="A8" s="12">
        <v>45295</v>
      </c>
      <c r="B8" s="13">
        <v>40</v>
      </c>
      <c r="C8" s="13">
        <v>23</v>
      </c>
      <c r="D8" s="13">
        <v>17</v>
      </c>
      <c r="E8" s="14">
        <v>14</v>
      </c>
      <c r="F8" s="14">
        <v>8</v>
      </c>
      <c r="G8" s="14">
        <v>11</v>
      </c>
      <c r="H8" s="14">
        <v>3</v>
      </c>
      <c r="I8" s="15">
        <v>2</v>
      </c>
      <c r="J8" s="15">
        <v>2</v>
      </c>
      <c r="K8" s="15">
        <v>0</v>
      </c>
      <c r="L8" s="15">
        <v>0</v>
      </c>
      <c r="M8" s="16">
        <v>25</v>
      </c>
      <c r="N8" s="16">
        <v>12</v>
      </c>
      <c r="O8" s="16">
        <v>3</v>
      </c>
      <c r="P8" s="28">
        <v>18</v>
      </c>
      <c r="Q8" s="28">
        <v>7</v>
      </c>
      <c r="R8" s="28">
        <v>2</v>
      </c>
      <c r="S8" s="28">
        <v>2</v>
      </c>
      <c r="T8" s="28">
        <v>5</v>
      </c>
      <c r="U8" s="28">
        <v>0</v>
      </c>
      <c r="V8" s="28">
        <v>2</v>
      </c>
      <c r="W8" s="28">
        <v>0</v>
      </c>
      <c r="X8" s="28">
        <v>0</v>
      </c>
      <c r="Y8" s="19">
        <v>0</v>
      </c>
      <c r="Z8" s="19">
        <v>1</v>
      </c>
      <c r="AA8" s="19"/>
      <c r="AB8" s="19"/>
      <c r="AC8" s="20">
        <v>2</v>
      </c>
      <c r="AD8" s="20">
        <v>4</v>
      </c>
      <c r="AE8" s="20">
        <v>1</v>
      </c>
      <c r="AF8" s="20">
        <v>0</v>
      </c>
      <c r="AG8" s="20">
        <v>3</v>
      </c>
      <c r="AH8" s="20">
        <v>1</v>
      </c>
      <c r="AI8" s="20">
        <v>9</v>
      </c>
      <c r="AJ8" s="20">
        <v>9</v>
      </c>
      <c r="AK8" s="20">
        <v>8</v>
      </c>
      <c r="AL8" s="20">
        <v>3</v>
      </c>
      <c r="AM8" s="21">
        <v>3</v>
      </c>
      <c r="AN8" s="21">
        <v>3</v>
      </c>
      <c r="AO8" s="21">
        <v>6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2">
        <v>1</v>
      </c>
      <c r="AX8" s="22">
        <v>0</v>
      </c>
      <c r="AY8" s="29">
        <v>0</v>
      </c>
      <c r="AZ8" s="21">
        <v>0</v>
      </c>
      <c r="BA8" s="29">
        <v>0</v>
      </c>
      <c r="BB8" s="29">
        <v>0</v>
      </c>
      <c r="BC8" s="29">
        <v>0</v>
      </c>
      <c r="BD8" s="29">
        <v>2</v>
      </c>
      <c r="BE8" s="29">
        <v>0</v>
      </c>
      <c r="BF8" s="29">
        <v>0</v>
      </c>
      <c r="BG8" s="29">
        <v>0</v>
      </c>
      <c r="BH8" s="29">
        <v>0</v>
      </c>
      <c r="BI8" s="29">
        <v>2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5">
        <f t="shared" si="0"/>
        <v>4</v>
      </c>
      <c r="BQ8">
        <f t="shared" si="1"/>
        <v>40</v>
      </c>
      <c r="BR8">
        <f t="shared" si="2"/>
        <v>40</v>
      </c>
      <c r="BS8">
        <f t="shared" si="3"/>
        <v>13</v>
      </c>
      <c r="BT8">
        <f t="shared" si="4"/>
        <v>14</v>
      </c>
    </row>
    <row r="9" spans="1:72" ht="18.75" x14ac:dyDescent="0.45">
      <c r="A9" s="12">
        <v>45296</v>
      </c>
      <c r="B9" s="13">
        <v>31</v>
      </c>
      <c r="C9" s="13">
        <v>18</v>
      </c>
      <c r="D9" s="13">
        <v>13</v>
      </c>
      <c r="E9" s="14">
        <v>10</v>
      </c>
      <c r="F9" s="14">
        <v>11</v>
      </c>
      <c r="G9" s="14">
        <v>3</v>
      </c>
      <c r="H9" s="14">
        <v>3</v>
      </c>
      <c r="I9" s="15">
        <v>2</v>
      </c>
      <c r="J9" s="15">
        <v>1</v>
      </c>
      <c r="K9" s="15">
        <v>1</v>
      </c>
      <c r="L9" s="15">
        <v>0</v>
      </c>
      <c r="M9" s="16">
        <v>20</v>
      </c>
      <c r="N9" s="16">
        <v>9</v>
      </c>
      <c r="O9" s="16">
        <v>2</v>
      </c>
      <c r="P9" s="26">
        <v>15</v>
      </c>
      <c r="Q9" s="26">
        <v>4</v>
      </c>
      <c r="R9" s="26">
        <v>2</v>
      </c>
      <c r="S9" s="26">
        <v>1</v>
      </c>
      <c r="T9" s="26">
        <v>1</v>
      </c>
      <c r="U9" s="26">
        <v>1</v>
      </c>
      <c r="V9" s="26">
        <v>0</v>
      </c>
      <c r="W9" s="26">
        <v>0</v>
      </c>
      <c r="X9" s="30">
        <v>2</v>
      </c>
      <c r="Y9" s="19">
        <v>0</v>
      </c>
      <c r="Z9" s="19">
        <v>0</v>
      </c>
      <c r="AA9" s="19"/>
      <c r="AB9" s="19"/>
      <c r="AC9" s="20">
        <v>3</v>
      </c>
      <c r="AD9" s="20">
        <v>2</v>
      </c>
      <c r="AE9" s="20">
        <v>0</v>
      </c>
      <c r="AF9" s="20">
        <v>0</v>
      </c>
      <c r="AG9" s="20">
        <v>2</v>
      </c>
      <c r="AH9" s="20">
        <v>1</v>
      </c>
      <c r="AI9" s="20">
        <v>6</v>
      </c>
      <c r="AJ9" s="20">
        <v>7</v>
      </c>
      <c r="AK9" s="20">
        <v>7</v>
      </c>
      <c r="AL9" s="20">
        <v>3</v>
      </c>
      <c r="AM9" s="21">
        <v>1</v>
      </c>
      <c r="AN9" s="21">
        <v>4</v>
      </c>
      <c r="AO9" s="21">
        <v>2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2">
        <v>0</v>
      </c>
      <c r="AX9" s="22">
        <v>0</v>
      </c>
      <c r="AY9" s="29">
        <v>0</v>
      </c>
      <c r="AZ9" s="21">
        <v>0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1</v>
      </c>
      <c r="BG9" s="29">
        <v>0</v>
      </c>
      <c r="BH9" s="29">
        <v>3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5">
        <f t="shared" si="0"/>
        <v>4</v>
      </c>
      <c r="BQ9">
        <f t="shared" si="1"/>
        <v>31</v>
      </c>
      <c r="BR9">
        <f t="shared" si="2"/>
        <v>31</v>
      </c>
      <c r="BS9">
        <f t="shared" si="3"/>
        <v>7</v>
      </c>
      <c r="BT9">
        <f t="shared" si="4"/>
        <v>7</v>
      </c>
    </row>
    <row r="10" spans="1:72" ht="18.75" x14ac:dyDescent="0.45">
      <c r="A10" s="12">
        <v>45297</v>
      </c>
      <c r="B10" s="13">
        <v>50</v>
      </c>
      <c r="C10" s="13">
        <v>29</v>
      </c>
      <c r="D10" s="13">
        <v>21</v>
      </c>
      <c r="E10" s="14">
        <v>27</v>
      </c>
      <c r="F10" s="14">
        <v>11</v>
      </c>
      <c r="G10" s="14">
        <v>4</v>
      </c>
      <c r="H10" s="14">
        <v>0</v>
      </c>
      <c r="I10" s="15">
        <v>7</v>
      </c>
      <c r="J10" s="15">
        <v>0</v>
      </c>
      <c r="K10" s="15">
        <v>1</v>
      </c>
      <c r="L10" s="15">
        <v>0</v>
      </c>
      <c r="M10" s="16">
        <v>28</v>
      </c>
      <c r="N10" s="16">
        <v>20</v>
      </c>
      <c r="O10" s="16">
        <v>2</v>
      </c>
      <c r="P10" s="26">
        <v>23</v>
      </c>
      <c r="Q10" s="26">
        <v>7</v>
      </c>
      <c r="R10" s="26">
        <v>2</v>
      </c>
      <c r="S10" s="26">
        <v>0</v>
      </c>
      <c r="T10" s="26">
        <v>5</v>
      </c>
      <c r="U10" s="26">
        <v>1</v>
      </c>
      <c r="V10" s="26">
        <v>4</v>
      </c>
      <c r="W10" s="26">
        <v>0</v>
      </c>
      <c r="X10" s="26">
        <v>0</v>
      </c>
      <c r="Y10" s="19">
        <v>0</v>
      </c>
      <c r="Z10" s="19">
        <v>0</v>
      </c>
      <c r="AA10" s="19"/>
      <c r="AB10" s="19"/>
      <c r="AC10" s="20">
        <v>5</v>
      </c>
      <c r="AD10" s="20">
        <v>5</v>
      </c>
      <c r="AE10" s="20">
        <v>0</v>
      </c>
      <c r="AF10" s="20">
        <v>2</v>
      </c>
      <c r="AG10" s="20">
        <v>5</v>
      </c>
      <c r="AH10" s="20">
        <v>2</v>
      </c>
      <c r="AI10" s="20">
        <v>5</v>
      </c>
      <c r="AJ10" s="20">
        <v>9</v>
      </c>
      <c r="AK10" s="20">
        <v>14</v>
      </c>
      <c r="AL10" s="20">
        <v>3</v>
      </c>
      <c r="AM10" s="21">
        <v>2</v>
      </c>
      <c r="AN10" s="21">
        <v>0</v>
      </c>
      <c r="AO10" s="21">
        <v>0</v>
      </c>
      <c r="AP10" s="21">
        <v>1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2">
        <v>0</v>
      </c>
      <c r="AX10" s="22">
        <v>0</v>
      </c>
      <c r="AY10" s="29">
        <v>0</v>
      </c>
      <c r="AZ10" s="21">
        <v>1</v>
      </c>
      <c r="BA10" s="29">
        <v>0</v>
      </c>
      <c r="BB10" s="29">
        <v>1</v>
      </c>
      <c r="BC10" s="29">
        <v>0</v>
      </c>
      <c r="BD10" s="29">
        <v>1</v>
      </c>
      <c r="BE10" s="29">
        <v>0</v>
      </c>
      <c r="BF10" s="29">
        <v>0</v>
      </c>
      <c r="BG10" s="29">
        <v>0</v>
      </c>
      <c r="BH10" s="29">
        <v>5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5">
        <f t="shared" si="0"/>
        <v>8</v>
      </c>
      <c r="BQ10">
        <f t="shared" si="1"/>
        <v>50</v>
      </c>
      <c r="BR10">
        <f t="shared" si="2"/>
        <v>50</v>
      </c>
      <c r="BS10">
        <f t="shared" si="3"/>
        <v>3</v>
      </c>
      <c r="BT10">
        <f t="shared" si="4"/>
        <v>5</v>
      </c>
    </row>
    <row r="11" spans="1:72" s="35" customFormat="1" ht="19.5" customHeight="1" x14ac:dyDescent="0.45">
      <c r="A11" s="12">
        <v>45298</v>
      </c>
      <c r="B11" s="13">
        <v>51</v>
      </c>
      <c r="C11" s="31">
        <v>25</v>
      </c>
      <c r="D11" s="31">
        <v>26</v>
      </c>
      <c r="E11" s="31">
        <v>17</v>
      </c>
      <c r="F11" s="31">
        <v>18</v>
      </c>
      <c r="G11" s="31">
        <v>7</v>
      </c>
      <c r="H11" s="31">
        <v>2</v>
      </c>
      <c r="I11" s="31">
        <v>5</v>
      </c>
      <c r="J11" s="31">
        <v>2</v>
      </c>
      <c r="K11" s="31">
        <v>0</v>
      </c>
      <c r="L11" s="31">
        <v>0</v>
      </c>
      <c r="M11" s="31">
        <v>36</v>
      </c>
      <c r="N11" s="31">
        <v>12</v>
      </c>
      <c r="O11" s="31">
        <v>3</v>
      </c>
      <c r="P11" s="32">
        <v>26</v>
      </c>
      <c r="Q11" s="32">
        <v>11</v>
      </c>
      <c r="R11" s="32">
        <v>2</v>
      </c>
      <c r="S11" s="32">
        <v>1</v>
      </c>
      <c r="T11" s="32">
        <v>3</v>
      </c>
      <c r="U11" s="32">
        <v>1</v>
      </c>
      <c r="V11" s="32">
        <v>0</v>
      </c>
      <c r="W11" s="32">
        <v>0</v>
      </c>
      <c r="X11" s="35">
        <v>0</v>
      </c>
      <c r="Y11" s="32">
        <v>0</v>
      </c>
      <c r="Z11" s="31">
        <v>0</v>
      </c>
      <c r="AA11" s="31"/>
      <c r="AB11" s="31"/>
      <c r="AC11" s="31">
        <v>3</v>
      </c>
      <c r="AD11" s="31">
        <v>9</v>
      </c>
      <c r="AE11" s="31">
        <v>1</v>
      </c>
      <c r="AF11" s="31">
        <v>1</v>
      </c>
      <c r="AG11" s="31">
        <v>3</v>
      </c>
      <c r="AH11" s="31">
        <v>4</v>
      </c>
      <c r="AI11" s="31">
        <v>10</v>
      </c>
      <c r="AJ11" s="31">
        <v>7</v>
      </c>
      <c r="AK11" s="31">
        <v>8</v>
      </c>
      <c r="AL11" s="31">
        <v>5</v>
      </c>
      <c r="AM11" s="31">
        <v>3</v>
      </c>
      <c r="AN11" s="31">
        <v>0</v>
      </c>
      <c r="AO11" s="31">
        <v>2</v>
      </c>
      <c r="AP11" s="31">
        <v>0</v>
      </c>
      <c r="AQ11" s="31">
        <v>0</v>
      </c>
      <c r="AR11" s="31">
        <v>0</v>
      </c>
      <c r="AS11" s="31">
        <v>1</v>
      </c>
      <c r="AT11" s="31">
        <v>1</v>
      </c>
      <c r="AU11" s="31">
        <v>0</v>
      </c>
      <c r="AV11" s="31">
        <v>0</v>
      </c>
      <c r="AW11" s="33">
        <v>1</v>
      </c>
      <c r="AX11" s="33">
        <v>1</v>
      </c>
      <c r="AY11" s="34">
        <v>1</v>
      </c>
      <c r="AZ11" s="31">
        <v>0</v>
      </c>
      <c r="BA11" s="34">
        <v>0</v>
      </c>
      <c r="BB11" s="34">
        <v>1</v>
      </c>
      <c r="BC11" s="34">
        <v>0</v>
      </c>
      <c r="BD11" s="34">
        <v>1</v>
      </c>
      <c r="BE11" s="34">
        <v>0</v>
      </c>
      <c r="BF11" s="34">
        <v>1</v>
      </c>
      <c r="BG11" s="34">
        <v>0</v>
      </c>
      <c r="BH11" s="34">
        <v>2</v>
      </c>
      <c r="BI11" s="34">
        <v>0</v>
      </c>
      <c r="BJ11" s="34">
        <v>1</v>
      </c>
      <c r="BK11" s="34">
        <v>0</v>
      </c>
      <c r="BL11" s="34">
        <v>0</v>
      </c>
      <c r="BM11" s="34">
        <v>0</v>
      </c>
      <c r="BN11" s="34">
        <v>0</v>
      </c>
      <c r="BO11" s="34">
        <v>0</v>
      </c>
      <c r="BP11" s="25">
        <f t="shared" si="0"/>
        <v>7</v>
      </c>
      <c r="BQ11">
        <f t="shared" si="1"/>
        <v>51</v>
      </c>
      <c r="BR11">
        <f t="shared" si="2"/>
        <v>51</v>
      </c>
      <c r="BS11">
        <f t="shared" si="3"/>
        <v>9</v>
      </c>
      <c r="BT11">
        <f t="shared" si="4"/>
        <v>9</v>
      </c>
    </row>
    <row r="12" spans="1:72" ht="23.25" x14ac:dyDescent="0.45">
      <c r="A12" s="12">
        <v>45299</v>
      </c>
      <c r="B12" s="13">
        <v>49</v>
      </c>
      <c r="C12" s="13">
        <v>23</v>
      </c>
      <c r="D12" s="13">
        <v>26</v>
      </c>
      <c r="E12" s="14">
        <v>20</v>
      </c>
      <c r="F12" s="14">
        <v>12</v>
      </c>
      <c r="G12" s="14">
        <v>7</v>
      </c>
      <c r="H12" s="14">
        <v>4</v>
      </c>
      <c r="I12" s="15">
        <v>3</v>
      </c>
      <c r="J12" s="15">
        <v>2</v>
      </c>
      <c r="K12" s="15">
        <v>0</v>
      </c>
      <c r="L12" s="15">
        <v>1</v>
      </c>
      <c r="M12" s="36">
        <v>33</v>
      </c>
      <c r="N12" s="36">
        <v>15</v>
      </c>
      <c r="O12" s="36">
        <v>1</v>
      </c>
      <c r="P12" s="30">
        <v>23</v>
      </c>
      <c r="Q12" s="30">
        <v>10</v>
      </c>
      <c r="R12" s="30">
        <v>0</v>
      </c>
      <c r="S12" s="30">
        <v>1</v>
      </c>
      <c r="T12" s="30">
        <v>4</v>
      </c>
      <c r="U12" s="26">
        <v>1</v>
      </c>
      <c r="V12" s="30">
        <v>2</v>
      </c>
      <c r="W12" s="26">
        <v>0</v>
      </c>
      <c r="X12" s="30">
        <v>2</v>
      </c>
      <c r="Y12" s="19">
        <v>0</v>
      </c>
      <c r="Z12" s="19">
        <v>0</v>
      </c>
      <c r="AA12" s="19"/>
      <c r="AB12" s="19"/>
      <c r="AC12" s="37">
        <v>1</v>
      </c>
      <c r="AD12" s="20">
        <v>6</v>
      </c>
      <c r="AE12" s="20">
        <v>1</v>
      </c>
      <c r="AF12" s="20">
        <v>1</v>
      </c>
      <c r="AG12" s="20">
        <v>6</v>
      </c>
      <c r="AH12" s="20">
        <v>5</v>
      </c>
      <c r="AI12" s="20">
        <v>10</v>
      </c>
      <c r="AJ12" s="20">
        <v>6</v>
      </c>
      <c r="AK12" s="20">
        <v>5</v>
      </c>
      <c r="AL12" s="20">
        <v>8</v>
      </c>
      <c r="AM12" s="13">
        <v>3</v>
      </c>
      <c r="AN12" s="21">
        <v>0</v>
      </c>
      <c r="AO12" s="21">
        <v>5</v>
      </c>
      <c r="AP12" s="21">
        <v>0</v>
      </c>
      <c r="AQ12" s="21">
        <v>0</v>
      </c>
      <c r="AR12" s="21">
        <v>1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9">
        <v>0</v>
      </c>
      <c r="BD12" s="29">
        <v>1</v>
      </c>
      <c r="BE12" s="29">
        <v>0</v>
      </c>
      <c r="BF12" s="29">
        <v>0</v>
      </c>
      <c r="BG12" s="29">
        <v>0</v>
      </c>
      <c r="BH12" s="29">
        <v>3</v>
      </c>
      <c r="BI12" s="29">
        <v>1</v>
      </c>
      <c r="BJ12" s="29">
        <v>0</v>
      </c>
      <c r="BK12" s="29">
        <v>1</v>
      </c>
      <c r="BL12" s="29">
        <v>0</v>
      </c>
      <c r="BM12" s="29">
        <v>0</v>
      </c>
      <c r="BN12" s="29">
        <v>0</v>
      </c>
      <c r="BO12" s="29">
        <v>0</v>
      </c>
      <c r="BP12" s="25">
        <f t="shared" si="0"/>
        <v>6</v>
      </c>
      <c r="BQ12">
        <f t="shared" si="1"/>
        <v>49</v>
      </c>
      <c r="BR12">
        <f t="shared" si="2"/>
        <v>49</v>
      </c>
      <c r="BS12">
        <f t="shared" si="3"/>
        <v>9</v>
      </c>
      <c r="BT12">
        <f t="shared" si="4"/>
        <v>12</v>
      </c>
    </row>
    <row r="13" spans="1:72" ht="23.25" x14ac:dyDescent="0.45">
      <c r="A13" s="12">
        <v>45300</v>
      </c>
      <c r="B13" s="13">
        <v>45</v>
      </c>
      <c r="C13" s="13">
        <v>32</v>
      </c>
      <c r="D13" s="13">
        <v>13</v>
      </c>
      <c r="E13" s="14">
        <v>26</v>
      </c>
      <c r="F13" s="14">
        <v>12</v>
      </c>
      <c r="G13" s="14">
        <v>0</v>
      </c>
      <c r="H13" s="14">
        <v>2</v>
      </c>
      <c r="I13" s="15">
        <v>4</v>
      </c>
      <c r="J13" s="15">
        <v>1</v>
      </c>
      <c r="K13" s="15">
        <v>0</v>
      </c>
      <c r="L13" s="15">
        <v>0</v>
      </c>
      <c r="M13" s="36">
        <v>26</v>
      </c>
      <c r="N13" s="36">
        <v>16</v>
      </c>
      <c r="O13" s="36">
        <v>3</v>
      </c>
      <c r="P13" s="26">
        <v>27</v>
      </c>
      <c r="Q13" s="26">
        <v>5</v>
      </c>
      <c r="R13" s="26">
        <v>1</v>
      </c>
      <c r="S13" s="26">
        <v>2</v>
      </c>
      <c r="T13" s="26">
        <v>3</v>
      </c>
      <c r="U13" s="26">
        <v>2</v>
      </c>
      <c r="V13" s="26">
        <v>0</v>
      </c>
      <c r="W13" s="26">
        <v>0</v>
      </c>
      <c r="X13" s="26">
        <v>0</v>
      </c>
      <c r="Y13" s="19">
        <v>0</v>
      </c>
      <c r="Z13" s="19">
        <v>0</v>
      </c>
      <c r="AA13" s="19"/>
      <c r="AB13" s="19"/>
      <c r="AC13" s="20">
        <v>2</v>
      </c>
      <c r="AD13" s="20">
        <v>5</v>
      </c>
      <c r="AE13" s="20">
        <v>1</v>
      </c>
      <c r="AF13" s="20">
        <v>1</v>
      </c>
      <c r="AG13" s="20">
        <v>8</v>
      </c>
      <c r="AH13" s="20">
        <v>2</v>
      </c>
      <c r="AI13" s="20">
        <v>13</v>
      </c>
      <c r="AJ13" s="20">
        <v>3</v>
      </c>
      <c r="AK13" s="20">
        <v>8</v>
      </c>
      <c r="AL13" s="20">
        <v>2</v>
      </c>
      <c r="AM13" s="21">
        <v>0</v>
      </c>
      <c r="AN13" s="21">
        <v>0</v>
      </c>
      <c r="AO13" s="21">
        <v>2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3</v>
      </c>
      <c r="BI13" s="29">
        <v>2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5">
        <f t="shared" si="0"/>
        <v>5</v>
      </c>
      <c r="BQ13">
        <f t="shared" si="1"/>
        <v>45</v>
      </c>
      <c r="BR13">
        <f t="shared" si="2"/>
        <v>45</v>
      </c>
      <c r="BS13">
        <f t="shared" si="3"/>
        <v>2</v>
      </c>
      <c r="BT13">
        <f t="shared" si="4"/>
        <v>2</v>
      </c>
    </row>
    <row r="14" spans="1:72" ht="23.25" x14ac:dyDescent="0.45">
      <c r="A14" s="12">
        <v>45301</v>
      </c>
      <c r="B14" s="13">
        <v>28</v>
      </c>
      <c r="C14" s="13">
        <v>10</v>
      </c>
      <c r="D14" s="13">
        <v>18</v>
      </c>
      <c r="E14" s="14">
        <v>10</v>
      </c>
      <c r="F14" s="14">
        <v>9</v>
      </c>
      <c r="G14" s="14">
        <v>1</v>
      </c>
      <c r="H14" s="14">
        <v>3</v>
      </c>
      <c r="I14" s="15">
        <v>2</v>
      </c>
      <c r="J14" s="15">
        <v>2</v>
      </c>
      <c r="K14" s="15">
        <v>0</v>
      </c>
      <c r="L14" s="15">
        <v>0</v>
      </c>
      <c r="M14" s="36">
        <v>21</v>
      </c>
      <c r="N14" s="36">
        <v>3</v>
      </c>
      <c r="O14" s="36">
        <v>4</v>
      </c>
      <c r="P14" s="26">
        <v>12</v>
      </c>
      <c r="Q14" s="26">
        <v>4</v>
      </c>
      <c r="R14" s="26">
        <v>1</v>
      </c>
      <c r="S14" s="26">
        <v>1</v>
      </c>
      <c r="T14" s="26">
        <v>2</v>
      </c>
      <c r="U14" s="26">
        <v>1</v>
      </c>
      <c r="V14" s="26">
        <v>1</v>
      </c>
      <c r="W14" s="26">
        <v>0</v>
      </c>
      <c r="X14" s="26">
        <v>1</v>
      </c>
      <c r="Y14" s="19">
        <v>0</v>
      </c>
      <c r="Z14" s="19">
        <v>0</v>
      </c>
      <c r="AA14" s="19"/>
      <c r="AB14" s="19"/>
      <c r="AC14" s="20">
        <v>0</v>
      </c>
      <c r="AD14" s="20">
        <v>3</v>
      </c>
      <c r="AE14" s="20">
        <v>0</v>
      </c>
      <c r="AF14" s="20">
        <v>2</v>
      </c>
      <c r="AG14" s="20">
        <v>5</v>
      </c>
      <c r="AH14" s="20">
        <v>2</v>
      </c>
      <c r="AI14" s="20">
        <v>2</v>
      </c>
      <c r="AJ14" s="20">
        <v>7</v>
      </c>
      <c r="AK14" s="20">
        <v>3</v>
      </c>
      <c r="AL14" s="20">
        <v>4</v>
      </c>
      <c r="AM14" s="21">
        <v>1</v>
      </c>
      <c r="AN14" s="21">
        <v>0</v>
      </c>
      <c r="AO14" s="21">
        <v>2</v>
      </c>
      <c r="AP14" s="21">
        <v>0</v>
      </c>
      <c r="AQ14" s="21">
        <v>0</v>
      </c>
      <c r="AR14" s="21">
        <v>0</v>
      </c>
      <c r="AS14" s="21">
        <v>1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9">
        <v>0</v>
      </c>
      <c r="AZ14" s="29">
        <v>1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2</v>
      </c>
      <c r="BI14" s="29">
        <v>1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1</v>
      </c>
      <c r="BP14" s="25">
        <f t="shared" si="0"/>
        <v>5</v>
      </c>
      <c r="BQ14">
        <f t="shared" si="1"/>
        <v>27</v>
      </c>
      <c r="BR14">
        <f t="shared" si="2"/>
        <v>28</v>
      </c>
      <c r="BS14">
        <f t="shared" si="3"/>
        <v>4</v>
      </c>
      <c r="BT14">
        <f t="shared" si="4"/>
        <v>4</v>
      </c>
    </row>
    <row r="15" spans="1:72" ht="18.75" x14ac:dyDescent="0.45">
      <c r="A15" s="12">
        <v>45302</v>
      </c>
      <c r="B15" s="13">
        <v>27</v>
      </c>
      <c r="C15" s="13">
        <v>15</v>
      </c>
      <c r="D15" s="13">
        <v>12</v>
      </c>
      <c r="E15" s="14">
        <v>10</v>
      </c>
      <c r="F15" s="14">
        <v>13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6">
        <v>15</v>
      </c>
      <c r="N15" s="16">
        <v>7</v>
      </c>
      <c r="O15" s="16">
        <v>5</v>
      </c>
      <c r="P15" s="26">
        <v>11</v>
      </c>
      <c r="Q15" s="26">
        <v>5</v>
      </c>
      <c r="R15" s="26">
        <v>1</v>
      </c>
      <c r="S15" s="26">
        <v>1</v>
      </c>
      <c r="T15" s="26">
        <v>3</v>
      </c>
      <c r="U15" s="26">
        <v>2</v>
      </c>
      <c r="V15" s="26">
        <v>4</v>
      </c>
      <c r="W15" s="26">
        <v>0</v>
      </c>
      <c r="X15" s="26">
        <v>0</v>
      </c>
      <c r="Y15" s="19">
        <v>0</v>
      </c>
      <c r="Z15" s="19">
        <v>0</v>
      </c>
      <c r="AA15" s="19"/>
      <c r="AB15" s="19"/>
      <c r="AC15" s="20">
        <v>4</v>
      </c>
      <c r="AD15" s="20">
        <v>6</v>
      </c>
      <c r="AE15" s="20">
        <v>0</v>
      </c>
      <c r="AF15" s="20">
        <v>1</v>
      </c>
      <c r="AG15" s="20">
        <v>5</v>
      </c>
      <c r="AH15" s="20">
        <v>2</v>
      </c>
      <c r="AI15" s="20">
        <v>3</v>
      </c>
      <c r="AJ15" s="20">
        <v>3</v>
      </c>
      <c r="AK15" s="20">
        <v>3</v>
      </c>
      <c r="AL15" s="20">
        <v>0</v>
      </c>
      <c r="AM15" s="21">
        <v>1</v>
      </c>
      <c r="AN15" s="21">
        <v>0</v>
      </c>
      <c r="AO15" s="21">
        <v>2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9">
        <v>1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5">
        <f t="shared" si="0"/>
        <v>0</v>
      </c>
      <c r="BQ15">
        <f t="shared" si="1"/>
        <v>23</v>
      </c>
      <c r="BR15">
        <f t="shared" si="2"/>
        <v>27</v>
      </c>
      <c r="BS15">
        <f t="shared" si="3"/>
        <v>4</v>
      </c>
      <c r="BT15">
        <f t="shared" si="4"/>
        <v>0</v>
      </c>
    </row>
    <row r="16" spans="1:72" ht="23.25" x14ac:dyDescent="0.45">
      <c r="A16" s="12">
        <v>45303</v>
      </c>
      <c r="B16" s="13">
        <v>30</v>
      </c>
      <c r="C16" s="13">
        <v>19</v>
      </c>
      <c r="D16" s="13">
        <v>11</v>
      </c>
      <c r="E16" s="14">
        <v>11</v>
      </c>
      <c r="F16" s="14">
        <v>12</v>
      </c>
      <c r="G16" s="14">
        <v>4</v>
      </c>
      <c r="H16" s="14">
        <v>0</v>
      </c>
      <c r="I16" s="38">
        <v>1</v>
      </c>
      <c r="J16" s="15">
        <v>2</v>
      </c>
      <c r="K16" s="15">
        <v>0</v>
      </c>
      <c r="L16" s="15">
        <v>0</v>
      </c>
      <c r="M16" s="16">
        <v>18</v>
      </c>
      <c r="N16" s="16">
        <v>11</v>
      </c>
      <c r="O16" s="16">
        <v>1</v>
      </c>
      <c r="P16" s="17">
        <v>16</v>
      </c>
      <c r="Q16" s="17">
        <v>0</v>
      </c>
      <c r="R16" s="17">
        <v>4</v>
      </c>
      <c r="S16" s="17">
        <v>1</v>
      </c>
      <c r="T16" s="17">
        <v>1</v>
      </c>
      <c r="U16" s="17">
        <v>2</v>
      </c>
      <c r="V16" s="17">
        <v>0</v>
      </c>
      <c r="W16" s="17">
        <v>1</v>
      </c>
      <c r="X16" s="17">
        <v>2</v>
      </c>
      <c r="Y16" s="19">
        <v>0</v>
      </c>
      <c r="Z16" s="19">
        <v>3</v>
      </c>
      <c r="AA16" s="19"/>
      <c r="AB16" s="19"/>
      <c r="AC16" s="20">
        <v>3</v>
      </c>
      <c r="AD16" s="20">
        <v>7</v>
      </c>
      <c r="AE16" s="20">
        <v>0</v>
      </c>
      <c r="AF16" s="20">
        <v>0</v>
      </c>
      <c r="AG16" s="20">
        <v>5</v>
      </c>
      <c r="AH16" s="20">
        <v>3</v>
      </c>
      <c r="AI16" s="20">
        <v>11</v>
      </c>
      <c r="AJ16" s="20">
        <v>0</v>
      </c>
      <c r="AK16" s="20">
        <v>0</v>
      </c>
      <c r="AL16" s="20">
        <v>1</v>
      </c>
      <c r="AM16" s="21">
        <v>1</v>
      </c>
      <c r="AN16" s="21">
        <v>2</v>
      </c>
      <c r="AO16" s="21">
        <v>1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9">
        <v>1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1</v>
      </c>
      <c r="BL16" s="29">
        <v>0</v>
      </c>
      <c r="BM16" s="29">
        <v>0</v>
      </c>
      <c r="BN16" s="29">
        <v>0</v>
      </c>
      <c r="BO16" s="29">
        <v>0</v>
      </c>
      <c r="BP16" s="25">
        <f t="shared" si="0"/>
        <v>2</v>
      </c>
      <c r="BQ16">
        <f>SUM(E16:H16,I16:L16)</f>
        <v>30</v>
      </c>
      <c r="BR16">
        <f t="shared" si="2"/>
        <v>30</v>
      </c>
      <c r="BS16">
        <f t="shared" si="3"/>
        <v>4</v>
      </c>
      <c r="BT16">
        <f t="shared" si="4"/>
        <v>4</v>
      </c>
    </row>
    <row r="17" spans="1:72" ht="18" customHeight="1" x14ac:dyDescent="0.45">
      <c r="A17" s="12">
        <v>45304</v>
      </c>
      <c r="B17" s="13">
        <v>40</v>
      </c>
      <c r="C17" s="13">
        <v>25</v>
      </c>
      <c r="D17" s="13">
        <v>14</v>
      </c>
      <c r="E17" s="14">
        <v>15</v>
      </c>
      <c r="F17" s="14">
        <v>10</v>
      </c>
      <c r="G17" s="14">
        <v>3</v>
      </c>
      <c r="H17" s="14">
        <v>6</v>
      </c>
      <c r="I17" s="15">
        <v>0</v>
      </c>
      <c r="J17" s="15">
        <v>5</v>
      </c>
      <c r="K17" s="15">
        <v>1</v>
      </c>
      <c r="L17" s="15">
        <v>0</v>
      </c>
      <c r="M17" s="16">
        <v>27</v>
      </c>
      <c r="N17" s="16">
        <v>12</v>
      </c>
      <c r="O17" s="16">
        <v>1</v>
      </c>
      <c r="P17" s="26">
        <v>17</v>
      </c>
      <c r="Q17" s="26">
        <v>8</v>
      </c>
      <c r="R17" s="26">
        <v>2</v>
      </c>
      <c r="S17" s="26">
        <v>2</v>
      </c>
      <c r="T17" s="26">
        <v>3</v>
      </c>
      <c r="U17" s="26">
        <v>0</v>
      </c>
      <c r="V17" s="26">
        <v>1</v>
      </c>
      <c r="W17" s="26">
        <v>0</v>
      </c>
      <c r="X17" s="26">
        <v>1</v>
      </c>
      <c r="Y17" s="19">
        <v>0</v>
      </c>
      <c r="Z17" s="19">
        <v>1</v>
      </c>
      <c r="AA17" s="19"/>
      <c r="AB17" s="19"/>
      <c r="AC17" s="20">
        <v>0</v>
      </c>
      <c r="AD17" s="20">
        <v>6</v>
      </c>
      <c r="AE17" s="20">
        <v>2</v>
      </c>
      <c r="AF17" s="20">
        <v>0</v>
      </c>
      <c r="AG17" s="20">
        <v>8</v>
      </c>
      <c r="AH17" s="20">
        <v>2</v>
      </c>
      <c r="AI17" s="20">
        <v>6</v>
      </c>
      <c r="AJ17" s="20">
        <v>6</v>
      </c>
      <c r="AK17" s="20">
        <v>9</v>
      </c>
      <c r="AL17" s="20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1</v>
      </c>
      <c r="BI17" s="21">
        <v>1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5">
        <f t="shared" si="0"/>
        <v>2</v>
      </c>
      <c r="BQ17">
        <f t="shared" si="1"/>
        <v>40</v>
      </c>
      <c r="BR17">
        <f t="shared" si="2"/>
        <v>39</v>
      </c>
      <c r="BS17">
        <f t="shared" si="3"/>
        <v>0</v>
      </c>
      <c r="BT17">
        <f t="shared" si="4"/>
        <v>10</v>
      </c>
    </row>
    <row r="18" spans="1:72" s="35" customFormat="1" ht="18.75" x14ac:dyDescent="0.45">
      <c r="A18" s="12">
        <v>45305</v>
      </c>
      <c r="B18" s="13">
        <v>30</v>
      </c>
      <c r="C18" s="31">
        <v>14</v>
      </c>
      <c r="D18" s="31">
        <v>16</v>
      </c>
      <c r="E18" s="31">
        <v>13</v>
      </c>
      <c r="F18" s="31">
        <v>5</v>
      </c>
      <c r="G18" s="31">
        <v>3</v>
      </c>
      <c r="H18" s="31">
        <v>0</v>
      </c>
      <c r="I18" s="31">
        <v>8</v>
      </c>
      <c r="J18" s="31">
        <v>1</v>
      </c>
      <c r="K18" s="31">
        <v>0</v>
      </c>
      <c r="L18" s="31">
        <v>0</v>
      </c>
      <c r="M18" s="31">
        <v>20</v>
      </c>
      <c r="N18" s="31">
        <v>8</v>
      </c>
      <c r="O18" s="31">
        <v>2</v>
      </c>
      <c r="P18" s="32">
        <v>10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3</v>
      </c>
      <c r="AA18" s="31"/>
      <c r="AB18" s="31"/>
      <c r="AC18" s="31">
        <v>4</v>
      </c>
      <c r="AD18" s="31">
        <v>4</v>
      </c>
      <c r="AE18" s="31">
        <v>0</v>
      </c>
      <c r="AF18" s="31">
        <v>2</v>
      </c>
      <c r="AG18" s="31">
        <v>1</v>
      </c>
      <c r="AH18" s="31">
        <v>3</v>
      </c>
      <c r="AI18" s="31">
        <v>6</v>
      </c>
      <c r="AJ18" s="31">
        <v>2</v>
      </c>
      <c r="AK18" s="31">
        <v>3</v>
      </c>
      <c r="AL18" s="31">
        <v>5</v>
      </c>
      <c r="AM18" s="31">
        <v>0</v>
      </c>
      <c r="AN18" s="31">
        <v>0</v>
      </c>
      <c r="AO18" s="31">
        <v>1</v>
      </c>
      <c r="AP18" s="31">
        <v>1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1</v>
      </c>
      <c r="AX18" s="31">
        <v>0</v>
      </c>
      <c r="AY18" s="34">
        <v>0</v>
      </c>
      <c r="AZ18" s="34">
        <v>2</v>
      </c>
      <c r="BA18" s="34">
        <v>0</v>
      </c>
      <c r="BB18" s="34">
        <v>1</v>
      </c>
      <c r="BC18" s="34">
        <v>0</v>
      </c>
      <c r="BD18" s="34">
        <v>0</v>
      </c>
      <c r="BE18" s="34">
        <v>1</v>
      </c>
      <c r="BF18" s="34">
        <v>0</v>
      </c>
      <c r="BG18" s="34">
        <v>0</v>
      </c>
      <c r="BH18" s="34">
        <v>4</v>
      </c>
      <c r="BI18" s="34">
        <v>1</v>
      </c>
      <c r="BJ18" s="34">
        <v>0</v>
      </c>
      <c r="BK18" s="34">
        <v>0</v>
      </c>
      <c r="BL18" s="34">
        <v>0</v>
      </c>
      <c r="BM18" s="34">
        <v>0</v>
      </c>
      <c r="BN18" s="34">
        <v>0</v>
      </c>
      <c r="BO18" s="34">
        <v>0</v>
      </c>
      <c r="BP18" s="25">
        <f t="shared" si="0"/>
        <v>9</v>
      </c>
      <c r="BQ18">
        <f t="shared" si="1"/>
        <v>30</v>
      </c>
      <c r="BR18">
        <f t="shared" si="2"/>
        <v>30</v>
      </c>
      <c r="BS18">
        <f t="shared" si="3"/>
        <v>3</v>
      </c>
      <c r="BT18">
        <f t="shared" si="4"/>
        <v>3</v>
      </c>
    </row>
    <row r="19" spans="1:72" s="43" customFormat="1" ht="20.25" x14ac:dyDescent="0.35">
      <c r="A19" s="12">
        <v>45306</v>
      </c>
      <c r="B19" s="13"/>
      <c r="C19" s="39"/>
      <c r="D19" s="39"/>
      <c r="E19" s="40"/>
      <c r="F19" s="40"/>
      <c r="G19" s="40"/>
      <c r="H19" s="40"/>
      <c r="I19" s="39"/>
      <c r="J19" s="39"/>
      <c r="K19" s="39"/>
      <c r="L19" s="39"/>
      <c r="M19" s="39"/>
      <c r="N19" s="39"/>
      <c r="O19" s="39"/>
      <c r="P19" s="41"/>
      <c r="Q19" s="41"/>
      <c r="R19" s="41"/>
      <c r="S19" s="41"/>
      <c r="T19" s="41"/>
      <c r="U19" s="41"/>
      <c r="V19" s="41"/>
      <c r="W19" s="41"/>
      <c r="X19" s="41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25">
        <f t="shared" si="0"/>
        <v>0</v>
      </c>
      <c r="BQ19">
        <f t="shared" si="1"/>
        <v>0</v>
      </c>
      <c r="BR19">
        <f t="shared" si="2"/>
        <v>0</v>
      </c>
      <c r="BS19">
        <f t="shared" si="3"/>
        <v>0</v>
      </c>
      <c r="BT19">
        <f t="shared" si="4"/>
        <v>0</v>
      </c>
    </row>
    <row r="20" spans="1:72" ht="18.75" x14ac:dyDescent="0.45">
      <c r="A20" s="12">
        <v>45307</v>
      </c>
      <c r="B20" s="13">
        <v>57</v>
      </c>
      <c r="C20" s="13">
        <v>28</v>
      </c>
      <c r="D20" s="13">
        <v>29</v>
      </c>
      <c r="E20" s="14">
        <v>20</v>
      </c>
      <c r="F20" s="14">
        <v>23</v>
      </c>
      <c r="G20" s="14">
        <v>6</v>
      </c>
      <c r="H20" s="14">
        <v>1</v>
      </c>
      <c r="I20" s="15">
        <v>2</v>
      </c>
      <c r="J20" s="15">
        <v>4</v>
      </c>
      <c r="K20" s="15">
        <v>1</v>
      </c>
      <c r="L20" s="15">
        <v>0</v>
      </c>
      <c r="M20" s="16">
        <v>25</v>
      </c>
      <c r="N20" s="16">
        <v>29</v>
      </c>
      <c r="O20" s="16">
        <v>3</v>
      </c>
      <c r="P20" s="26">
        <v>26</v>
      </c>
      <c r="Q20" s="26">
        <v>6</v>
      </c>
      <c r="R20" s="26">
        <v>0</v>
      </c>
      <c r="S20" s="26">
        <v>2</v>
      </c>
      <c r="T20" s="26">
        <v>11</v>
      </c>
      <c r="U20" s="26">
        <v>2</v>
      </c>
      <c r="V20" s="26">
        <v>2</v>
      </c>
      <c r="W20" s="26">
        <v>0</v>
      </c>
      <c r="X20" s="26">
        <v>1</v>
      </c>
      <c r="Y20" s="19">
        <v>0</v>
      </c>
      <c r="Z20" s="19">
        <v>0</v>
      </c>
      <c r="AA20" s="19"/>
      <c r="AB20" s="19"/>
      <c r="AC20" s="20">
        <v>4</v>
      </c>
      <c r="AD20" s="20">
        <v>15</v>
      </c>
      <c r="AE20" s="20">
        <v>4</v>
      </c>
      <c r="AF20" s="20">
        <v>4</v>
      </c>
      <c r="AG20" s="20">
        <v>5</v>
      </c>
      <c r="AH20" s="20">
        <v>3</v>
      </c>
      <c r="AI20" s="20">
        <v>6</v>
      </c>
      <c r="AJ20" s="20">
        <v>2</v>
      </c>
      <c r="AK20" s="20">
        <v>9</v>
      </c>
      <c r="AL20" s="20">
        <v>5</v>
      </c>
      <c r="AM20" s="21">
        <v>1</v>
      </c>
      <c r="AN20" s="21">
        <v>1</v>
      </c>
      <c r="AO20" s="21">
        <v>5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9">
        <v>1</v>
      </c>
      <c r="AX20" s="29">
        <v>0</v>
      </c>
      <c r="AY20" s="21">
        <v>0</v>
      </c>
      <c r="AZ20" s="21">
        <v>1</v>
      </c>
      <c r="BA20" s="29">
        <v>1</v>
      </c>
      <c r="BB20" s="29">
        <v>1</v>
      </c>
      <c r="BC20" s="29">
        <v>0</v>
      </c>
      <c r="BD20" s="29">
        <v>0</v>
      </c>
      <c r="BE20" s="29">
        <v>1</v>
      </c>
      <c r="BF20" s="29">
        <v>0</v>
      </c>
      <c r="BG20" s="29">
        <v>0</v>
      </c>
      <c r="BH20" s="29">
        <v>2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5">
        <f t="shared" si="0"/>
        <v>6</v>
      </c>
      <c r="BQ20">
        <f t="shared" si="1"/>
        <v>57</v>
      </c>
      <c r="BR20">
        <f t="shared" si="2"/>
        <v>57</v>
      </c>
      <c r="BS20">
        <f t="shared" si="3"/>
        <v>8</v>
      </c>
      <c r="BT20">
        <f t="shared" si="4"/>
        <v>8</v>
      </c>
    </row>
    <row r="21" spans="1:72" ht="16.5" x14ac:dyDescent="0.35">
      <c r="A21" s="12">
        <v>45308</v>
      </c>
      <c r="B21" s="13">
        <v>54</v>
      </c>
      <c r="C21" s="13">
        <v>33</v>
      </c>
      <c r="D21" s="13">
        <v>21</v>
      </c>
      <c r="E21" s="14">
        <v>28</v>
      </c>
      <c r="F21" s="14">
        <v>13</v>
      </c>
      <c r="G21" s="14">
        <v>7</v>
      </c>
      <c r="H21" s="14">
        <v>1</v>
      </c>
      <c r="I21" s="15">
        <v>0</v>
      </c>
      <c r="J21" s="15">
        <v>5</v>
      </c>
      <c r="K21" s="15">
        <v>0</v>
      </c>
      <c r="L21" s="15">
        <v>0</v>
      </c>
      <c r="M21" s="16"/>
      <c r="N21" s="16"/>
      <c r="O21" s="16"/>
      <c r="P21" s="26"/>
      <c r="Q21" s="26"/>
      <c r="R21" s="26"/>
      <c r="S21" s="26"/>
      <c r="T21" s="26"/>
      <c r="U21" s="26"/>
      <c r="V21" s="26"/>
      <c r="W21" s="26"/>
      <c r="X21" s="26"/>
      <c r="Y21" s="19"/>
      <c r="Z21" s="19"/>
      <c r="AA21" s="19"/>
      <c r="AB21" s="19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5">
        <f t="shared" si="0"/>
        <v>0</v>
      </c>
      <c r="BQ21">
        <f t="shared" si="1"/>
        <v>54</v>
      </c>
      <c r="BR21">
        <f t="shared" si="2"/>
        <v>0</v>
      </c>
      <c r="BS21">
        <f t="shared" si="3"/>
        <v>0</v>
      </c>
      <c r="BT21">
        <f t="shared" si="4"/>
        <v>8</v>
      </c>
    </row>
    <row r="22" spans="1:72" ht="20.100000000000001" customHeight="1" x14ac:dyDescent="0.35">
      <c r="A22" s="12">
        <v>45309</v>
      </c>
      <c r="B22" s="13"/>
      <c r="C22" s="13"/>
      <c r="D22" s="13"/>
      <c r="E22" s="14"/>
      <c r="F22" s="14"/>
      <c r="G22" s="14"/>
      <c r="H22" s="14"/>
      <c r="I22" s="15"/>
      <c r="J22" s="15"/>
      <c r="K22" s="15"/>
      <c r="L22" s="15"/>
      <c r="M22" s="16"/>
      <c r="N22" s="16"/>
      <c r="O22" s="16"/>
      <c r="P22" s="30"/>
      <c r="Q22" s="30"/>
      <c r="R22" s="30"/>
      <c r="S22" s="30"/>
      <c r="T22" s="30"/>
      <c r="U22" s="30"/>
      <c r="V22" s="30"/>
      <c r="W22" s="30"/>
      <c r="X22" s="30"/>
      <c r="Y22" s="19"/>
      <c r="Z22" s="19"/>
      <c r="AA22" s="19"/>
      <c r="AB22" s="19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5">
        <f t="shared" si="0"/>
        <v>0</v>
      </c>
      <c r="BQ22">
        <f t="shared" si="1"/>
        <v>0</v>
      </c>
      <c r="BR22">
        <f t="shared" si="2"/>
        <v>0</v>
      </c>
      <c r="BS22">
        <f t="shared" si="3"/>
        <v>0</v>
      </c>
      <c r="BT22">
        <f t="shared" si="4"/>
        <v>0</v>
      </c>
    </row>
    <row r="23" spans="1:72" ht="20.100000000000001" customHeight="1" x14ac:dyDescent="0.35">
      <c r="A23" s="12">
        <v>45310</v>
      </c>
      <c r="B23" s="13"/>
      <c r="C23" s="13"/>
      <c r="D23" s="13"/>
      <c r="E23" s="14"/>
      <c r="F23" s="14"/>
      <c r="G23" s="14"/>
      <c r="H23" s="2"/>
      <c r="I23" s="15"/>
      <c r="J23" s="15"/>
      <c r="K23" s="15"/>
      <c r="L23" s="15"/>
      <c r="M23" s="16"/>
      <c r="N23" s="16"/>
      <c r="O23" s="16"/>
      <c r="P23" s="30"/>
      <c r="Q23" s="30"/>
      <c r="R23" s="30"/>
      <c r="S23" s="30"/>
      <c r="T23" s="30"/>
      <c r="U23" s="30"/>
      <c r="V23" s="30"/>
      <c r="W23" s="30"/>
      <c r="X23" s="30"/>
      <c r="Y23" s="19"/>
      <c r="Z23" s="19"/>
      <c r="AA23" s="19"/>
      <c r="AB23" s="19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5">
        <f t="shared" si="0"/>
        <v>0</v>
      </c>
      <c r="BQ23">
        <f t="shared" si="1"/>
        <v>0</v>
      </c>
      <c r="BR23">
        <f t="shared" si="2"/>
        <v>0</v>
      </c>
      <c r="BS23">
        <f t="shared" si="3"/>
        <v>0</v>
      </c>
      <c r="BT23">
        <f t="shared" si="4"/>
        <v>0</v>
      </c>
    </row>
    <row r="24" spans="1:72" ht="20.100000000000001" customHeight="1" x14ac:dyDescent="0.45">
      <c r="A24" s="12">
        <v>45311</v>
      </c>
      <c r="B24" s="13"/>
      <c r="C24" s="13"/>
      <c r="D24" s="13"/>
      <c r="E24" s="14"/>
      <c r="F24" s="14"/>
      <c r="G24" s="14"/>
      <c r="H24" s="14"/>
      <c r="I24" s="15"/>
      <c r="J24" s="15"/>
      <c r="K24" s="15"/>
      <c r="L24" s="15"/>
      <c r="M24" s="16"/>
      <c r="N24" s="16"/>
      <c r="O24" s="16"/>
      <c r="P24" s="30"/>
      <c r="Q24" s="30"/>
      <c r="R24" s="30"/>
      <c r="S24" s="30"/>
      <c r="T24" s="30"/>
      <c r="U24" s="30"/>
      <c r="V24" s="30"/>
      <c r="W24" s="30"/>
      <c r="X24" s="30"/>
      <c r="Y24" s="19"/>
      <c r="Z24" s="19"/>
      <c r="AA24" s="19"/>
      <c r="AB24" s="19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5">
        <f t="shared" si="0"/>
        <v>0</v>
      </c>
      <c r="BQ24">
        <f t="shared" si="1"/>
        <v>0</v>
      </c>
      <c r="BR24">
        <f t="shared" si="2"/>
        <v>0</v>
      </c>
      <c r="BS24">
        <f t="shared" si="3"/>
        <v>0</v>
      </c>
      <c r="BT24">
        <f t="shared" si="4"/>
        <v>0</v>
      </c>
    </row>
    <row r="25" spans="1:72" s="35" customFormat="1" ht="20.100000000000001" customHeight="1" x14ac:dyDescent="0.45">
      <c r="A25" s="12">
        <v>45312</v>
      </c>
      <c r="B25" s="13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25">
        <f t="shared" si="0"/>
        <v>0</v>
      </c>
      <c r="BQ25">
        <f t="shared" si="1"/>
        <v>0</v>
      </c>
      <c r="BR25">
        <f t="shared" si="2"/>
        <v>0</v>
      </c>
      <c r="BS25">
        <f t="shared" si="3"/>
        <v>0</v>
      </c>
      <c r="BT25">
        <f>SUM(G25:H25,K25:L25)</f>
        <v>0</v>
      </c>
    </row>
    <row r="26" spans="1:72" ht="20.100000000000001" customHeight="1" x14ac:dyDescent="0.45">
      <c r="A26" s="12">
        <v>45313</v>
      </c>
      <c r="B26" s="13"/>
      <c r="C26" s="13"/>
      <c r="D26" s="13"/>
      <c r="E26" s="14"/>
      <c r="F26" s="14"/>
      <c r="G26" s="14"/>
      <c r="H26" s="14"/>
      <c r="I26" s="15"/>
      <c r="J26" s="15"/>
      <c r="K26" s="15"/>
      <c r="L26" s="15"/>
      <c r="M26" s="16"/>
      <c r="N26" s="16"/>
      <c r="O26" s="16"/>
      <c r="P26" s="26"/>
      <c r="Q26" s="26"/>
      <c r="R26" s="26"/>
      <c r="S26" s="26"/>
      <c r="T26" s="26"/>
      <c r="U26" s="26"/>
      <c r="V26" s="26"/>
      <c r="W26" s="26"/>
      <c r="X26" s="26"/>
      <c r="Y26" s="19"/>
      <c r="Z26" s="19"/>
      <c r="AA26" s="19"/>
      <c r="AB26" s="19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5">
        <f t="shared" si="0"/>
        <v>0</v>
      </c>
      <c r="BQ26">
        <f t="shared" si="1"/>
        <v>0</v>
      </c>
      <c r="BR26">
        <f t="shared" si="2"/>
        <v>0</v>
      </c>
      <c r="BS26">
        <f t="shared" si="3"/>
        <v>0</v>
      </c>
      <c r="BT26">
        <f t="shared" si="4"/>
        <v>0</v>
      </c>
    </row>
    <row r="27" spans="1:72" ht="20.100000000000001" customHeight="1" x14ac:dyDescent="0.45">
      <c r="A27" s="12">
        <v>45314</v>
      </c>
      <c r="B27" s="13"/>
      <c r="C27" s="13"/>
      <c r="D27" s="13"/>
      <c r="E27" s="14"/>
      <c r="F27" s="14"/>
      <c r="G27" s="14"/>
      <c r="H27" s="14"/>
      <c r="I27" s="15"/>
      <c r="J27" s="15"/>
      <c r="K27" s="15"/>
      <c r="L27" s="15"/>
      <c r="M27" s="16"/>
      <c r="N27" s="16"/>
      <c r="O27" s="16"/>
      <c r="P27" s="26"/>
      <c r="Q27" s="26"/>
      <c r="R27" s="26"/>
      <c r="S27" s="26"/>
      <c r="T27" s="26"/>
      <c r="U27" s="26"/>
      <c r="V27" s="26"/>
      <c r="W27" s="26"/>
      <c r="X27" s="26"/>
      <c r="Y27" s="19"/>
      <c r="Z27" s="19"/>
      <c r="AA27" s="19"/>
      <c r="AB27" s="19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5">
        <f t="shared" si="0"/>
        <v>0</v>
      </c>
      <c r="BQ27">
        <f t="shared" si="1"/>
        <v>0</v>
      </c>
      <c r="BR27">
        <f t="shared" si="2"/>
        <v>0</v>
      </c>
      <c r="BS27">
        <f t="shared" si="3"/>
        <v>0</v>
      </c>
      <c r="BT27">
        <f t="shared" si="4"/>
        <v>0</v>
      </c>
    </row>
    <row r="28" spans="1:72" ht="20.100000000000001" customHeight="1" x14ac:dyDescent="0.45">
      <c r="A28" s="12">
        <v>45315</v>
      </c>
      <c r="B28" s="13"/>
      <c r="C28" s="13"/>
      <c r="D28" s="13"/>
      <c r="E28" s="14"/>
      <c r="F28" s="14"/>
      <c r="G28" s="14"/>
      <c r="H28" s="14"/>
      <c r="I28" s="15"/>
      <c r="J28" s="15"/>
      <c r="K28" s="15"/>
      <c r="L28" s="15"/>
      <c r="M28" s="16"/>
      <c r="N28" s="16"/>
      <c r="O28" s="16"/>
      <c r="P28" s="26"/>
      <c r="Q28" s="26"/>
      <c r="R28" s="26"/>
      <c r="S28" s="26"/>
      <c r="T28" s="26"/>
      <c r="U28" s="26"/>
      <c r="V28" s="26"/>
      <c r="W28" s="26"/>
      <c r="X28" s="26"/>
      <c r="Y28" s="19"/>
      <c r="Z28" s="19"/>
      <c r="AA28" s="19"/>
      <c r="AB28" s="19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5">
        <f t="shared" si="0"/>
        <v>0</v>
      </c>
      <c r="BQ28">
        <f t="shared" si="1"/>
        <v>0</v>
      </c>
      <c r="BR28">
        <f t="shared" si="2"/>
        <v>0</v>
      </c>
      <c r="BS28">
        <f t="shared" si="3"/>
        <v>0</v>
      </c>
      <c r="BT28">
        <f t="shared" si="4"/>
        <v>0</v>
      </c>
    </row>
    <row r="29" spans="1:72" ht="20.100000000000001" customHeight="1" x14ac:dyDescent="0.45">
      <c r="A29" s="12">
        <v>45316</v>
      </c>
      <c r="B29" s="13"/>
      <c r="C29" s="13"/>
      <c r="D29" s="13"/>
      <c r="E29" s="14"/>
      <c r="F29" s="14"/>
      <c r="G29" s="14"/>
      <c r="H29" s="14"/>
      <c r="I29" s="15"/>
      <c r="J29" s="15"/>
      <c r="K29" s="15"/>
      <c r="L29" s="15"/>
      <c r="M29" s="16"/>
      <c r="N29" s="16"/>
      <c r="O29" s="16"/>
      <c r="P29" s="26"/>
      <c r="Q29" s="26"/>
      <c r="R29" s="26"/>
      <c r="S29" s="26"/>
      <c r="T29" s="26"/>
      <c r="U29" s="26"/>
      <c r="V29" s="26"/>
      <c r="W29" s="26"/>
      <c r="X29" s="26"/>
      <c r="Y29" s="19"/>
      <c r="Z29" s="19"/>
      <c r="AA29" s="19"/>
      <c r="AB29" s="19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5">
        <f t="shared" si="0"/>
        <v>0</v>
      </c>
      <c r="BQ29">
        <f t="shared" si="1"/>
        <v>0</v>
      </c>
      <c r="BR29">
        <f t="shared" si="2"/>
        <v>0</v>
      </c>
      <c r="BS29">
        <f>SUM(AM29:AX29)</f>
        <v>0</v>
      </c>
      <c r="BT29">
        <f t="shared" si="4"/>
        <v>0</v>
      </c>
    </row>
    <row r="30" spans="1:72" ht="20.100000000000001" customHeight="1" x14ac:dyDescent="0.45">
      <c r="A30" s="12">
        <v>45317</v>
      </c>
      <c r="B30" s="13"/>
      <c r="C30" s="13"/>
      <c r="D30" s="13"/>
      <c r="E30" s="14"/>
      <c r="F30" s="14"/>
      <c r="G30" s="14"/>
      <c r="H30" s="14"/>
      <c r="I30" s="15"/>
      <c r="J30" s="15"/>
      <c r="K30" s="15"/>
      <c r="L30" s="15"/>
      <c r="M30" s="16"/>
      <c r="N30" s="16"/>
      <c r="O30" s="16"/>
      <c r="P30" s="26"/>
      <c r="Q30" s="26"/>
      <c r="R30" s="26"/>
      <c r="S30" s="26"/>
      <c r="T30" s="26"/>
      <c r="U30" s="26"/>
      <c r="V30" s="26"/>
      <c r="W30" s="26"/>
      <c r="X30" s="26"/>
      <c r="Y30" s="19"/>
      <c r="Z30" s="19"/>
      <c r="AA30" s="19"/>
      <c r="AB30" s="19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5">
        <f t="shared" si="0"/>
        <v>0</v>
      </c>
      <c r="BQ30">
        <f t="shared" si="1"/>
        <v>0</v>
      </c>
      <c r="BR30">
        <f t="shared" si="2"/>
        <v>0</v>
      </c>
      <c r="BS30">
        <f>SUM(AM30:AX30)</f>
        <v>0</v>
      </c>
      <c r="BT30">
        <f t="shared" si="4"/>
        <v>0</v>
      </c>
    </row>
    <row r="31" spans="1:72" ht="20.100000000000001" customHeight="1" x14ac:dyDescent="0.45">
      <c r="A31" s="12">
        <v>45318</v>
      </c>
      <c r="B31" s="13"/>
      <c r="C31" s="13"/>
      <c r="D31" s="13"/>
      <c r="E31" s="14"/>
      <c r="F31" s="14"/>
      <c r="G31" s="14"/>
      <c r="H31" s="14"/>
      <c r="I31" s="15"/>
      <c r="J31" s="15"/>
      <c r="K31" s="15"/>
      <c r="L31" s="15"/>
      <c r="M31" s="16"/>
      <c r="N31" s="16"/>
      <c r="O31" s="16"/>
      <c r="P31" s="26"/>
      <c r="Q31" s="26"/>
      <c r="R31" s="26"/>
      <c r="S31" s="26"/>
      <c r="T31" s="26"/>
      <c r="U31" s="26"/>
      <c r="V31" s="26"/>
      <c r="W31" s="26"/>
      <c r="X31" s="26"/>
      <c r="Y31" s="19"/>
      <c r="Z31" s="19"/>
      <c r="AA31" s="19"/>
      <c r="AB31" s="19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9"/>
      <c r="AX31" s="29"/>
      <c r="AY31" s="29"/>
      <c r="AZ31" s="29"/>
      <c r="BA31" s="29"/>
      <c r="BB31" s="44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5">
        <f t="shared" si="0"/>
        <v>0</v>
      </c>
      <c r="BQ31">
        <f t="shared" si="1"/>
        <v>0</v>
      </c>
      <c r="BR31">
        <f t="shared" si="2"/>
        <v>0</v>
      </c>
      <c r="BS31">
        <f t="shared" si="3"/>
        <v>0</v>
      </c>
      <c r="BT31">
        <f t="shared" si="4"/>
        <v>0</v>
      </c>
    </row>
    <row r="32" spans="1:72" ht="18.75" customHeight="1" x14ac:dyDescent="0.45">
      <c r="A32" s="12">
        <v>45319</v>
      </c>
      <c r="B32" s="13"/>
      <c r="C32" s="13"/>
      <c r="D32" s="13"/>
      <c r="E32" s="14"/>
      <c r="F32" s="14"/>
      <c r="G32" s="14"/>
      <c r="H32" s="14"/>
      <c r="I32" s="15"/>
      <c r="J32" s="15"/>
      <c r="K32" s="15"/>
      <c r="L32" s="15"/>
      <c r="M32" s="16"/>
      <c r="N32" s="16"/>
      <c r="O32" s="16"/>
      <c r="P32" s="26"/>
      <c r="Q32" s="26"/>
      <c r="R32" s="26"/>
      <c r="S32" s="26"/>
      <c r="T32" s="26"/>
      <c r="U32" s="26"/>
      <c r="V32" s="26"/>
      <c r="W32" s="26"/>
      <c r="X32" s="26"/>
      <c r="Y32" s="19"/>
      <c r="Z32" s="19"/>
      <c r="AA32" s="19"/>
      <c r="AB32" s="19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5">
        <f t="shared" si="0"/>
        <v>0</v>
      </c>
      <c r="BQ32">
        <f t="shared" si="1"/>
        <v>0</v>
      </c>
      <c r="BR32">
        <f t="shared" si="2"/>
        <v>0</v>
      </c>
      <c r="BS32">
        <f t="shared" si="3"/>
        <v>0</v>
      </c>
      <c r="BT32">
        <f t="shared" si="4"/>
        <v>0</v>
      </c>
    </row>
    <row r="33" spans="1:72" ht="18.75" customHeight="1" x14ac:dyDescent="0.45">
      <c r="A33" s="12">
        <v>45320</v>
      </c>
      <c r="B33" s="13"/>
      <c r="C33" s="13"/>
      <c r="D33" s="13"/>
      <c r="E33" s="14"/>
      <c r="F33" s="14"/>
      <c r="G33" s="14"/>
      <c r="H33" s="14"/>
      <c r="I33" s="15"/>
      <c r="J33" s="15"/>
      <c r="K33" s="15"/>
      <c r="L33" s="15"/>
      <c r="M33" s="16"/>
      <c r="N33" s="16"/>
      <c r="O33" s="16"/>
      <c r="P33" s="26"/>
      <c r="Q33" s="26"/>
      <c r="R33" s="26"/>
      <c r="S33" s="26"/>
      <c r="T33" s="26"/>
      <c r="U33" s="26"/>
      <c r="V33" s="27"/>
      <c r="W33" s="27"/>
      <c r="X33" s="27"/>
      <c r="Y33" s="19"/>
      <c r="Z33" s="19"/>
      <c r="AA33" s="19"/>
      <c r="AB33" s="19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5"/>
    </row>
    <row r="34" spans="1:72" ht="18.75" customHeight="1" x14ac:dyDescent="0.45">
      <c r="A34" s="12">
        <v>45321</v>
      </c>
      <c r="B34" s="13"/>
      <c r="C34" s="13"/>
      <c r="D34" s="13"/>
      <c r="E34" s="14"/>
      <c r="F34" s="14"/>
      <c r="G34" s="14"/>
      <c r="H34" s="14"/>
      <c r="I34" s="15"/>
      <c r="J34" s="15"/>
      <c r="K34" s="15"/>
      <c r="L34" s="15"/>
      <c r="M34" s="16"/>
      <c r="N34" s="16"/>
      <c r="O34" s="16"/>
      <c r="P34" s="26"/>
      <c r="Q34" s="26"/>
      <c r="R34" s="26"/>
      <c r="S34" s="26"/>
      <c r="T34" s="26"/>
      <c r="U34" s="26"/>
      <c r="V34" s="27"/>
      <c r="W34" s="27"/>
      <c r="X34" s="27"/>
      <c r="Y34" s="19"/>
      <c r="Z34" s="19"/>
      <c r="AA34" s="19"/>
      <c r="AB34" s="19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5"/>
    </row>
    <row r="35" spans="1:72" ht="18.75" customHeight="1" x14ac:dyDescent="0.45">
      <c r="A35" s="12">
        <v>45322</v>
      </c>
      <c r="B35" s="13"/>
      <c r="C35" s="13"/>
      <c r="D35" s="13"/>
      <c r="E35" s="14"/>
      <c r="F35" s="14"/>
      <c r="G35" s="14"/>
      <c r="H35" s="14"/>
      <c r="I35" s="15"/>
      <c r="J35" s="15"/>
      <c r="K35" s="15"/>
      <c r="L35" s="15"/>
      <c r="M35" s="16"/>
      <c r="N35" s="16"/>
      <c r="O35" s="16"/>
      <c r="P35" s="26"/>
      <c r="Q35" s="26"/>
      <c r="R35" s="26"/>
      <c r="S35" s="26"/>
      <c r="T35" s="26"/>
      <c r="U35" s="26"/>
      <c r="V35" s="27"/>
      <c r="W35" s="27"/>
      <c r="X35" s="27"/>
      <c r="Y35" s="19"/>
      <c r="Z35" s="19"/>
      <c r="AA35" s="19"/>
      <c r="AB35" s="19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5"/>
    </row>
    <row r="36" spans="1:72" s="47" customFormat="1" ht="20.25" customHeight="1" x14ac:dyDescent="0.45">
      <c r="A36" s="45" t="s">
        <v>65</v>
      </c>
      <c r="B36" s="46">
        <f t="shared" ref="B36:AG36" si="5">SUM(B5:B35)</f>
        <v>645</v>
      </c>
      <c r="C36" s="46">
        <f t="shared" si="5"/>
        <v>365</v>
      </c>
      <c r="D36" s="46">
        <f t="shared" si="5"/>
        <v>279</v>
      </c>
      <c r="E36" s="46">
        <f t="shared" si="5"/>
        <v>280</v>
      </c>
      <c r="F36" s="46">
        <f t="shared" si="5"/>
        <v>189</v>
      </c>
      <c r="G36" s="46">
        <f t="shared" si="5"/>
        <v>67</v>
      </c>
      <c r="H36" s="46">
        <f t="shared" si="5"/>
        <v>32</v>
      </c>
      <c r="I36" s="46">
        <f t="shared" si="5"/>
        <v>39</v>
      </c>
      <c r="J36" s="46">
        <f t="shared" si="5"/>
        <v>28</v>
      </c>
      <c r="K36" s="46">
        <f t="shared" si="5"/>
        <v>4</v>
      </c>
      <c r="L36" s="46">
        <f t="shared" si="5"/>
        <v>2</v>
      </c>
      <c r="M36" s="46">
        <f t="shared" si="5"/>
        <v>364</v>
      </c>
      <c r="N36" s="46">
        <f t="shared" si="5"/>
        <v>187</v>
      </c>
      <c r="O36" s="46">
        <f t="shared" si="5"/>
        <v>40</v>
      </c>
      <c r="P36" s="46">
        <f t="shared" si="5"/>
        <v>292</v>
      </c>
      <c r="Q36" s="46">
        <f t="shared" si="5"/>
        <v>89</v>
      </c>
      <c r="R36" s="46">
        <f t="shared" si="5"/>
        <v>22</v>
      </c>
      <c r="S36" s="46">
        <f t="shared" si="5"/>
        <v>16</v>
      </c>
      <c r="T36" s="46">
        <f t="shared" si="5"/>
        <v>45</v>
      </c>
      <c r="U36" s="46">
        <f t="shared" si="5"/>
        <v>14</v>
      </c>
      <c r="V36" s="46">
        <f t="shared" si="5"/>
        <v>22</v>
      </c>
      <c r="W36" s="46">
        <f t="shared" si="5"/>
        <v>1</v>
      </c>
      <c r="X36" s="46">
        <f t="shared" si="5"/>
        <v>9</v>
      </c>
      <c r="Y36" s="46">
        <f t="shared" si="5"/>
        <v>0</v>
      </c>
      <c r="Z36" s="46">
        <f t="shared" si="5"/>
        <v>12</v>
      </c>
      <c r="AA36" s="46">
        <f t="shared" si="5"/>
        <v>0</v>
      </c>
      <c r="AB36" s="46">
        <f t="shared" si="5"/>
        <v>0</v>
      </c>
      <c r="AC36" s="46">
        <f t="shared" si="5"/>
        <v>36</v>
      </c>
      <c r="AD36" s="46">
        <f t="shared" si="5"/>
        <v>87</v>
      </c>
      <c r="AE36" s="46">
        <f t="shared" si="5"/>
        <v>13</v>
      </c>
      <c r="AF36" s="46">
        <f t="shared" si="5"/>
        <v>16</v>
      </c>
      <c r="AG36" s="46">
        <f t="shared" si="5"/>
        <v>67</v>
      </c>
      <c r="AH36" s="46">
        <f t="shared" ref="AH36:BM36" si="6">SUM(AH5:AH35)</f>
        <v>33</v>
      </c>
      <c r="AI36" s="46">
        <f t="shared" si="6"/>
        <v>112</v>
      </c>
      <c r="AJ36" s="46">
        <f t="shared" si="6"/>
        <v>77</v>
      </c>
      <c r="AK36" s="46">
        <f t="shared" si="6"/>
        <v>104</v>
      </c>
      <c r="AL36" s="46">
        <f t="shared" si="6"/>
        <v>45</v>
      </c>
      <c r="AM36" s="46">
        <f t="shared" si="6"/>
        <v>23</v>
      </c>
      <c r="AN36" s="46">
        <f t="shared" si="6"/>
        <v>13</v>
      </c>
      <c r="AO36" s="46">
        <f t="shared" si="6"/>
        <v>33</v>
      </c>
      <c r="AP36" s="46">
        <f t="shared" si="6"/>
        <v>2</v>
      </c>
      <c r="AQ36" s="46">
        <f t="shared" si="6"/>
        <v>0</v>
      </c>
      <c r="AR36" s="46">
        <f t="shared" si="6"/>
        <v>2</v>
      </c>
      <c r="AS36" s="46">
        <f t="shared" si="6"/>
        <v>4</v>
      </c>
      <c r="AT36" s="46">
        <f t="shared" si="6"/>
        <v>1</v>
      </c>
      <c r="AU36" s="46">
        <f t="shared" si="6"/>
        <v>0</v>
      </c>
      <c r="AV36" s="46">
        <f t="shared" si="6"/>
        <v>0</v>
      </c>
      <c r="AW36" s="46">
        <f t="shared" si="6"/>
        <v>5</v>
      </c>
      <c r="AX36" s="46">
        <f t="shared" si="6"/>
        <v>2</v>
      </c>
      <c r="AY36" s="46">
        <f t="shared" si="6"/>
        <v>1</v>
      </c>
      <c r="AZ36" s="46">
        <f t="shared" si="6"/>
        <v>6</v>
      </c>
      <c r="BA36" s="46">
        <f t="shared" si="6"/>
        <v>1</v>
      </c>
      <c r="BB36" s="46">
        <f t="shared" si="6"/>
        <v>6</v>
      </c>
      <c r="BC36" s="46">
        <f t="shared" si="6"/>
        <v>0</v>
      </c>
      <c r="BD36" s="46">
        <f t="shared" si="6"/>
        <v>6</v>
      </c>
      <c r="BE36" s="46">
        <f t="shared" si="6"/>
        <v>2</v>
      </c>
      <c r="BF36" s="46">
        <f t="shared" si="6"/>
        <v>2</v>
      </c>
      <c r="BG36" s="46">
        <f t="shared" si="6"/>
        <v>0</v>
      </c>
      <c r="BH36" s="46">
        <f t="shared" si="6"/>
        <v>25</v>
      </c>
      <c r="BI36" s="46">
        <f t="shared" si="6"/>
        <v>9</v>
      </c>
      <c r="BJ36" s="46">
        <f t="shared" si="6"/>
        <v>1</v>
      </c>
      <c r="BK36" s="46">
        <f t="shared" si="6"/>
        <v>2</v>
      </c>
      <c r="BL36" s="46">
        <f t="shared" si="6"/>
        <v>0</v>
      </c>
      <c r="BM36" s="46">
        <f t="shared" si="6"/>
        <v>0</v>
      </c>
      <c r="BN36" s="46">
        <f t="shared" ref="BN36:BS36" si="7">SUM(BN5:BN35)</f>
        <v>0</v>
      </c>
      <c r="BO36" s="46">
        <f t="shared" si="7"/>
        <v>1</v>
      </c>
      <c r="BP36" s="46">
        <f t="shared" si="7"/>
        <v>62</v>
      </c>
      <c r="BQ36" s="46">
        <f t="shared" si="7"/>
        <v>641</v>
      </c>
      <c r="BR36" s="46">
        <f t="shared" si="7"/>
        <v>590</v>
      </c>
      <c r="BS36">
        <f t="shared" si="7"/>
        <v>85</v>
      </c>
      <c r="BT36">
        <f>SUM(BS36)</f>
        <v>85</v>
      </c>
    </row>
    <row r="37" spans="1:72" ht="18.75" x14ac:dyDescent="0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</row>
    <row r="38" spans="1:72" s="57" customFormat="1" ht="45" customHeight="1" x14ac:dyDescent="0.25">
      <c r="A38" s="94" t="s">
        <v>66</v>
      </c>
      <c r="B38" s="95"/>
      <c r="C38" s="49" t="s">
        <v>67</v>
      </c>
      <c r="D38" s="49" t="s">
        <v>14</v>
      </c>
      <c r="E38" s="49" t="s">
        <v>15</v>
      </c>
      <c r="F38" s="49" t="s">
        <v>16</v>
      </c>
      <c r="G38" s="49" t="s">
        <v>17</v>
      </c>
      <c r="H38" s="50"/>
      <c r="I38" s="51"/>
      <c r="J38" s="94" t="s">
        <v>66</v>
      </c>
      <c r="K38" s="95"/>
      <c r="L38" s="52" t="s">
        <v>68</v>
      </c>
      <c r="M38" s="2" t="s">
        <v>2</v>
      </c>
      <c r="N38" s="2" t="s">
        <v>3</v>
      </c>
      <c r="O38" s="4" t="s">
        <v>1</v>
      </c>
      <c r="P38" s="94" t="s">
        <v>66</v>
      </c>
      <c r="Q38" s="95"/>
      <c r="R38" s="53" t="s">
        <v>7</v>
      </c>
      <c r="S38" s="53"/>
      <c r="T38" s="54" t="s">
        <v>25</v>
      </c>
      <c r="U38" s="54">
        <f>+T5+T6+T7+T8+T9+T10+T11</f>
        <v>18</v>
      </c>
      <c r="V38" s="94" t="s">
        <v>66</v>
      </c>
      <c r="W38" s="95"/>
      <c r="X38" s="55" t="s">
        <v>6</v>
      </c>
      <c r="Y38" s="56" t="s">
        <v>69</v>
      </c>
      <c r="Z38" s="94" t="s">
        <v>66</v>
      </c>
      <c r="AA38" s="95"/>
      <c r="AB38" s="8" t="s">
        <v>70</v>
      </c>
      <c r="AC38" s="8"/>
      <c r="AE38" s="94" t="s">
        <v>66</v>
      </c>
      <c r="AF38" s="95"/>
      <c r="AG38" s="91" t="s">
        <v>13</v>
      </c>
      <c r="AH38" s="92"/>
      <c r="AI38" s="9" t="s">
        <v>43</v>
      </c>
      <c r="AJ38" s="9">
        <f>SUM(AT5:AT11)</f>
        <v>1</v>
      </c>
      <c r="AK38" s="9" t="s">
        <v>71</v>
      </c>
      <c r="AL38" s="9">
        <f>SUM(AV5:AV11)</f>
        <v>0</v>
      </c>
    </row>
    <row r="39" spans="1:72" s="57" customFormat="1" ht="45" customHeight="1" x14ac:dyDescent="0.25">
      <c r="A39" s="51"/>
      <c r="B39" s="51"/>
      <c r="C39" s="49" t="s">
        <v>4</v>
      </c>
      <c r="D39" s="49">
        <f>+E5+E6+E7+E8+E9+E10+E11</f>
        <v>127</v>
      </c>
      <c r="E39" s="49">
        <f>+F5+F6+F7+F8+F9+F10+F11</f>
        <v>80</v>
      </c>
      <c r="F39" s="49">
        <f>+G5+G6+G7+G8+G9+G10+G11</f>
        <v>36</v>
      </c>
      <c r="G39" s="49">
        <f>+H5+H6+H7+H8+H9+H10+H11</f>
        <v>15</v>
      </c>
      <c r="H39" s="50">
        <f>SUM(D39:G39)</f>
        <v>258</v>
      </c>
      <c r="I39" s="51"/>
      <c r="J39" s="51"/>
      <c r="K39" s="51"/>
      <c r="L39" s="52" t="s">
        <v>72</v>
      </c>
      <c r="M39" s="58">
        <f>+AC5+AC6+AC7+AC8+AC9+AC10+AC11</f>
        <v>18</v>
      </c>
      <c r="N39" s="58">
        <f>+AD5+AD6+AD7+AD8+AD9+AD10+AD11</f>
        <v>35</v>
      </c>
      <c r="O39" s="4">
        <f>SUM(M39:N39)</f>
        <v>53</v>
      </c>
      <c r="P39" s="59"/>
      <c r="Q39" s="59"/>
      <c r="R39" s="54" t="s">
        <v>21</v>
      </c>
      <c r="S39" s="54">
        <f>+P5+P6+P7+P8+P9+P10+P11</f>
        <v>150</v>
      </c>
      <c r="T39" s="54" t="s">
        <v>26</v>
      </c>
      <c r="U39" s="54">
        <f>+U5+U6+U7+U8+U9+U10+U11</f>
        <v>4</v>
      </c>
      <c r="X39" s="54" t="s">
        <v>73</v>
      </c>
      <c r="Y39" s="60">
        <f>+M5+M6+M7+M8+M9+M10+M11</f>
        <v>179</v>
      </c>
      <c r="AB39" s="8" t="s">
        <v>30</v>
      </c>
      <c r="AC39" s="8">
        <f>SUM(Y5:Y11)</f>
        <v>0</v>
      </c>
      <c r="AG39" s="8" t="s">
        <v>36</v>
      </c>
      <c r="AH39" s="61">
        <f>+AM5+AM6+AM7+AM8+AM9+AM10+AM11</f>
        <v>16</v>
      </c>
      <c r="AI39" s="9" t="s">
        <v>40</v>
      </c>
      <c r="AJ39" s="9">
        <f>+AQ5+AQ6+AQ7+AQ8+AQ9+AQ10+AQ11</f>
        <v>0</v>
      </c>
      <c r="AK39" s="9" t="s">
        <v>47</v>
      </c>
      <c r="AL39" s="9">
        <f>AX5+AX6+AX7+AX8+AX9+AX10+AX11</f>
        <v>1</v>
      </c>
    </row>
    <row r="40" spans="1:72" s="57" customFormat="1" ht="45" customHeight="1" x14ac:dyDescent="0.25">
      <c r="A40" s="51"/>
      <c r="B40" s="51"/>
      <c r="C40" s="49" t="s">
        <v>5</v>
      </c>
      <c r="D40" s="49">
        <f>+I5+I6+I7+I8+I9+I10+I11</f>
        <v>19</v>
      </c>
      <c r="E40" s="49">
        <f>+J5+J6+J7+J8+J9+J10+J11</f>
        <v>6</v>
      </c>
      <c r="F40" s="49">
        <f>+K5+K6+K7+K8+K9+K10+K11</f>
        <v>2</v>
      </c>
      <c r="G40" s="49">
        <f>+L5+L6+L7+L8+L9+L10+L11</f>
        <v>1</v>
      </c>
      <c r="H40" s="50">
        <f>SUM(D40:G40)</f>
        <v>28</v>
      </c>
      <c r="I40" s="51"/>
      <c r="J40" s="51"/>
      <c r="K40" s="51"/>
      <c r="L40" s="52" t="s">
        <v>74</v>
      </c>
      <c r="M40" s="58">
        <f>+AE5+AE6+AE7+AE8+AE9+AE10+AE11</f>
        <v>5</v>
      </c>
      <c r="N40" s="58">
        <f>+AF5+AF6+AF7+AF8+AF9+AF10+AF11</f>
        <v>5</v>
      </c>
      <c r="O40" s="4">
        <f>SUM(M40:N40)</f>
        <v>10</v>
      </c>
      <c r="P40" s="59"/>
      <c r="Q40" s="59"/>
      <c r="R40" s="54" t="s">
        <v>22</v>
      </c>
      <c r="S40" s="54">
        <f>+Q5+Q6+Q7+Q8+Q9+Q10+Q11</f>
        <v>51</v>
      </c>
      <c r="T40" s="54" t="s">
        <v>27</v>
      </c>
      <c r="U40" s="54">
        <f>+V5+V6+V7+V8+V9+V10+V11</f>
        <v>12</v>
      </c>
      <c r="X40" s="54" t="s">
        <v>75</v>
      </c>
      <c r="Y40" s="60">
        <f>+N5+N6+N7+N8+N9+N10+N11</f>
        <v>86</v>
      </c>
      <c r="AB40" s="8" t="s">
        <v>76</v>
      </c>
      <c r="AC40" s="8">
        <f>SUM(Z5:Z11)</f>
        <v>5</v>
      </c>
      <c r="AG40" s="8" t="s">
        <v>37</v>
      </c>
      <c r="AH40" s="61">
        <f>+AN5+AN6+AN7+AN8+AN9+AN10+AN11</f>
        <v>10</v>
      </c>
      <c r="AI40" s="9" t="s">
        <v>41</v>
      </c>
      <c r="AJ40" s="9">
        <f>+AR5+AR6+AR7+AR8+AR9+AR10+AR11</f>
        <v>1</v>
      </c>
    </row>
    <row r="41" spans="1:72" s="57" customFormat="1" ht="45" customHeight="1" x14ac:dyDescent="0.25">
      <c r="A41" s="51"/>
      <c r="B41" s="51"/>
      <c r="C41" s="50" t="s">
        <v>1</v>
      </c>
      <c r="D41" s="50">
        <f>SUM(D39:D40)</f>
        <v>146</v>
      </c>
      <c r="E41" s="50">
        <f>SUM(E39:E40)</f>
        <v>86</v>
      </c>
      <c r="F41" s="50">
        <f>SUM(F39:F40)</f>
        <v>38</v>
      </c>
      <c r="G41" s="50">
        <f>SUM(G39:G40)</f>
        <v>16</v>
      </c>
      <c r="H41" s="50">
        <f>SUM(D41:G41)</f>
        <v>286</v>
      </c>
      <c r="I41" s="51"/>
      <c r="J41" s="51"/>
      <c r="K41" s="51"/>
      <c r="L41" s="52" t="s">
        <v>77</v>
      </c>
      <c r="M41" s="58">
        <f>+AG5+AG6+AG7+AG8+AG9+AG10+AG11</f>
        <v>24</v>
      </c>
      <c r="N41" s="58">
        <f>+AH5+AH6+AH7+AH8+AH9+AH10+AH11</f>
        <v>11</v>
      </c>
      <c r="O41" s="4">
        <f>SUM(M41:N41)</f>
        <v>35</v>
      </c>
      <c r="P41" s="62"/>
      <c r="Q41" s="59"/>
      <c r="R41" s="54" t="s">
        <v>23</v>
      </c>
      <c r="S41" s="54">
        <f>+R5+R6+R7+R8+R9+R10+R11</f>
        <v>13</v>
      </c>
      <c r="T41" s="54" t="s">
        <v>28</v>
      </c>
      <c r="U41" s="54">
        <f>+W5+W6+W7+W8+W9+W10+W11</f>
        <v>0</v>
      </c>
      <c r="X41" s="54" t="s">
        <v>78</v>
      </c>
      <c r="Y41" s="60">
        <f>+O5+O6+O7+O8+O9+O10+O11</f>
        <v>20</v>
      </c>
      <c r="AB41" s="8" t="s">
        <v>79</v>
      </c>
      <c r="AC41" s="8">
        <f>SUM(AA5:AA11)</f>
        <v>0</v>
      </c>
      <c r="AG41" s="8" t="s">
        <v>38</v>
      </c>
      <c r="AH41" s="61">
        <f>+AO5+AO6+AO7+AO8+AO9+AO10+AO11</f>
        <v>15</v>
      </c>
      <c r="AI41" s="9" t="s">
        <v>42</v>
      </c>
      <c r="AJ41" s="9">
        <f>+AS5+AS6+AS7+AS8+AS9+AS10+AS11</f>
        <v>3</v>
      </c>
    </row>
    <row r="42" spans="1:72" s="57" customFormat="1" ht="45" customHeigh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2" t="s">
        <v>80</v>
      </c>
      <c r="M42" s="58">
        <f>+AI5+AI6+AI7+AI8+AI9+AI10+AI11</f>
        <v>55</v>
      </c>
      <c r="N42" s="58">
        <f>+AJ5+AJ6+AJ7+AJ8+AJ9+AJ10+AJ11</f>
        <v>48</v>
      </c>
      <c r="O42" s="4">
        <f t="shared" ref="O42:O43" si="8">SUM(M42:N42)</f>
        <v>103</v>
      </c>
      <c r="P42" s="62"/>
      <c r="Q42" s="63"/>
      <c r="R42" s="54" t="s">
        <v>24</v>
      </c>
      <c r="S42" s="54">
        <f>+S5+S6+S7+S8+S9+S10+S11</f>
        <v>6</v>
      </c>
      <c r="T42" s="54" t="s">
        <v>29</v>
      </c>
      <c r="U42" s="54">
        <f>+X5+X6+X7+X8+X9+X10+Y11</f>
        <v>2</v>
      </c>
      <c r="X42" s="64" t="s">
        <v>1</v>
      </c>
      <c r="Y42" s="65">
        <f>SUM(Y39:Y41)</f>
        <v>285</v>
      </c>
      <c r="AB42" s="8" t="s">
        <v>33</v>
      </c>
      <c r="AC42" s="8">
        <f>SUM(AB5:AB11)</f>
        <v>0</v>
      </c>
      <c r="AG42" s="8" t="s">
        <v>39</v>
      </c>
      <c r="AH42" s="61">
        <f>+AP5+AP6+AP7+AP8+AP9+AP10+AP11</f>
        <v>1</v>
      </c>
      <c r="AI42" s="9" t="s">
        <v>46</v>
      </c>
      <c r="AJ42" s="9">
        <f>+AW5+AW6+AW7+AW8+AW9+AW10+AW11</f>
        <v>3</v>
      </c>
      <c r="AK42" s="9" t="s">
        <v>1</v>
      </c>
      <c r="AL42" s="9">
        <f>SUM(AH39:AH42,AJ38:AJ42,AL38:AL39)</f>
        <v>51</v>
      </c>
    </row>
    <row r="43" spans="1:72" s="57" customFormat="1" ht="45" customHeight="1" x14ac:dyDescent="0.25">
      <c r="A43" s="51"/>
      <c r="B43" s="51"/>
      <c r="C43" s="66"/>
      <c r="D43" s="66"/>
      <c r="E43" s="66"/>
      <c r="F43" s="66"/>
      <c r="G43" s="51"/>
      <c r="H43" s="67"/>
      <c r="I43" s="51"/>
      <c r="J43" s="51"/>
      <c r="K43" s="51"/>
      <c r="L43" s="52" t="s">
        <v>81</v>
      </c>
      <c r="M43" s="58">
        <f>+AK5+AK6+AK7+AK8+AK9+AK10+AK11</f>
        <v>64</v>
      </c>
      <c r="N43" s="58">
        <f>+AL5+AL6+AL7+AL8+AL9+AL10+AL11</f>
        <v>20</v>
      </c>
      <c r="O43" s="4">
        <f t="shared" si="8"/>
        <v>84</v>
      </c>
      <c r="P43" s="62"/>
      <c r="Q43" s="63"/>
      <c r="R43" s="68" t="s">
        <v>1</v>
      </c>
      <c r="S43" s="68">
        <f>+S39+S40+S41+S42+U39+U40+U41+U42+U38</f>
        <v>256</v>
      </c>
      <c r="AB43" s="2" t="s">
        <v>1</v>
      </c>
      <c r="AC43" s="2">
        <f>SUM(AC39:AC42)</f>
        <v>5</v>
      </c>
    </row>
    <row r="44" spans="1:72" s="57" customFormat="1" ht="45" customHeight="1" x14ac:dyDescent="0.25">
      <c r="A44" s="51"/>
      <c r="B44" s="51"/>
      <c r="I44" s="66"/>
      <c r="J44" s="66"/>
      <c r="K44" s="66"/>
      <c r="L44" s="69" t="s">
        <v>1</v>
      </c>
      <c r="M44" s="70">
        <f>SUM(M39:M43)</f>
        <v>166</v>
      </c>
      <c r="N44" s="70">
        <f>SUM(N39:N43)</f>
        <v>119</v>
      </c>
      <c r="O44" s="70">
        <f>SUM(M44:N44)</f>
        <v>285</v>
      </c>
      <c r="P44" s="59"/>
      <c r="Q44" s="59"/>
    </row>
    <row r="45" spans="1:72" s="57" customFormat="1" ht="45" customHeight="1" x14ac:dyDescent="0.25">
      <c r="A45" s="94" t="s">
        <v>82</v>
      </c>
      <c r="B45" s="95"/>
      <c r="C45" s="49" t="s">
        <v>67</v>
      </c>
      <c r="D45" s="49" t="s">
        <v>14</v>
      </c>
      <c r="E45" s="49" t="s">
        <v>15</v>
      </c>
      <c r="F45" s="49" t="s">
        <v>16</v>
      </c>
      <c r="G45" s="49" t="s">
        <v>17</v>
      </c>
      <c r="H45" s="50"/>
      <c r="I45" s="51"/>
      <c r="J45" s="94" t="s">
        <v>82</v>
      </c>
      <c r="K45" s="95"/>
      <c r="L45" s="52" t="s">
        <v>68</v>
      </c>
      <c r="M45" s="2" t="s">
        <v>2</v>
      </c>
      <c r="N45" s="2" t="s">
        <v>3</v>
      </c>
      <c r="O45" s="4" t="s">
        <v>1</v>
      </c>
      <c r="P45" s="94" t="s">
        <v>82</v>
      </c>
      <c r="Q45" s="95"/>
      <c r="R45" s="53" t="s">
        <v>7</v>
      </c>
      <c r="S45" s="53"/>
      <c r="T45" s="54" t="s">
        <v>25</v>
      </c>
      <c r="U45" s="54">
        <f>+T12+T13+T14+T15+T16+T17+T18</f>
        <v>16</v>
      </c>
      <c r="V45" s="94" t="s">
        <v>82</v>
      </c>
      <c r="W45" s="95"/>
      <c r="X45" s="55" t="s">
        <v>6</v>
      </c>
      <c r="Y45" s="56" t="s">
        <v>69</v>
      </c>
      <c r="Z45" s="94" t="s">
        <v>82</v>
      </c>
      <c r="AA45" s="95"/>
      <c r="AB45" s="8" t="s">
        <v>70</v>
      </c>
      <c r="AC45" s="8"/>
      <c r="AE45" s="94" t="s">
        <v>82</v>
      </c>
      <c r="AF45" s="95"/>
      <c r="AG45" s="91" t="s">
        <v>13</v>
      </c>
      <c r="AH45" s="92"/>
      <c r="AI45" s="9" t="s">
        <v>43</v>
      </c>
      <c r="AJ45" s="9">
        <f>SUM(AT12:AT18)</f>
        <v>0</v>
      </c>
      <c r="AK45" s="9" t="s">
        <v>71</v>
      </c>
      <c r="AL45" s="9">
        <f>SUM(AV12:AV18)</f>
        <v>0</v>
      </c>
    </row>
    <row r="46" spans="1:72" s="57" customFormat="1" ht="45" customHeight="1" x14ac:dyDescent="0.25">
      <c r="A46" s="51"/>
      <c r="B46" s="51"/>
      <c r="C46" s="49" t="s">
        <v>4</v>
      </c>
      <c r="D46" s="49">
        <f>+E12+E13+E14+E15+E16+E17+E18</f>
        <v>105</v>
      </c>
      <c r="E46" s="49">
        <f>+F12+F13+F14+F15+F16+F17+F18</f>
        <v>73</v>
      </c>
      <c r="F46" s="49">
        <f>+G12+G13+G14+G15+G16+G17+G18</f>
        <v>18</v>
      </c>
      <c r="G46" s="49">
        <f>+H12+H13+H14+H15+H16+H17+H18</f>
        <v>15</v>
      </c>
      <c r="H46" s="50">
        <f>SUM(D46:G46)</f>
        <v>211</v>
      </c>
      <c r="I46" s="51"/>
      <c r="J46" s="51"/>
      <c r="K46" s="51"/>
      <c r="L46" s="52" t="s">
        <v>72</v>
      </c>
      <c r="M46" s="58">
        <f>+AC12+AC13+AC14+AC15+AC16+AC17+AC18</f>
        <v>14</v>
      </c>
      <c r="N46" s="58">
        <f>+AD12+AD13+AD14+AD15+AD16+AD17+AD18</f>
        <v>37</v>
      </c>
      <c r="O46" s="4">
        <f>SUM(M46:N46)</f>
        <v>51</v>
      </c>
      <c r="P46" s="59"/>
      <c r="Q46" s="59"/>
      <c r="R46" s="54" t="s">
        <v>21</v>
      </c>
      <c r="S46" s="54">
        <f>+P12+P13+P14+P15+P16+P17+P18</f>
        <v>116</v>
      </c>
      <c r="T46" s="54" t="s">
        <v>26</v>
      </c>
      <c r="U46" s="54">
        <f>+U12+U13+U14+U15+U16+U17+U18</f>
        <v>8</v>
      </c>
      <c r="X46" s="54" t="s">
        <v>73</v>
      </c>
      <c r="Y46" s="60">
        <f>+M12+M13+M14+M15+M16+M17+M18</f>
        <v>160</v>
      </c>
      <c r="AB46" s="8" t="s">
        <v>30</v>
      </c>
      <c r="AC46" s="8">
        <f>SUM(Y12:Y18)</f>
        <v>0</v>
      </c>
      <c r="AG46" s="8" t="s">
        <v>36</v>
      </c>
      <c r="AH46" s="61">
        <f>+AM12+AM13+AM14+AM15+AM16+AM17+AM18</f>
        <v>6</v>
      </c>
      <c r="AI46" s="9" t="s">
        <v>40</v>
      </c>
      <c r="AJ46" s="9">
        <f>+AQ12+AQ13+AQ14+AQ15+AQ16+AQ17+AQ18</f>
        <v>0</v>
      </c>
      <c r="AK46" s="9" t="s">
        <v>47</v>
      </c>
      <c r="AL46" s="9">
        <f>AX12+AX13+AX14+AX15+AX16+AX17+AX18</f>
        <v>1</v>
      </c>
    </row>
    <row r="47" spans="1:72" s="57" customFormat="1" ht="45" customHeight="1" x14ac:dyDescent="0.25">
      <c r="A47" s="51"/>
      <c r="B47" s="51"/>
      <c r="C47" s="49" t="s">
        <v>5</v>
      </c>
      <c r="D47" s="49">
        <f>+I12+I13+I14+I15+I16+I17+I18</f>
        <v>18</v>
      </c>
      <c r="E47" s="49">
        <f>+J12+J13+J14+J15+J16+J17+J18</f>
        <v>13</v>
      </c>
      <c r="F47" s="49">
        <f>+K12+K13+K14+K15+K16+K17+K18</f>
        <v>1</v>
      </c>
      <c r="G47" s="49">
        <f>+L12+L13+L14+L15+L16+L17+L18</f>
        <v>1</v>
      </c>
      <c r="H47" s="50">
        <f>SUM(D47:G47)</f>
        <v>33</v>
      </c>
      <c r="I47" s="51"/>
      <c r="J47" s="51"/>
      <c r="K47" s="51"/>
      <c r="L47" s="52" t="s">
        <v>74</v>
      </c>
      <c r="M47" s="58">
        <f>+AE12+AE13+AE14+AE15+AE16+AE17+AE18</f>
        <v>4</v>
      </c>
      <c r="N47" s="58">
        <f>+AF12+AF13+AF14+AF15+AF16+AF17+AF18</f>
        <v>7</v>
      </c>
      <c r="O47" s="4">
        <f>SUM(M47:N47)</f>
        <v>11</v>
      </c>
      <c r="P47" s="59"/>
      <c r="Q47" s="59"/>
      <c r="R47" s="54" t="s">
        <v>22</v>
      </c>
      <c r="S47" s="54">
        <f>+Q12+Q13+Q14+Q15+Q16+Q17+Q18</f>
        <v>32</v>
      </c>
      <c r="T47" s="54" t="s">
        <v>27</v>
      </c>
      <c r="U47" s="54">
        <f>+V12+V13+V14+V15+V16+V17+V18</f>
        <v>8</v>
      </c>
      <c r="X47" s="54" t="s">
        <v>75</v>
      </c>
      <c r="Y47" s="60">
        <f>+N12+N13+N14+N15+N16+N17+N18</f>
        <v>72</v>
      </c>
      <c r="AB47" s="8" t="s">
        <v>76</v>
      </c>
      <c r="AC47" s="8">
        <f>SUM(Z12:Z18)</f>
        <v>7</v>
      </c>
      <c r="AG47" s="8" t="s">
        <v>37</v>
      </c>
      <c r="AH47" s="61">
        <f>+AN12+AN13+AN14+AN15+AN16+AN17+AN18</f>
        <v>2</v>
      </c>
      <c r="AI47" s="9" t="s">
        <v>41</v>
      </c>
      <c r="AJ47" s="9">
        <f>+AR12+AR13+AR14+AR15+AR16+AR17+AR18</f>
        <v>1</v>
      </c>
    </row>
    <row r="48" spans="1:72" s="57" customFormat="1" ht="45" customHeight="1" x14ac:dyDescent="0.25">
      <c r="A48" s="51"/>
      <c r="B48" s="51"/>
      <c r="C48" s="50" t="s">
        <v>1</v>
      </c>
      <c r="D48" s="50">
        <f>SUM(D46:D47)</f>
        <v>123</v>
      </c>
      <c r="E48" s="50">
        <f>SUM(E46:E47)</f>
        <v>86</v>
      </c>
      <c r="F48" s="50">
        <f>SUM(F46:F47)</f>
        <v>19</v>
      </c>
      <c r="G48" s="50">
        <f>SUM(G46:G47)</f>
        <v>16</v>
      </c>
      <c r="H48" s="50">
        <f>SUM(D48:G48)</f>
        <v>244</v>
      </c>
      <c r="I48" s="51"/>
      <c r="J48" s="51"/>
      <c r="K48" s="51"/>
      <c r="L48" s="52" t="s">
        <v>77</v>
      </c>
      <c r="M48" s="58">
        <f>+AG12+AG13+AG14+AG15+AG16+AG17+AG18</f>
        <v>38</v>
      </c>
      <c r="N48" s="58">
        <f>+AH12+AH13+AH14+AH15+AH16+AH17+AH18</f>
        <v>19</v>
      </c>
      <c r="O48" s="4">
        <f>SUM(M48:N48)</f>
        <v>57</v>
      </c>
      <c r="P48" s="62"/>
      <c r="Q48" s="59"/>
      <c r="R48" s="54" t="s">
        <v>23</v>
      </c>
      <c r="S48" s="54">
        <f>+R12+R13+R14+R15+R16+R17+R18</f>
        <v>9</v>
      </c>
      <c r="T48" s="54" t="s">
        <v>28</v>
      </c>
      <c r="U48" s="54">
        <f>+W12+W13+W14+W15+W16+W17+W18</f>
        <v>1</v>
      </c>
      <c r="X48" s="54" t="s">
        <v>78</v>
      </c>
      <c r="Y48" s="60">
        <f>+O12+O13+O14+O15+O16+O17+O18</f>
        <v>17</v>
      </c>
      <c r="AB48" s="8" t="s">
        <v>79</v>
      </c>
      <c r="AC48" s="8">
        <f>SUM(AA12:AA18)</f>
        <v>0</v>
      </c>
      <c r="AG48" s="8" t="s">
        <v>38</v>
      </c>
      <c r="AH48" s="61">
        <f>+AO12+AO13+AO14+AO15+AO16+AO17+AO18</f>
        <v>13</v>
      </c>
      <c r="AI48" s="9" t="s">
        <v>42</v>
      </c>
      <c r="AJ48" s="9">
        <f>+AS12+AS13+AS14+AS15+AS16+AS17+AS18</f>
        <v>1</v>
      </c>
    </row>
    <row r="49" spans="1:38" s="57" customFormat="1" ht="45" customHeight="1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2" t="s">
        <v>80</v>
      </c>
      <c r="M49" s="58">
        <f>+AI12+AI13+AI14+AI15+AI16+AI17+AI18</f>
        <v>51</v>
      </c>
      <c r="N49" s="58">
        <f>+AJ12+AJ13+AJ14+AJ15+AJ16+AJ17+AJ18</f>
        <v>27</v>
      </c>
      <c r="O49" s="4">
        <f t="shared" ref="O49:O50" si="9">SUM(M49:N49)</f>
        <v>78</v>
      </c>
      <c r="P49" s="62"/>
      <c r="Q49" s="63"/>
      <c r="R49" s="54" t="s">
        <v>24</v>
      </c>
      <c r="S49" s="54">
        <f>+S12+S13+S14+S15+S16+S17+S18</f>
        <v>8</v>
      </c>
      <c r="T49" s="54" t="s">
        <v>29</v>
      </c>
      <c r="U49" s="54">
        <f>+X12+X13+X14+X15+X16+X17+X18</f>
        <v>6</v>
      </c>
      <c r="X49" s="64" t="s">
        <v>1</v>
      </c>
      <c r="Y49" s="65">
        <f>SUM(Y46:Y48)</f>
        <v>249</v>
      </c>
      <c r="AB49" s="8" t="s">
        <v>33</v>
      </c>
      <c r="AC49" s="8">
        <f>SUM(AB12:AB18)</f>
        <v>0</v>
      </c>
      <c r="AG49" s="8" t="s">
        <v>39</v>
      </c>
      <c r="AH49" s="61">
        <f>+AP12+AP13+AP14+AP15+AP16+AP17+AP18</f>
        <v>1</v>
      </c>
      <c r="AI49" s="9" t="s">
        <v>46</v>
      </c>
      <c r="AJ49" s="9">
        <f>+AW12+AW13+AW14+AW15+AW16+AW17+AW18</f>
        <v>1</v>
      </c>
      <c r="AK49" s="9" t="s">
        <v>1</v>
      </c>
      <c r="AL49" s="9">
        <f>SUM(AH46:AH49,AJ45:AJ49,AL45:AL46)</f>
        <v>26</v>
      </c>
    </row>
    <row r="50" spans="1:38" s="57" customFormat="1" ht="45" customHeight="1" x14ac:dyDescent="0.25">
      <c r="A50" s="51"/>
      <c r="B50" s="51"/>
      <c r="C50" s="66"/>
      <c r="D50" s="66"/>
      <c r="E50" s="66"/>
      <c r="F50" s="66"/>
      <c r="G50" s="51"/>
      <c r="H50" s="67"/>
      <c r="I50" s="51"/>
      <c r="J50" s="51"/>
      <c r="K50" s="51"/>
      <c r="L50" s="52" t="s">
        <v>81</v>
      </c>
      <c r="M50" s="58">
        <f>+AK12+AK13+AK14+AK15+AK16+AK17+AK18</f>
        <v>31</v>
      </c>
      <c r="N50" s="58">
        <f>+AL12+AL13+AL14+AL15+AL16+AL17+AL18</f>
        <v>20</v>
      </c>
      <c r="O50" s="4">
        <f t="shared" si="9"/>
        <v>51</v>
      </c>
      <c r="P50" s="62"/>
      <c r="Q50" s="63"/>
      <c r="R50" s="68" t="s">
        <v>1</v>
      </c>
      <c r="S50" s="68">
        <f>+S46+S47+S48+S49+U46+U47+U48+U49+U45</f>
        <v>204</v>
      </c>
      <c r="AB50" s="2" t="s">
        <v>1</v>
      </c>
      <c r="AC50" s="2">
        <f>SUM(AC46:AC49)</f>
        <v>7</v>
      </c>
    </row>
    <row r="51" spans="1:38" s="57" customFormat="1" ht="45" customHeight="1" x14ac:dyDescent="0.25">
      <c r="A51" s="51"/>
      <c r="B51" s="51"/>
      <c r="I51" s="66"/>
      <c r="J51" s="66"/>
      <c r="K51" s="66"/>
      <c r="L51" s="69" t="s">
        <v>1</v>
      </c>
      <c r="M51" s="70">
        <f>SUM(M46:M50)</f>
        <v>138</v>
      </c>
      <c r="N51" s="70">
        <f>SUM(N46:N50)</f>
        <v>110</v>
      </c>
      <c r="O51" s="70">
        <f>SUM(M51:N51)</f>
        <v>248</v>
      </c>
      <c r="P51" s="59"/>
      <c r="Q51" s="59"/>
    </row>
    <row r="52" spans="1:38" s="57" customFormat="1" ht="45" customHeight="1" x14ac:dyDescent="0.25">
      <c r="A52" s="94" t="s">
        <v>83</v>
      </c>
      <c r="B52" s="95"/>
      <c r="C52" s="49" t="s">
        <v>67</v>
      </c>
      <c r="D52" s="49" t="s">
        <v>14</v>
      </c>
      <c r="E52" s="49" t="s">
        <v>15</v>
      </c>
      <c r="F52" s="49" t="s">
        <v>16</v>
      </c>
      <c r="G52" s="49" t="s">
        <v>17</v>
      </c>
      <c r="H52" s="50"/>
      <c r="I52" s="51"/>
      <c r="J52" s="94" t="s">
        <v>83</v>
      </c>
      <c r="K52" s="95"/>
      <c r="L52" s="52" t="s">
        <v>68</v>
      </c>
      <c r="M52" s="2" t="s">
        <v>2</v>
      </c>
      <c r="N52" s="2" t="s">
        <v>3</v>
      </c>
      <c r="O52" s="4" t="s">
        <v>1</v>
      </c>
      <c r="P52" s="94" t="s">
        <v>83</v>
      </c>
      <c r="Q52" s="95"/>
      <c r="R52" s="53" t="s">
        <v>7</v>
      </c>
      <c r="S52" s="53"/>
      <c r="T52" s="54" t="s">
        <v>25</v>
      </c>
      <c r="U52" s="54">
        <f>+T19+T20+T21+T22+T23+T24+T25</f>
        <v>11</v>
      </c>
      <c r="V52" s="94" t="s">
        <v>83</v>
      </c>
      <c r="W52" s="95"/>
      <c r="X52" s="55" t="s">
        <v>6</v>
      </c>
      <c r="Y52" s="56" t="s">
        <v>69</v>
      </c>
      <c r="Z52" s="94" t="s">
        <v>83</v>
      </c>
      <c r="AA52" s="95"/>
      <c r="AB52" s="8" t="s">
        <v>70</v>
      </c>
      <c r="AC52" s="8"/>
      <c r="AE52" s="94" t="s">
        <v>83</v>
      </c>
      <c r="AF52" s="95"/>
      <c r="AG52" s="91" t="s">
        <v>13</v>
      </c>
      <c r="AH52" s="92"/>
      <c r="AI52" s="9" t="s">
        <v>43</v>
      </c>
      <c r="AJ52" s="9">
        <f>SUM(AT19:AT25)</f>
        <v>0</v>
      </c>
      <c r="AK52" s="9" t="s">
        <v>71</v>
      </c>
      <c r="AL52" s="9">
        <f>SUM(AV19:AV25)</f>
        <v>0</v>
      </c>
    </row>
    <row r="53" spans="1:38" s="57" customFormat="1" ht="45" customHeight="1" x14ac:dyDescent="0.25">
      <c r="A53" s="51"/>
      <c r="B53" s="51"/>
      <c r="C53" s="49" t="s">
        <v>4</v>
      </c>
      <c r="D53" s="49">
        <f>+E19+E20+E21+E22+E23+E24+E25</f>
        <v>48</v>
      </c>
      <c r="E53" s="49">
        <f>+F19+F20+F21+F22+F23+F24+F25</f>
        <v>36</v>
      </c>
      <c r="F53" s="49">
        <f>+G19+G20+G21+G22+G23+G24+G25</f>
        <v>13</v>
      </c>
      <c r="G53" s="49">
        <f>+H19+H20+H21+H22+H23+H24+H25</f>
        <v>2</v>
      </c>
      <c r="H53" s="50">
        <f>SUM(D53:G53)</f>
        <v>99</v>
      </c>
      <c r="I53" s="51"/>
      <c r="J53" s="51"/>
      <c r="K53" s="51"/>
      <c r="L53" s="52" t="s">
        <v>72</v>
      </c>
      <c r="M53" s="58">
        <f>+AC19+AC20+AC21+AC22+AC23+AC24+AC25</f>
        <v>4</v>
      </c>
      <c r="N53" s="58">
        <f>+AD19+AD20+AD21+AD22+AD23+AD24+AD25</f>
        <v>15</v>
      </c>
      <c r="O53" s="4">
        <f>SUM(M53:N53)</f>
        <v>19</v>
      </c>
      <c r="P53" s="59"/>
      <c r="Q53" s="59"/>
      <c r="R53" s="54" t="s">
        <v>21</v>
      </c>
      <c r="S53" s="54">
        <f>+P19+P20+P21+P22+P23+P24+P25</f>
        <v>26</v>
      </c>
      <c r="T53" s="54" t="s">
        <v>26</v>
      </c>
      <c r="U53" s="54">
        <f>+U19+U20+U21+U22+U23+U24+U25</f>
        <v>2</v>
      </c>
      <c r="X53" s="54" t="s">
        <v>73</v>
      </c>
      <c r="Y53" s="60">
        <f>+M19+M20+M21+M22+M23+M24+M25</f>
        <v>25</v>
      </c>
      <c r="AB53" s="8" t="s">
        <v>30</v>
      </c>
      <c r="AC53" s="8">
        <f>SUM(Y19:Y25)</f>
        <v>0</v>
      </c>
      <c r="AG53" s="8" t="s">
        <v>36</v>
      </c>
      <c r="AH53" s="61">
        <f>+AM19+AM20+AM21+AM22+AM23+AM24+AM25</f>
        <v>1</v>
      </c>
      <c r="AI53" s="9" t="s">
        <v>40</v>
      </c>
      <c r="AJ53" s="9">
        <f>+AQ19+AQ20+AQ21+AQ22+AQ23+AQ24+AQ25</f>
        <v>0</v>
      </c>
      <c r="AK53" s="9" t="s">
        <v>47</v>
      </c>
      <c r="AL53" s="9">
        <f>AX19+AX20+AX21+AX22+AX23+AX24+AX25</f>
        <v>0</v>
      </c>
    </row>
    <row r="54" spans="1:38" s="57" customFormat="1" ht="45" customHeight="1" x14ac:dyDescent="0.25">
      <c r="A54" s="51"/>
      <c r="B54" s="51"/>
      <c r="C54" s="49" t="s">
        <v>5</v>
      </c>
      <c r="D54" s="49">
        <f>+I19+I20+I21+I22+I23+I24+I25</f>
        <v>2</v>
      </c>
      <c r="E54" s="49">
        <f>+J19+J20+J21+J22+J23+J24+J25</f>
        <v>9</v>
      </c>
      <c r="F54" s="49">
        <f>+K19+K20+K21+K22+K23+K24+K25</f>
        <v>1</v>
      </c>
      <c r="G54" s="49">
        <f>+L19+L20+L21+L22+L23+L24+L25</f>
        <v>0</v>
      </c>
      <c r="H54" s="50">
        <f>SUM(D54:G54)</f>
        <v>12</v>
      </c>
      <c r="I54" s="51"/>
      <c r="J54" s="51"/>
      <c r="K54" s="51"/>
      <c r="L54" s="52" t="s">
        <v>74</v>
      </c>
      <c r="M54" s="58">
        <f>+AE19+AE20+AE21+AE22+AE23+AE24+AE25</f>
        <v>4</v>
      </c>
      <c r="N54" s="58">
        <f>+AF19+AF20+AF21+AF22+AF23+AF24+AF25</f>
        <v>4</v>
      </c>
      <c r="O54" s="4">
        <f>SUM(M54:N54)</f>
        <v>8</v>
      </c>
      <c r="P54" s="59"/>
      <c r="Q54" s="59"/>
      <c r="R54" s="54" t="s">
        <v>22</v>
      </c>
      <c r="S54" s="54">
        <f>+Q19+Q20+Q21+Q22+Q23+Q24+Q25</f>
        <v>6</v>
      </c>
      <c r="T54" s="54" t="s">
        <v>27</v>
      </c>
      <c r="U54" s="54">
        <f>+V19+V20+V21+V22+V23+V24+V25</f>
        <v>2</v>
      </c>
      <c r="X54" s="54" t="s">
        <v>75</v>
      </c>
      <c r="Y54" s="60">
        <f>+N19+N20+N21+N22+N23+N24+N25</f>
        <v>29</v>
      </c>
      <c r="AB54" s="8" t="s">
        <v>76</v>
      </c>
      <c r="AC54" s="8">
        <f>SUM(Z19:Z25)</f>
        <v>0</v>
      </c>
      <c r="AG54" s="8" t="s">
        <v>37</v>
      </c>
      <c r="AH54" s="61">
        <f>+AN19+AN20+AN21+AN22+AN23+AN24+AN25</f>
        <v>1</v>
      </c>
      <c r="AI54" s="9" t="s">
        <v>41</v>
      </c>
      <c r="AJ54" s="9">
        <f>+AR19+AR20+AR21+AR22+AR23+AR24+AR25</f>
        <v>0</v>
      </c>
    </row>
    <row r="55" spans="1:38" s="57" customFormat="1" ht="45" customHeight="1" x14ac:dyDescent="0.25">
      <c r="A55" s="51"/>
      <c r="B55" s="51"/>
      <c r="C55" s="50" t="s">
        <v>1</v>
      </c>
      <c r="D55" s="50">
        <f>SUM(D53:D54)</f>
        <v>50</v>
      </c>
      <c r="E55" s="50">
        <f>SUM(E53:E54)</f>
        <v>45</v>
      </c>
      <c r="F55" s="50">
        <f>SUM(F53:F54)</f>
        <v>14</v>
      </c>
      <c r="G55" s="50">
        <f>SUM(G53:G54)</f>
        <v>2</v>
      </c>
      <c r="H55" s="50">
        <f>SUM(D55:G55)</f>
        <v>111</v>
      </c>
      <c r="I55" s="51"/>
      <c r="J55" s="51"/>
      <c r="K55" s="51"/>
      <c r="L55" s="52" t="s">
        <v>77</v>
      </c>
      <c r="M55" s="58">
        <f>+AG19+AG20+AG21+AG22+AG23+AG24+AG25</f>
        <v>5</v>
      </c>
      <c r="N55" s="58">
        <f>+AH19+AH20+AH21+AH22+AH23+AH24+AH25</f>
        <v>3</v>
      </c>
      <c r="O55" s="4">
        <f>SUM(M55:N55)</f>
        <v>8</v>
      </c>
      <c r="P55" s="62"/>
      <c r="Q55" s="59"/>
      <c r="R55" s="54" t="s">
        <v>23</v>
      </c>
      <c r="S55" s="54">
        <f>+R19+R20+R21+R22+R23+R24+R25</f>
        <v>0</v>
      </c>
      <c r="T55" s="54" t="s">
        <v>28</v>
      </c>
      <c r="U55" s="54">
        <f>+W19+W20+W21+W22+W23+W24+W25</f>
        <v>0</v>
      </c>
      <c r="X55" s="54" t="s">
        <v>78</v>
      </c>
      <c r="Y55" s="60">
        <f>+O19+O20+O21+O22+O23+O24+O25</f>
        <v>3</v>
      </c>
      <c r="AB55" s="8" t="s">
        <v>79</v>
      </c>
      <c r="AC55" s="8">
        <f>SUM(AA19:AA25)</f>
        <v>0</v>
      </c>
      <c r="AG55" s="8" t="s">
        <v>38</v>
      </c>
      <c r="AH55" s="61">
        <f>+AO19+AO20+AO21+AO22+AO23+AO24+AO25</f>
        <v>5</v>
      </c>
      <c r="AI55" s="9" t="s">
        <v>42</v>
      </c>
      <c r="AJ55" s="9">
        <f>+AS19+AS20+AS21+AS22+AS23+AS24+AS25</f>
        <v>0</v>
      </c>
    </row>
    <row r="56" spans="1:38" s="57" customFormat="1" ht="45" customHeight="1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2" t="s">
        <v>80</v>
      </c>
      <c r="M56" s="58">
        <f>+AI19+AI20+AI21+AI22+AI23+AI24+AI25</f>
        <v>6</v>
      </c>
      <c r="N56" s="58">
        <f>+AJ19+AJ20+AJ21+AJ22+AJ23+AJ24+AJ25</f>
        <v>2</v>
      </c>
      <c r="O56" s="4">
        <f t="shared" ref="O56:O58" si="10">SUM(M56:N56)</f>
        <v>8</v>
      </c>
      <c r="P56" s="62"/>
      <c r="Q56" s="63"/>
      <c r="R56" s="54" t="s">
        <v>24</v>
      </c>
      <c r="S56" s="54">
        <f>+S19+S20+S21+S22+S23+S24+S25</f>
        <v>2</v>
      </c>
      <c r="T56" s="54" t="s">
        <v>29</v>
      </c>
      <c r="U56" s="54">
        <f>+X19+X20+X21+X22+X23+X24+X25</f>
        <v>1</v>
      </c>
      <c r="X56" s="64" t="s">
        <v>1</v>
      </c>
      <c r="Y56" s="65">
        <f>SUM(Y53:Y55)</f>
        <v>57</v>
      </c>
      <c r="AB56" s="8" t="s">
        <v>33</v>
      </c>
      <c r="AC56" s="8">
        <f>SUM(AB19:AB25)</f>
        <v>0</v>
      </c>
      <c r="AG56" s="8" t="s">
        <v>39</v>
      </c>
      <c r="AH56" s="61">
        <f>+AP19+AP20+AP21+AP22+AP23+AP24+AP25</f>
        <v>0</v>
      </c>
      <c r="AI56" s="9" t="s">
        <v>46</v>
      </c>
      <c r="AJ56" s="9">
        <f>+AW19+AW20+AW21+AW22+AW23+AW24+AW25</f>
        <v>1</v>
      </c>
      <c r="AK56" s="9" t="s">
        <v>1</v>
      </c>
      <c r="AL56" s="9">
        <f>SUM(AH53:AH56,AJ52:AJ53:AJ54:AJ56,AL52:AL53)</f>
        <v>8</v>
      </c>
    </row>
    <row r="57" spans="1:38" s="57" customFormat="1" ht="45" customHeight="1" x14ac:dyDescent="0.25">
      <c r="A57" s="51"/>
      <c r="B57" s="51"/>
      <c r="C57" s="66"/>
      <c r="D57" s="66"/>
      <c r="E57" s="66"/>
      <c r="F57" s="66"/>
      <c r="G57" s="51"/>
      <c r="H57" s="67"/>
      <c r="I57" s="51"/>
      <c r="J57" s="51"/>
      <c r="K57" s="51"/>
      <c r="L57" s="52" t="s">
        <v>81</v>
      </c>
      <c r="M57" s="58">
        <f>+AK19+AK20+AK21+AK22+AK23+AK24+AK25</f>
        <v>9</v>
      </c>
      <c r="N57" s="58">
        <f>+AL19+AL20+AL21+AL22+AL23+AL24+AL25</f>
        <v>5</v>
      </c>
      <c r="O57" s="4">
        <f t="shared" si="10"/>
        <v>14</v>
      </c>
      <c r="P57" s="62"/>
      <c r="Q57" s="63"/>
      <c r="R57" s="68" t="s">
        <v>1</v>
      </c>
      <c r="S57" s="68">
        <f>+S53+S54+S55+S56+U53+U54+U55+U56+U52</f>
        <v>50</v>
      </c>
      <c r="AB57" s="2" t="s">
        <v>1</v>
      </c>
      <c r="AC57" s="2">
        <f>SUM(AC53:AC56)</f>
        <v>0</v>
      </c>
    </row>
    <row r="58" spans="1:38" s="57" customFormat="1" ht="45" customHeight="1" x14ac:dyDescent="0.25">
      <c r="A58" s="51"/>
      <c r="B58" s="51"/>
      <c r="I58" s="66"/>
      <c r="J58" s="66"/>
      <c r="K58" s="66"/>
      <c r="L58" s="69" t="s">
        <v>1</v>
      </c>
      <c r="M58" s="70">
        <f>SUM(M53:M57)</f>
        <v>28</v>
      </c>
      <c r="N58" s="70">
        <f>SUM(N53:N57)</f>
        <v>29</v>
      </c>
      <c r="O58" s="70">
        <f t="shared" si="10"/>
        <v>57</v>
      </c>
      <c r="P58" s="59"/>
      <c r="Q58" s="59"/>
    </row>
    <row r="59" spans="1:38" s="57" customFormat="1" ht="45" customHeight="1" x14ac:dyDescent="0.25">
      <c r="A59" s="94" t="s">
        <v>84</v>
      </c>
      <c r="B59" s="95"/>
      <c r="C59" s="49" t="s">
        <v>67</v>
      </c>
      <c r="D59" s="49" t="s">
        <v>14</v>
      </c>
      <c r="E59" s="49" t="s">
        <v>15</v>
      </c>
      <c r="F59" s="49" t="s">
        <v>16</v>
      </c>
      <c r="G59" s="49" t="s">
        <v>17</v>
      </c>
      <c r="H59" s="50"/>
      <c r="I59" s="51"/>
      <c r="J59" s="94" t="s">
        <v>84</v>
      </c>
      <c r="K59" s="95"/>
      <c r="L59" s="52" t="s">
        <v>68</v>
      </c>
      <c r="M59" s="2" t="s">
        <v>2</v>
      </c>
      <c r="N59" s="2" t="s">
        <v>3</v>
      </c>
      <c r="O59" s="4" t="s">
        <v>1</v>
      </c>
      <c r="P59" s="94" t="s">
        <v>84</v>
      </c>
      <c r="Q59" s="95"/>
      <c r="R59" s="53" t="s">
        <v>7</v>
      </c>
      <c r="S59" s="53"/>
      <c r="T59" s="54" t="s">
        <v>25</v>
      </c>
      <c r="U59" s="54" t="e">
        <f>+T26+T27+T28+T29+T30+T31+T32+#REF!+#REF!</f>
        <v>#REF!</v>
      </c>
      <c r="V59" s="94" t="s">
        <v>84</v>
      </c>
      <c r="W59" s="95"/>
      <c r="X59" s="55" t="s">
        <v>6</v>
      </c>
      <c r="Y59" s="56" t="s">
        <v>69</v>
      </c>
      <c r="Z59" s="94" t="s">
        <v>84</v>
      </c>
      <c r="AA59" s="95"/>
      <c r="AB59" s="8" t="s">
        <v>70</v>
      </c>
      <c r="AC59" s="8"/>
      <c r="AE59" s="94" t="s">
        <v>84</v>
      </c>
      <c r="AF59" s="95"/>
      <c r="AG59" s="91" t="s">
        <v>13</v>
      </c>
      <c r="AH59" s="92"/>
      <c r="AI59" s="9" t="s">
        <v>43</v>
      </c>
      <c r="AJ59" s="9">
        <f>SUM(AT26:AT35)</f>
        <v>0</v>
      </c>
      <c r="AK59" s="9" t="s">
        <v>71</v>
      </c>
      <c r="AL59" s="9">
        <f>SUM(AV26:AV35)</f>
        <v>0</v>
      </c>
    </row>
    <row r="60" spans="1:38" s="57" customFormat="1" ht="45" customHeight="1" x14ac:dyDescent="0.25">
      <c r="A60" s="51"/>
      <c r="B60" s="51"/>
      <c r="C60" s="49" t="s">
        <v>4</v>
      </c>
      <c r="D60" s="49">
        <f>SUM(E26:E35)</f>
        <v>0</v>
      </c>
      <c r="E60" s="49" t="e">
        <f>+F26+F27+F28+F29+F30+F31+F32+#REF!+#REF!</f>
        <v>#REF!</v>
      </c>
      <c r="F60" s="49" t="e">
        <f>+G26+G27+G28+G29+G30+G31+G32+#REF!+#REF!</f>
        <v>#REF!</v>
      </c>
      <c r="G60" s="49" t="e">
        <f>+H26+H27+H28+H29+H30+H31+H32+#REF!+#REF!</f>
        <v>#REF!</v>
      </c>
      <c r="H60" s="50" t="e">
        <f>SUM(D60:G60)</f>
        <v>#REF!</v>
      </c>
      <c r="I60" s="51"/>
      <c r="J60" s="51"/>
      <c r="K60" s="51"/>
      <c r="L60" s="52" t="s">
        <v>72</v>
      </c>
      <c r="M60" s="58" t="e">
        <f>+AC26+AC27+AC28+AC29+AC30+AC31+AC32+#REF!</f>
        <v>#REF!</v>
      </c>
      <c r="N60" s="58" t="e">
        <f>+AD26+AD27+AD28+AD29+AD30+AD31+AD32+#REF!+#REF!</f>
        <v>#REF!</v>
      </c>
      <c r="O60" s="4" t="e">
        <f>SUM(M60:N60)</f>
        <v>#REF!</v>
      </c>
      <c r="P60" s="59"/>
      <c r="Q60" s="59"/>
      <c r="R60" s="54" t="s">
        <v>21</v>
      </c>
      <c r="S60" s="54" t="e">
        <f>+P26+P27+P28+P29+P30+P31+P32+#REF!+#REF!</f>
        <v>#REF!</v>
      </c>
      <c r="T60" s="54" t="s">
        <v>26</v>
      </c>
      <c r="U60" s="54" t="e">
        <f>+U26+U27+U28+U29+U30+U31+U32+#REF!+#REF!</f>
        <v>#REF!</v>
      </c>
      <c r="X60" s="54" t="s">
        <v>73</v>
      </c>
      <c r="Y60" s="60" t="e">
        <f>+M26+M27+M28+M29+M30+M31+M32+#REF!+#REF!</f>
        <v>#REF!</v>
      </c>
      <c r="AB60" s="8" t="s">
        <v>30</v>
      </c>
      <c r="AC60" s="8">
        <f>SUM(Y26:Y35)</f>
        <v>0</v>
      </c>
      <c r="AG60" s="8" t="s">
        <v>36</v>
      </c>
      <c r="AH60" s="61" t="e">
        <f>+AM26+AM27+AM28+AM29+AM30+AM31+AM32+#REF!+#REF!</f>
        <v>#REF!</v>
      </c>
      <c r="AI60" s="9" t="s">
        <v>40</v>
      </c>
      <c r="AJ60" s="9" t="e">
        <f>+AQ26+AQ27+AQ28+AQ29+AQ30+AQ31+AQ32+#REF!+#REF!</f>
        <v>#REF!</v>
      </c>
      <c r="AK60" s="9" t="s">
        <v>47</v>
      </c>
      <c r="AL60" s="9" t="e">
        <f>AX26+AX27+AX28+AX29+AX30+AX31+AX32+#REF!+#REF!</f>
        <v>#REF!</v>
      </c>
    </row>
    <row r="61" spans="1:38" s="57" customFormat="1" ht="45" customHeight="1" x14ac:dyDescent="0.25">
      <c r="A61" s="51"/>
      <c r="B61" s="51"/>
      <c r="C61" s="49" t="s">
        <v>5</v>
      </c>
      <c r="D61" s="49" t="e">
        <f>+I26+I27+I28+I29+I30+I31+I32+#REF!+#REF!</f>
        <v>#REF!</v>
      </c>
      <c r="E61" s="49" t="e">
        <f>+J26+J27+J28+J29+J30+J31+J32+#REF!+#REF!</f>
        <v>#REF!</v>
      </c>
      <c r="F61" s="49" t="e">
        <f>+K26+K27+K28+K29+K30+K31+K32+#REF!+#REF!</f>
        <v>#REF!</v>
      </c>
      <c r="G61" s="49" t="e">
        <f>+L26+L27+L28+L29+L30+L31+L32+#REF!+#REF!</f>
        <v>#REF!</v>
      </c>
      <c r="H61" s="50" t="e">
        <f>SUM(D61:G61)</f>
        <v>#REF!</v>
      </c>
      <c r="I61" s="51"/>
      <c r="J61" s="51"/>
      <c r="K61" s="51"/>
      <c r="L61" s="52" t="s">
        <v>74</v>
      </c>
      <c r="M61" s="58" t="e">
        <f>+AE26+AE27+AE28+AE29+AE30+AE31+AE32+#REF!+#REF!</f>
        <v>#REF!</v>
      </c>
      <c r="N61" s="58" t="e">
        <f>+AF26+AF27+AF28+AF29+AF30+AF31+AF32+#REF!+#REF!</f>
        <v>#REF!</v>
      </c>
      <c r="O61" s="4" t="e">
        <f>SUM(M61:N61)</f>
        <v>#REF!</v>
      </c>
      <c r="P61" s="59"/>
      <c r="Q61" s="59"/>
      <c r="R61" s="54" t="s">
        <v>22</v>
      </c>
      <c r="S61" s="54" t="e">
        <f>+Q26+Q27+Q28+Q29+Q30+Q31+Q32+#REF!+#REF!</f>
        <v>#REF!</v>
      </c>
      <c r="T61" s="54" t="s">
        <v>27</v>
      </c>
      <c r="U61" s="54" t="e">
        <f>+V26+V27+V28+V29+V30+V31+V32+#REF!+#REF!</f>
        <v>#REF!</v>
      </c>
      <c r="X61" s="54" t="s">
        <v>75</v>
      </c>
      <c r="Y61" s="60" t="e">
        <f>+N26+N27+N28+N29+N30+N31+N32+#REF!+#REF!</f>
        <v>#REF!</v>
      </c>
      <c r="AB61" s="8" t="s">
        <v>76</v>
      </c>
      <c r="AC61" s="8">
        <f>SUM(Z26:Z35)</f>
        <v>0</v>
      </c>
      <c r="AG61" s="8" t="s">
        <v>37</v>
      </c>
      <c r="AH61" s="61" t="e">
        <f>+AN26+AN27+AN28+AN29+AN30+AN31+AN32+#REF!+#REF!</f>
        <v>#REF!</v>
      </c>
      <c r="AI61" s="9" t="s">
        <v>41</v>
      </c>
      <c r="AJ61" s="9" t="e">
        <f>+AR26+AR27+AR28+AR29+AR30+AR31+AR32+#REF!+#REF!</f>
        <v>#REF!</v>
      </c>
    </row>
    <row r="62" spans="1:38" s="57" customFormat="1" ht="45" customHeight="1" x14ac:dyDescent="0.25">
      <c r="A62" s="51"/>
      <c r="B62" s="51"/>
      <c r="C62" s="50" t="s">
        <v>1</v>
      </c>
      <c r="D62" s="50" t="e">
        <f>SUM(D60:D61)</f>
        <v>#REF!</v>
      </c>
      <c r="E62" s="50" t="e">
        <f>SUM(E60:E61)</f>
        <v>#REF!</v>
      </c>
      <c r="F62" s="50" t="e">
        <f>SUM(F60:F61)</f>
        <v>#REF!</v>
      </c>
      <c r="G62" s="50" t="e">
        <f>SUM(G60:G61)</f>
        <v>#REF!</v>
      </c>
      <c r="H62" s="50" t="e">
        <f>SUM(D62:G62)</f>
        <v>#REF!</v>
      </c>
      <c r="I62" s="51"/>
      <c r="J62" s="51"/>
      <c r="K62" s="51"/>
      <c r="L62" s="52" t="s">
        <v>77</v>
      </c>
      <c r="M62" s="58">
        <f>I38</f>
        <v>0</v>
      </c>
      <c r="N62" s="58" t="e">
        <f>+AH26+AH27+AH28+AH29+AH30+AH31+AH32+#REF!+#REF!</f>
        <v>#REF!</v>
      </c>
      <c r="O62" s="4" t="e">
        <f>SUM(M62:N62)</f>
        <v>#REF!</v>
      </c>
      <c r="P62" s="62"/>
      <c r="Q62" s="59"/>
      <c r="R62" s="54" t="s">
        <v>23</v>
      </c>
      <c r="S62" s="54" t="e">
        <f>+R26+R27+R28+R29+R30+R31+R32+#REF!+#REF!</f>
        <v>#REF!</v>
      </c>
      <c r="T62" s="54" t="s">
        <v>28</v>
      </c>
      <c r="U62" s="54">
        <f>+W26+W27+W28+W29+W30+W31+W32</f>
        <v>0</v>
      </c>
      <c r="X62" s="54" t="s">
        <v>78</v>
      </c>
      <c r="Y62" s="60">
        <f>+O26+O27+O28+O29+O30+O31+O32</f>
        <v>0</v>
      </c>
      <c r="AB62" s="8" t="s">
        <v>79</v>
      </c>
      <c r="AC62" s="8">
        <f>SUM(AA26:AA35)</f>
        <v>0</v>
      </c>
      <c r="AG62" s="8" t="s">
        <v>38</v>
      </c>
      <c r="AH62" s="61" t="e">
        <f>+AO26+AO27+AO28+AO29+AO30+AO31+AO32+#REF!+AK62</f>
        <v>#REF!</v>
      </c>
      <c r="AI62" s="9" t="s">
        <v>42</v>
      </c>
      <c r="AJ62" s="9" t="e">
        <f>+AS26+AS27+AS28+AS29+AS30+AS31+AS32+#REF!+#REF!</f>
        <v>#REF!</v>
      </c>
    </row>
    <row r="63" spans="1:38" s="57" customFormat="1" ht="45" customHeight="1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2" t="s">
        <v>80</v>
      </c>
      <c r="M63" s="58" t="e">
        <f>+AI26+AI27+AI28+AI29+AI30+AI31+AI32+#REF!+#REF!</f>
        <v>#REF!</v>
      </c>
      <c r="N63" s="58" t="e">
        <f>+AJ26+AJ27+AJ28+AJ29+AJ30+AJ31+AJ32+#REF!+#REF!</f>
        <v>#REF!</v>
      </c>
      <c r="O63" s="4" t="e">
        <f t="shared" ref="O63:O64" si="11">SUM(M63:N63)</f>
        <v>#REF!</v>
      </c>
      <c r="P63" s="62"/>
      <c r="Q63" s="63"/>
      <c r="R63" s="54" t="s">
        <v>24</v>
      </c>
      <c r="S63" s="54" t="e">
        <f>+S26+S27+S28+S29+S30+S31+S32+#REF!+#REF!</f>
        <v>#REF!</v>
      </c>
      <c r="T63" s="54" t="s">
        <v>29</v>
      </c>
      <c r="U63" s="54" t="e">
        <f>+X26+X27+X28+X29+X30+X31+X32+#REF!+#REF!</f>
        <v>#REF!</v>
      </c>
      <c r="X63" s="64" t="s">
        <v>1</v>
      </c>
      <c r="Y63" s="65" t="e">
        <f>SUM(Y60:Y62)</f>
        <v>#REF!</v>
      </c>
      <c r="AB63" s="8" t="s">
        <v>33</v>
      </c>
      <c r="AC63" s="8">
        <f>SUM(AB26:AB35)</f>
        <v>0</v>
      </c>
      <c r="AG63" s="8" t="s">
        <v>39</v>
      </c>
      <c r="AH63" s="61" t="e">
        <f>+AP26+AP27+AP28+AP29+AP30+AP31+AP32+#REF!+#REF!</f>
        <v>#REF!</v>
      </c>
      <c r="AI63" s="9" t="s">
        <v>46</v>
      </c>
      <c r="AJ63" s="9" t="e">
        <f>+AW26+AW27+AW28+AW29+AW30+AW31+AW32+#REF!+#REF!</f>
        <v>#REF!</v>
      </c>
      <c r="AK63" s="8" t="s">
        <v>1</v>
      </c>
      <c r="AL63" s="9" t="e">
        <f>SUM(AH60,AH60:AH63,AJ59:AJ63,AL59:AL60)</f>
        <v>#REF!</v>
      </c>
    </row>
    <row r="64" spans="1:38" s="57" customFormat="1" ht="45" customHeight="1" x14ac:dyDescent="0.25">
      <c r="A64" s="51"/>
      <c r="B64" s="51"/>
      <c r="C64" s="66"/>
      <c r="D64" s="66"/>
      <c r="E64" s="66"/>
      <c r="F64" s="66"/>
      <c r="G64" s="51"/>
      <c r="H64" s="67"/>
      <c r="I64" s="51"/>
      <c r="J64" s="51"/>
      <c r="K64" s="51"/>
      <c r="L64" s="52" t="s">
        <v>81</v>
      </c>
      <c r="M64" s="58" t="e">
        <f>+AK26+AK27+AK28+AK29+AK30+AK31+AK32+#REF!+#REF!</f>
        <v>#REF!</v>
      </c>
      <c r="N64" s="58" t="e">
        <f>+AL26+AL27+AL28+AL29+AL30+AL31+AL32+#REF!+#REF!</f>
        <v>#REF!</v>
      </c>
      <c r="O64" s="4" t="e">
        <f t="shared" si="11"/>
        <v>#REF!</v>
      </c>
      <c r="P64" s="62"/>
      <c r="Q64" s="63"/>
      <c r="R64" s="68" t="s">
        <v>1</v>
      </c>
      <c r="S64" s="68" t="e">
        <f>+S60+S61+S62+S63+U60+U61+U62+U63+U59</f>
        <v>#REF!</v>
      </c>
      <c r="AB64" s="2" t="s">
        <v>1</v>
      </c>
      <c r="AC64" s="2">
        <f>SUM(AC60:AC63)</f>
        <v>0</v>
      </c>
    </row>
    <row r="65" spans="1:48" s="57" customFormat="1" ht="45" customHeight="1" x14ac:dyDescent="0.25">
      <c r="A65" s="51"/>
      <c r="B65" s="51"/>
      <c r="I65" s="66"/>
      <c r="J65" s="66"/>
      <c r="K65" s="66"/>
      <c r="L65" s="69" t="s">
        <v>1</v>
      </c>
      <c r="M65" s="70" t="e">
        <f>SUM(M60:M64)</f>
        <v>#REF!</v>
      </c>
      <c r="N65" s="70" t="e">
        <f>SUM(N60:N64)</f>
        <v>#REF!</v>
      </c>
      <c r="O65" s="70" t="e">
        <f>SUM(M65:N65)</f>
        <v>#REF!</v>
      </c>
      <c r="P65" s="59"/>
      <c r="Q65" s="59"/>
    </row>
    <row r="66" spans="1:48" s="57" customFormat="1" ht="45" customHeight="1" x14ac:dyDescent="0.25">
      <c r="B66" s="51"/>
      <c r="I66" s="66"/>
      <c r="J66" s="66"/>
      <c r="K66" s="66"/>
      <c r="P66" s="59"/>
      <c r="Q66" s="59"/>
    </row>
    <row r="67" spans="1:48" s="57" customFormat="1" ht="45" customHeight="1" x14ac:dyDescent="0.25">
      <c r="B67" s="51"/>
      <c r="I67" s="66"/>
      <c r="J67" s="66"/>
      <c r="K67" s="66"/>
      <c r="P67" s="59"/>
      <c r="Q67" s="59"/>
    </row>
    <row r="68" spans="1:48" s="57" customFormat="1" ht="45" customHeight="1" x14ac:dyDescent="0.25">
      <c r="B68" s="51"/>
      <c r="C68" s="49" t="s">
        <v>67</v>
      </c>
      <c r="D68" s="49" t="s">
        <v>14</v>
      </c>
      <c r="E68" s="49" t="s">
        <v>15</v>
      </c>
      <c r="F68" s="49" t="s">
        <v>16</v>
      </c>
      <c r="G68" s="49" t="s">
        <v>17</v>
      </c>
      <c r="H68" s="50"/>
      <c r="I68" s="66"/>
      <c r="J68" s="66"/>
      <c r="K68" s="66"/>
      <c r="L68" s="52" t="s">
        <v>68</v>
      </c>
      <c r="M68" s="2" t="s">
        <v>2</v>
      </c>
      <c r="N68" s="2" t="s">
        <v>3</v>
      </c>
      <c r="O68" s="4" t="s">
        <v>1</v>
      </c>
      <c r="P68" s="59"/>
      <c r="Q68" s="59"/>
      <c r="R68" s="53" t="s">
        <v>7</v>
      </c>
      <c r="S68" s="53"/>
      <c r="T68" s="54" t="s">
        <v>25</v>
      </c>
      <c r="U68" s="54" t="e">
        <f>+U38+U45+U52+U59</f>
        <v>#REF!</v>
      </c>
      <c r="V68" s="59"/>
      <c r="W68" s="59"/>
      <c r="X68" s="55" t="s">
        <v>6</v>
      </c>
      <c r="Y68" s="56" t="s">
        <v>69</v>
      </c>
      <c r="Z68" s="71"/>
      <c r="AA68" s="71"/>
      <c r="AB68" s="8" t="s">
        <v>70</v>
      </c>
      <c r="AC68" s="8"/>
      <c r="AD68" s="71"/>
      <c r="AE68" s="71"/>
      <c r="AF68" s="71"/>
      <c r="AG68" s="93" t="s">
        <v>13</v>
      </c>
      <c r="AH68" s="93"/>
      <c r="AI68" s="9" t="s">
        <v>44</v>
      </c>
      <c r="AJ68" s="21">
        <v>7</v>
      </c>
      <c r="AK68" s="9" t="s">
        <v>71</v>
      </c>
      <c r="AL68" s="9">
        <v>1</v>
      </c>
      <c r="AO68" s="72" t="s">
        <v>85</v>
      </c>
      <c r="AP68" s="73" t="s">
        <v>86</v>
      </c>
      <c r="AQ68" s="73"/>
    </row>
    <row r="69" spans="1:48" s="57" customFormat="1" ht="45" customHeight="1" x14ac:dyDescent="0.25">
      <c r="B69" s="74" t="s">
        <v>65</v>
      </c>
      <c r="C69" s="49" t="s">
        <v>4</v>
      </c>
      <c r="D69" s="49">
        <f t="shared" ref="D69:G70" si="12">+D39+D46+D53+D60</f>
        <v>280</v>
      </c>
      <c r="E69" s="49" t="e">
        <f t="shared" si="12"/>
        <v>#REF!</v>
      </c>
      <c r="F69" s="49" t="e">
        <f t="shared" si="12"/>
        <v>#REF!</v>
      </c>
      <c r="G69" s="49" t="e">
        <f t="shared" si="12"/>
        <v>#REF!</v>
      </c>
      <c r="H69" s="50" t="e">
        <f>SUM(D69:G69)</f>
        <v>#REF!</v>
      </c>
      <c r="I69" s="51"/>
      <c r="J69" s="51"/>
      <c r="K69" s="74" t="s">
        <v>65</v>
      </c>
      <c r="L69" s="52" t="s">
        <v>72</v>
      </c>
      <c r="M69" s="9" t="e">
        <f>+M39+M46+M53+M60</f>
        <v>#REF!</v>
      </c>
      <c r="N69" s="9" t="e">
        <f t="shared" ref="M69:N73" si="13">+N39+N46+N53+N60</f>
        <v>#REF!</v>
      </c>
      <c r="O69" s="4" t="e">
        <f t="shared" ref="O69:O73" si="14">SUM(M69:N69)</f>
        <v>#REF!</v>
      </c>
      <c r="P69" s="59"/>
      <c r="Q69" s="74" t="s">
        <v>65</v>
      </c>
      <c r="R69" s="54" t="s">
        <v>21</v>
      </c>
      <c r="S69" s="54" t="e">
        <f>+S39+S46+S53+S60</f>
        <v>#REF!</v>
      </c>
      <c r="T69" s="54" t="s">
        <v>26</v>
      </c>
      <c r="U69" s="54" t="e">
        <f>+U39+U46+U53+U60</f>
        <v>#REF!</v>
      </c>
      <c r="W69" s="74" t="s">
        <v>65</v>
      </c>
      <c r="X69" s="54" t="s">
        <v>73</v>
      </c>
      <c r="Y69" s="60" t="e">
        <f>+Y39+Y46+Y53+Y60</f>
        <v>#REF!</v>
      </c>
      <c r="AA69" s="74" t="s">
        <v>65</v>
      </c>
      <c r="AB69" s="8" t="s">
        <v>30</v>
      </c>
      <c r="AC69" s="8">
        <f>+AC39+AC46+AC53+AC60</f>
        <v>0</v>
      </c>
      <c r="AF69" s="74" t="s">
        <v>65</v>
      </c>
      <c r="AG69" s="8" t="s">
        <v>36</v>
      </c>
      <c r="AH69" s="8" t="e">
        <f>+AH39+AH46+AH53+AH60</f>
        <v>#REF!</v>
      </c>
      <c r="AI69" s="8" t="s">
        <v>40</v>
      </c>
      <c r="AJ69" s="13">
        <v>10</v>
      </c>
      <c r="AK69" s="9" t="s">
        <v>47</v>
      </c>
      <c r="AL69" s="9">
        <v>0</v>
      </c>
      <c r="AP69" s="75" t="s">
        <v>48</v>
      </c>
      <c r="AQ69" s="8">
        <v>1</v>
      </c>
      <c r="AR69" s="76" t="s">
        <v>57</v>
      </c>
      <c r="AS69" s="8">
        <v>50</v>
      </c>
      <c r="AT69" s="51"/>
      <c r="AU69" s="51"/>
      <c r="AV69" s="51"/>
    </row>
    <row r="70" spans="1:48" s="57" customFormat="1" ht="45" customHeight="1" x14ac:dyDescent="0.25">
      <c r="B70" s="51"/>
      <c r="C70" s="49" t="s">
        <v>5</v>
      </c>
      <c r="D70" s="49" t="e">
        <f t="shared" si="12"/>
        <v>#REF!</v>
      </c>
      <c r="E70" s="49" t="e">
        <f t="shared" si="12"/>
        <v>#REF!</v>
      </c>
      <c r="F70" s="49" t="e">
        <f t="shared" si="12"/>
        <v>#REF!</v>
      </c>
      <c r="G70" s="49" t="e">
        <f t="shared" si="12"/>
        <v>#REF!</v>
      </c>
      <c r="H70" s="50" t="e">
        <f>SUM(D70:G70)</f>
        <v>#REF!</v>
      </c>
      <c r="I70" s="51"/>
      <c r="J70" s="51"/>
      <c r="K70" s="51"/>
      <c r="L70" s="52" t="s">
        <v>74</v>
      </c>
      <c r="M70" s="58" t="e">
        <f>+M40+M47+M54+M61</f>
        <v>#REF!</v>
      </c>
      <c r="N70" s="58" t="e">
        <f t="shared" si="13"/>
        <v>#REF!</v>
      </c>
      <c r="O70" s="4" t="e">
        <f t="shared" si="14"/>
        <v>#REF!</v>
      </c>
      <c r="P70" s="59"/>
      <c r="Q70" s="59"/>
      <c r="R70" s="54" t="s">
        <v>22</v>
      </c>
      <c r="S70" s="54" t="e">
        <f>+S40+S47+S54+S61</f>
        <v>#REF!</v>
      </c>
      <c r="T70" s="54" t="s">
        <v>27</v>
      </c>
      <c r="U70" s="54" t="e">
        <f>+U40+U47+U54+U61</f>
        <v>#REF!</v>
      </c>
      <c r="X70" s="54" t="s">
        <v>75</v>
      </c>
      <c r="Y70" s="60" t="e">
        <f>+Y40+Y47+Y54+Y61</f>
        <v>#REF!</v>
      </c>
      <c r="AB70" s="8" t="s">
        <v>76</v>
      </c>
      <c r="AC70" s="8">
        <f>+AC40+AC47+AC54+AC61</f>
        <v>12</v>
      </c>
      <c r="AG70" s="8" t="s">
        <v>37</v>
      </c>
      <c r="AH70" s="8" t="e">
        <f>+AH40+AH47+AH54+AH61</f>
        <v>#REF!</v>
      </c>
      <c r="AI70" s="8" t="s">
        <v>41</v>
      </c>
      <c r="AJ70" s="77">
        <v>4</v>
      </c>
      <c r="AP70" s="76" t="s">
        <v>49</v>
      </c>
      <c r="AQ70" s="8">
        <v>22</v>
      </c>
      <c r="AR70" s="76" t="s">
        <v>58</v>
      </c>
      <c r="AS70" s="8">
        <v>34</v>
      </c>
      <c r="AT70" s="51"/>
      <c r="AU70" s="51"/>
      <c r="AV70" s="51"/>
    </row>
    <row r="71" spans="1:48" s="57" customFormat="1" ht="45" customHeight="1" x14ac:dyDescent="0.25">
      <c r="B71" s="51"/>
      <c r="C71" s="50" t="s">
        <v>1</v>
      </c>
      <c r="D71" s="50" t="e">
        <f>SUM(D69:D70)</f>
        <v>#REF!</v>
      </c>
      <c r="E71" s="50" t="e">
        <f>SUM(E69:E70)</f>
        <v>#REF!</v>
      </c>
      <c r="F71" s="50" t="e">
        <f>SUM(F69:F70)</f>
        <v>#REF!</v>
      </c>
      <c r="G71" s="50" t="e">
        <f>SUM(G69:G70)</f>
        <v>#REF!</v>
      </c>
      <c r="H71" s="50" t="e">
        <f>SUM(D71:G71)</f>
        <v>#REF!</v>
      </c>
      <c r="I71" s="51"/>
      <c r="J71" s="51"/>
      <c r="K71" s="51"/>
      <c r="L71" s="52" t="s">
        <v>77</v>
      </c>
      <c r="M71" s="58">
        <f t="shared" si="13"/>
        <v>67</v>
      </c>
      <c r="N71" s="58" t="e">
        <f t="shared" si="13"/>
        <v>#REF!</v>
      </c>
      <c r="O71" s="4" t="e">
        <f t="shared" si="14"/>
        <v>#REF!</v>
      </c>
      <c r="P71" s="59"/>
      <c r="Q71" s="59"/>
      <c r="R71" s="54" t="s">
        <v>23</v>
      </c>
      <c r="S71" s="54" t="e">
        <f t="shared" ref="S71" si="15">+S41+S48+S55+S62</f>
        <v>#REF!</v>
      </c>
      <c r="T71" s="54" t="s">
        <v>28</v>
      </c>
      <c r="U71" s="54">
        <f t="shared" ref="U71" si="16">+U41+U48+U55+U62</f>
        <v>1</v>
      </c>
      <c r="X71" s="54" t="s">
        <v>78</v>
      </c>
      <c r="Y71" s="60">
        <v>99</v>
      </c>
      <c r="AB71" s="8" t="s">
        <v>79</v>
      </c>
      <c r="AC71" s="8">
        <f t="shared" ref="AC71:AC72" si="17">+AC41+AC48+AC55+AC62</f>
        <v>0</v>
      </c>
      <c r="AG71" s="8" t="s">
        <v>38</v>
      </c>
      <c r="AH71" s="8" t="e">
        <f>+AH41+AH48+AH55+AH62</f>
        <v>#REF!</v>
      </c>
      <c r="AI71" s="8" t="s">
        <v>42</v>
      </c>
      <c r="AJ71" s="77">
        <v>7</v>
      </c>
      <c r="AP71" s="76" t="s">
        <v>50</v>
      </c>
      <c r="AQ71" s="8">
        <v>2</v>
      </c>
      <c r="AR71" s="76" t="s">
        <v>59</v>
      </c>
      <c r="AS71" s="8">
        <v>3</v>
      </c>
      <c r="AT71" s="51"/>
      <c r="AU71" s="51"/>
      <c r="AV71" s="51"/>
    </row>
    <row r="72" spans="1:48" s="57" customFormat="1" ht="45" customHeight="1" x14ac:dyDescent="0.25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2" t="s">
        <v>80</v>
      </c>
      <c r="M72" s="78" t="e">
        <f t="shared" si="13"/>
        <v>#REF!</v>
      </c>
      <c r="N72" s="78" t="e">
        <f t="shared" si="13"/>
        <v>#REF!</v>
      </c>
      <c r="O72" s="4" t="e">
        <f t="shared" si="14"/>
        <v>#REF!</v>
      </c>
      <c r="P72" s="62"/>
      <c r="Q72" s="59"/>
      <c r="R72" s="54" t="s">
        <v>24</v>
      </c>
      <c r="S72" s="54" t="e">
        <f>+S42+S49+S56+S63</f>
        <v>#REF!</v>
      </c>
      <c r="T72" s="54" t="s">
        <v>29</v>
      </c>
      <c r="U72" s="54" t="e">
        <f>+U42+U49+U56+U63</f>
        <v>#REF!</v>
      </c>
      <c r="X72" s="64" t="s">
        <v>1</v>
      </c>
      <c r="Y72" s="79" t="e">
        <f>SUM(Y69:Y71)</f>
        <v>#REF!</v>
      </c>
      <c r="AB72" s="8" t="s">
        <v>33</v>
      </c>
      <c r="AC72" s="8">
        <f t="shared" si="17"/>
        <v>0</v>
      </c>
      <c r="AG72" s="8" t="s">
        <v>39</v>
      </c>
      <c r="AH72" s="8" t="e">
        <f>+AH42+AH49+AH56+AH63</f>
        <v>#REF!</v>
      </c>
      <c r="AI72" s="77" t="s">
        <v>46</v>
      </c>
      <c r="AJ72" s="77">
        <v>35</v>
      </c>
      <c r="AK72" s="80" t="s">
        <v>1</v>
      </c>
      <c r="AL72" s="81" t="e">
        <f>+AH69+AH70+AH71+AH72+AJ68+AJ69+AJ70+AJ71+AJ72+AL68+AL69</f>
        <v>#REF!</v>
      </c>
      <c r="AP72" s="76" t="s">
        <v>87</v>
      </c>
      <c r="AQ72" s="8">
        <v>6</v>
      </c>
      <c r="AR72" s="76" t="s">
        <v>60</v>
      </c>
      <c r="AS72" s="8">
        <v>4</v>
      </c>
      <c r="AT72" s="51"/>
      <c r="AU72" s="51"/>
      <c r="AV72" s="51"/>
    </row>
    <row r="73" spans="1:48" s="57" customFormat="1" ht="45" customHeight="1" x14ac:dyDescent="0.25">
      <c r="B73" s="51"/>
      <c r="C73" s="66"/>
      <c r="D73" s="66"/>
      <c r="E73" s="66"/>
      <c r="F73" s="66"/>
      <c r="G73" s="51"/>
      <c r="H73" s="67"/>
      <c r="I73" s="51"/>
      <c r="J73" s="51"/>
      <c r="K73" s="51"/>
      <c r="L73" s="52" t="s">
        <v>81</v>
      </c>
      <c r="M73" s="78" t="e">
        <f t="shared" si="13"/>
        <v>#REF!</v>
      </c>
      <c r="N73" s="78" t="e">
        <f>+N43+N50+N57+N64</f>
        <v>#REF!</v>
      </c>
      <c r="O73" s="4" t="e">
        <f t="shared" si="14"/>
        <v>#REF!</v>
      </c>
      <c r="P73" s="62"/>
      <c r="Q73" s="63"/>
      <c r="R73" s="68" t="s">
        <v>1</v>
      </c>
      <c r="S73" s="68" t="e">
        <f>+S69+S70+S71+S72+U68+U69+U70+U71+U72</f>
        <v>#REF!</v>
      </c>
      <c r="AB73" s="2" t="s">
        <v>1</v>
      </c>
      <c r="AC73" s="2">
        <f>SUM(AC69:AC72)</f>
        <v>12</v>
      </c>
      <c r="AP73" s="76" t="s">
        <v>52</v>
      </c>
      <c r="AQ73" s="8">
        <v>10</v>
      </c>
      <c r="AR73" s="76" t="s">
        <v>61</v>
      </c>
      <c r="AS73" s="8">
        <v>3</v>
      </c>
      <c r="AT73" s="51"/>
      <c r="AU73" s="51"/>
      <c r="AV73" s="51"/>
    </row>
    <row r="74" spans="1:48" ht="45" customHeight="1" x14ac:dyDescent="0.5">
      <c r="B74" s="48"/>
      <c r="I74" s="48"/>
      <c r="J74" s="48"/>
      <c r="K74" s="48"/>
      <c r="L74" s="82" t="s">
        <v>1</v>
      </c>
      <c r="M74" s="4" t="e">
        <f>SUM(M69+M70+M71+M72+M73)</f>
        <v>#REF!</v>
      </c>
      <c r="N74" s="4" t="e">
        <f>SUM(N69:N73)</f>
        <v>#REF!</v>
      </c>
      <c r="O74" s="83" t="e">
        <f>SUM(M74:N74)</f>
        <v>#REF!</v>
      </c>
      <c r="P74" s="84"/>
      <c r="Q74" s="85"/>
      <c r="AP74" s="11" t="s">
        <v>53</v>
      </c>
      <c r="AQ74" s="8">
        <v>16</v>
      </c>
      <c r="AR74" s="11" t="s">
        <v>62</v>
      </c>
      <c r="AS74" s="86">
        <v>5</v>
      </c>
      <c r="AT74" s="87"/>
      <c r="AU74" s="87"/>
      <c r="AV74" s="87"/>
    </row>
    <row r="75" spans="1:48" ht="50.1" customHeight="1" x14ac:dyDescent="0.45">
      <c r="AP75" s="11" t="s">
        <v>54</v>
      </c>
      <c r="AQ75" s="8">
        <v>1</v>
      </c>
      <c r="AR75" s="11" t="s">
        <v>63</v>
      </c>
      <c r="AS75" s="86">
        <v>1</v>
      </c>
      <c r="AT75" s="87"/>
      <c r="AU75" s="87"/>
      <c r="AV75" s="87"/>
    </row>
    <row r="76" spans="1:48" ht="50.1" customHeight="1" x14ac:dyDescent="0.45">
      <c r="AP76" s="11" t="s">
        <v>55</v>
      </c>
      <c r="AQ76" s="8">
        <v>0</v>
      </c>
      <c r="AR76" s="11" t="s">
        <v>64</v>
      </c>
      <c r="AS76" s="86">
        <v>1</v>
      </c>
      <c r="AT76" s="87"/>
      <c r="AU76" s="87"/>
      <c r="AV76" s="87"/>
    </row>
    <row r="77" spans="1:48" ht="50.1" customHeight="1" x14ac:dyDescent="0.25">
      <c r="AP77" s="11" t="s">
        <v>56</v>
      </c>
      <c r="AQ77" s="8">
        <v>2</v>
      </c>
      <c r="AR77" s="88" t="s">
        <v>1</v>
      </c>
      <c r="AS77" s="89">
        <f>SUM(AQ69:AQ77,AS69:AS76)</f>
        <v>161</v>
      </c>
      <c r="AT77" s="90"/>
      <c r="AU77" s="90"/>
      <c r="AV77" s="90"/>
    </row>
  </sheetData>
  <mergeCells count="45">
    <mergeCell ref="A2:X2"/>
    <mergeCell ref="A3:A4"/>
    <mergeCell ref="B3:B4"/>
    <mergeCell ref="C3:C4"/>
    <mergeCell ref="D3:D4"/>
    <mergeCell ref="E3:H3"/>
    <mergeCell ref="I3:L3"/>
    <mergeCell ref="M3:O3"/>
    <mergeCell ref="P3:X3"/>
    <mergeCell ref="AM3:AW3"/>
    <mergeCell ref="A38:B38"/>
    <mergeCell ref="J38:K38"/>
    <mergeCell ref="P38:Q38"/>
    <mergeCell ref="V38:W38"/>
    <mergeCell ref="Z38:AA38"/>
    <mergeCell ref="AE38:AF38"/>
    <mergeCell ref="AG38:AH38"/>
    <mergeCell ref="Y3:AB3"/>
    <mergeCell ref="AC3:AD3"/>
    <mergeCell ref="AE3:AF3"/>
    <mergeCell ref="AG3:AH3"/>
    <mergeCell ref="AI3:AJ3"/>
    <mergeCell ref="AK3:AL3"/>
    <mergeCell ref="AG45:AH45"/>
    <mergeCell ref="A52:B52"/>
    <mergeCell ref="J52:K52"/>
    <mergeCell ref="P52:Q52"/>
    <mergeCell ref="V52:W52"/>
    <mergeCell ref="Z52:AA52"/>
    <mergeCell ref="AE52:AF52"/>
    <mergeCell ref="AG52:AH52"/>
    <mergeCell ref="A45:B45"/>
    <mergeCell ref="J45:K45"/>
    <mergeCell ref="P45:Q45"/>
    <mergeCell ref="V45:W45"/>
    <mergeCell ref="Z45:AA45"/>
    <mergeCell ref="AE45:AF45"/>
    <mergeCell ref="AG59:AH59"/>
    <mergeCell ref="AG68:AH68"/>
    <mergeCell ref="A59:B59"/>
    <mergeCell ref="J59:K59"/>
    <mergeCell ref="P59:Q59"/>
    <mergeCell ref="V59:W59"/>
    <mergeCell ref="Z59:AA59"/>
    <mergeCell ref="AE59:AF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Luckxay_Reception</cp:lastModifiedBy>
  <dcterms:created xsi:type="dcterms:W3CDTF">2024-06-26T23:55:00Z</dcterms:created>
  <dcterms:modified xsi:type="dcterms:W3CDTF">2024-07-02T10:12:46Z</dcterms:modified>
</cp:coreProperties>
</file>