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40009_{A160C57D-E4D6-463A-91FD-5038D9E81EE0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34" i="1" l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53" i="1"/>
  <c r="G22" i="1"/>
  <c r="I22" i="1" s="1"/>
  <c r="G32" i="1"/>
  <c r="I32" i="1" s="1"/>
  <c r="G17" i="1"/>
  <c r="I17" i="1" s="1"/>
  <c r="G13" i="1"/>
  <c r="I13" i="1" s="1"/>
  <c r="G47" i="1"/>
  <c r="I47" i="1" s="1"/>
  <c r="G29" i="1"/>
  <c r="I29" i="1" s="1"/>
  <c r="G52" i="1"/>
  <c r="I52" i="1" s="1"/>
  <c r="G21" i="1"/>
  <c r="I21" i="1" s="1"/>
  <c r="G16" i="1"/>
  <c r="I16" i="1" s="1"/>
  <c r="G33" i="1"/>
  <c r="I33" i="1" s="1"/>
  <c r="G19" i="1"/>
  <c r="I19" i="1" s="1"/>
  <c r="G3" i="1"/>
  <c r="I3" i="1" s="1"/>
  <c r="F47" i="1"/>
  <c r="F29" i="1"/>
  <c r="F2" i="1"/>
  <c r="N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F21" i="1"/>
  <c r="F16" i="1"/>
  <c r="F10" i="1"/>
  <c r="N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F32" i="1"/>
  <c r="F37" i="1"/>
  <c r="N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F13" i="1"/>
  <c r="F8" i="1"/>
  <c r="N8" i="1" s="1"/>
  <c r="F7" i="1"/>
  <c r="G7" i="1" s="1"/>
  <c r="I7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F3" i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53" i="1"/>
  <c r="G53" i="1" s="1"/>
  <c r="I53" i="1" s="1"/>
  <c r="E45" i="1"/>
  <c r="E21" i="1"/>
  <c r="E10" i="1"/>
  <c r="E26" i="1"/>
  <c r="E27" i="1"/>
  <c r="E22" i="1"/>
  <c r="E37" i="1"/>
  <c r="E25" i="1"/>
  <c r="E51" i="1"/>
  <c r="E17" i="1"/>
  <c r="E8" i="1"/>
  <c r="E15" i="1"/>
  <c r="E47" i="1"/>
  <c r="E29" i="1"/>
  <c r="E2" i="1"/>
  <c r="E24" i="1"/>
  <c r="E35" i="1"/>
  <c r="E28" i="1"/>
  <c r="E6" i="1"/>
  <c r="E12" i="1"/>
  <c r="E19" i="1"/>
  <c r="E3" i="1"/>
  <c r="E36" i="1"/>
  <c r="E53" i="1"/>
  <c r="D34" i="1"/>
  <c r="E34" i="1" s="1"/>
  <c r="D41" i="1"/>
  <c r="E41" i="1" s="1"/>
  <c r="D15" i="1"/>
  <c r="D47" i="1"/>
  <c r="D29" i="1"/>
  <c r="D2" i="1"/>
  <c r="D9" i="1"/>
  <c r="E9" i="1" s="1"/>
  <c r="D14" i="1"/>
  <c r="E14" i="1" s="1"/>
  <c r="D43" i="1"/>
  <c r="E43" i="1" s="1"/>
  <c r="D45" i="1"/>
  <c r="D52" i="1"/>
  <c r="E52" i="1" s="1"/>
  <c r="D21" i="1"/>
  <c r="D16" i="1"/>
  <c r="E16" i="1" s="1"/>
  <c r="D10" i="1"/>
  <c r="D11" i="1"/>
  <c r="E11" i="1" s="1"/>
  <c r="D30" i="1"/>
  <c r="E30" i="1" s="1"/>
  <c r="D26" i="1"/>
  <c r="D27" i="1"/>
  <c r="D49" i="1"/>
  <c r="E49" i="1" s="1"/>
  <c r="D22" i="1"/>
  <c r="D32" i="1"/>
  <c r="E32" i="1" s="1"/>
  <c r="D37" i="1"/>
  <c r="D18" i="1"/>
  <c r="E18" i="1" s="1"/>
  <c r="D48" i="1"/>
  <c r="E48" i="1" s="1"/>
  <c r="D42" i="1"/>
  <c r="E42" i="1" s="1"/>
  <c r="D25" i="1"/>
  <c r="D51" i="1"/>
  <c r="D17" i="1"/>
  <c r="D13" i="1"/>
  <c r="E13" i="1" s="1"/>
  <c r="D8" i="1"/>
  <c r="D7" i="1"/>
  <c r="E7" i="1" s="1"/>
  <c r="D44" i="1"/>
  <c r="E44" i="1" s="1"/>
  <c r="D24" i="1"/>
  <c r="N24" i="1" s="1"/>
  <c r="D35" i="1"/>
  <c r="D38" i="1"/>
  <c r="E38" i="1" s="1"/>
  <c r="D40" i="1"/>
  <c r="E40" i="1" s="1"/>
  <c r="D33" i="1"/>
  <c r="E33" i="1" s="1"/>
  <c r="D28" i="1"/>
  <c r="D4" i="1"/>
  <c r="E4" i="1" s="1"/>
  <c r="D5" i="1"/>
  <c r="E5" i="1" s="1"/>
  <c r="D20" i="1"/>
  <c r="N20" i="1" s="1"/>
  <c r="D6" i="1"/>
  <c r="D12" i="1"/>
  <c r="D46" i="1"/>
  <c r="E46" i="1" s="1"/>
  <c r="D19" i="1"/>
  <c r="D3" i="1"/>
  <c r="D23" i="1"/>
  <c r="E23" i="1" s="1"/>
  <c r="D50" i="1"/>
  <c r="E50" i="1" s="1"/>
  <c r="D39" i="1"/>
  <c r="N39" i="1" s="1"/>
  <c r="D31" i="1"/>
  <c r="E31" i="1" s="1"/>
  <c r="D36" i="1"/>
  <c r="D53" i="1"/>
  <c r="C8" i="1"/>
  <c r="C22" i="1"/>
  <c r="C32" i="1"/>
  <c r="C37" i="1"/>
  <c r="C17" i="1"/>
  <c r="C13" i="1"/>
  <c r="C29" i="1"/>
  <c r="C2" i="1"/>
  <c r="C52" i="1"/>
  <c r="C21" i="1"/>
  <c r="C16" i="1"/>
  <c r="C10" i="1"/>
  <c r="C19" i="1"/>
  <c r="C3" i="1"/>
  <c r="C23" i="1"/>
  <c r="C50" i="1"/>
  <c r="C39" i="1"/>
  <c r="C41" i="1"/>
  <c r="C15" i="1"/>
  <c r="C47" i="1"/>
  <c r="C44" i="1"/>
  <c r="C24" i="1"/>
  <c r="C33" i="1"/>
  <c r="C28" i="1"/>
  <c r="C4" i="1"/>
  <c r="C5" i="1"/>
  <c r="C20" i="1"/>
  <c r="B44" i="1"/>
  <c r="N44" i="1" s="1"/>
  <c r="B24" i="1"/>
  <c r="B35" i="1"/>
  <c r="N35" i="1" s="1"/>
  <c r="B38" i="1"/>
  <c r="N38" i="1" s="1"/>
  <c r="B40" i="1"/>
  <c r="C40" i="1" s="1"/>
  <c r="B33" i="1"/>
  <c r="N33" i="1" s="1"/>
  <c r="B28" i="1"/>
  <c r="N28" i="1" s="1"/>
  <c r="B4" i="1"/>
  <c r="N4" i="1" s="1"/>
  <c r="B5" i="1"/>
  <c r="N5" i="1" s="1"/>
  <c r="B20" i="1"/>
  <c r="B6" i="1"/>
  <c r="N6" i="1" s="1"/>
  <c r="B12" i="1"/>
  <c r="N12" i="1" s="1"/>
  <c r="B46" i="1"/>
  <c r="C46" i="1" s="1"/>
  <c r="B19" i="1"/>
  <c r="N19" i="1" s="1"/>
  <c r="B3" i="1"/>
  <c r="N3" i="1" s="1"/>
  <c r="B23" i="1"/>
  <c r="N23" i="1" s="1"/>
  <c r="B50" i="1"/>
  <c r="N50" i="1" s="1"/>
  <c r="B39" i="1"/>
  <c r="B31" i="1"/>
  <c r="N31" i="1" s="1"/>
  <c r="B36" i="1"/>
  <c r="N36" i="1" s="1"/>
  <c r="B34" i="1"/>
  <c r="C34" i="1" s="1"/>
  <c r="B41" i="1"/>
  <c r="N41" i="1" s="1"/>
  <c r="B15" i="1"/>
  <c r="N15" i="1" s="1"/>
  <c r="B47" i="1"/>
  <c r="N47" i="1" s="1"/>
  <c r="B29" i="1"/>
  <c r="N29" i="1" s="1"/>
  <c r="B2" i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N16" i="1" s="1"/>
  <c r="B10" i="1"/>
  <c r="B11" i="1"/>
  <c r="N11" i="1" s="1"/>
  <c r="B30" i="1"/>
  <c r="C30" i="1" s="1"/>
  <c r="B26" i="1"/>
  <c r="N26" i="1" s="1"/>
  <c r="B27" i="1"/>
  <c r="N27" i="1" s="1"/>
  <c r="B49" i="1"/>
  <c r="C49" i="1" s="1"/>
  <c r="B22" i="1"/>
  <c r="N22" i="1" s="1"/>
  <c r="B32" i="1"/>
  <c r="N32" i="1" s="1"/>
  <c r="B37" i="1"/>
  <c r="B18" i="1"/>
  <c r="N18" i="1" s="1"/>
  <c r="B48" i="1"/>
  <c r="N48" i="1" s="1"/>
  <c r="B42" i="1"/>
  <c r="N42" i="1" s="1"/>
  <c r="B25" i="1"/>
  <c r="N25" i="1" s="1"/>
  <c r="B51" i="1"/>
  <c r="N51" i="1" s="1"/>
  <c r="B17" i="1"/>
  <c r="N17" i="1" s="1"/>
  <c r="B13" i="1"/>
  <c r="N13" i="1" s="1"/>
  <c r="B8" i="1"/>
  <c r="B7" i="1"/>
  <c r="N7" i="1" s="1"/>
  <c r="B53" i="1"/>
  <c r="N53" i="1" s="1"/>
  <c r="C38" i="1" l="1"/>
  <c r="C36" i="1"/>
  <c r="C6" i="1"/>
  <c r="C45" i="1"/>
  <c r="C51" i="1"/>
  <c r="C7" i="1"/>
  <c r="E20" i="1"/>
  <c r="C35" i="1"/>
  <c r="C31" i="1"/>
  <c r="C27" i="1"/>
  <c r="C43" i="1"/>
  <c r="C25" i="1"/>
  <c r="E39" i="1"/>
  <c r="N49" i="1"/>
  <c r="C53" i="1"/>
  <c r="C26" i="1"/>
  <c r="C14" i="1"/>
  <c r="C42" i="1"/>
  <c r="C11" i="1"/>
  <c r="C9" i="1"/>
  <c r="C48" i="1"/>
  <c r="N34" i="1"/>
  <c r="N46" i="1"/>
  <c r="N40" i="1"/>
  <c r="C12" i="1"/>
  <c r="C18" i="1"/>
  <c r="G10" i="1"/>
  <c r="I10" i="1" s="1"/>
  <c r="G2" i="1"/>
  <c r="I2" i="1" s="1"/>
  <c r="N30" i="1"/>
  <c r="G8" i="1"/>
  <c r="I8" i="1" s="1"/>
  <c r="G37" i="1"/>
  <c r="I37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<sst xmlns="http://schemas.openxmlformats.org/spreadsheetml/2006/main" count="224" uniqueCount="125">
  <si>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</si>
  <si>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</si>
  <si>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</si>
  <si>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</si>
  <si>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</si>
  <si>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</si>
  <si>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</si>
  <si>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</si>
  <si>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</si>
  <si>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</si>
  <si>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</si>
  <si>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</si>
  <si>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</si>
  <si>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</si>
  <si>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</si>
  <si>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</si>
  <si>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</si>
  <si>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</si>
  <si>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</si>
  <si>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</si>
  <si>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</si>
  <si>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</si>
  <si>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</si>
  <si>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</si>
  <si>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</si>
  <si>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</si>
  <si>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</si>
  <si>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</si>
  <si>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</si>
  <si>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</si>
  <si>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</si>
  <si>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</si>
  <si>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</si>
  <si>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</si>
  <si>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</si>
  <si>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</si>
  <si>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</si>
  <si>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</si>
  <si>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</si>
  <si>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</si>
  <si>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</si>
  <si>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</si>
  <si>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</si>
  <si>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</si>
  <si>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</si>
  <si>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</si>
  <si>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</si>
  <si>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</si>
  <si>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</si>
  <si>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</si>
  <si>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</si>
  <si>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</si>
  <si>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</si>
  <si>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</si>
  <si>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</si>
  <si>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</si>
  <si>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</si>
  <si>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</si>
  <si>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</si>
  <si>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</si>
  <si>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</si>
  <si>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</si>
  <si>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</si>
  <si>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</si>
  <si>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</si>
  <si>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</si>
  <si>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</si>
  <si>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</si>
  <si>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</si>
  <si>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</si>
  <si>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</si>
  <si>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</si>
  <si>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</si>
  <si>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</si>
  <si>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</si>
  <si>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</si>
  <si>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</si>
  <si>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</si>
  <si>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</si>
  <si>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</si>
  <si>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</si>
  <si>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</si>
  <si>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</si>
  <si>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</si>
  <si>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</si>
  <si>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</si>
  <si>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</si>
  <si>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</si>
  <si>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</si>
  <si>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</si>
  <si>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</si>
  <si>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</si>
  <si>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</si>
  <si>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Hundai</t>
  </si>
  <si>
    <t>TY</t>
  </si>
  <si>
    <t>Toyota</t>
  </si>
  <si>
    <t>CAM</t>
  </si>
  <si>
    <t>Camrey</t>
  </si>
  <si>
    <t>CAR</t>
  </si>
  <si>
    <t>Carvan</t>
  </si>
  <si>
    <t>CIV</t>
  </si>
  <si>
    <t>Civic</t>
  </si>
  <si>
    <t>CMR</t>
  </si>
  <si>
    <t>Camero</t>
  </si>
  <si>
    <t>COR</t>
  </si>
  <si>
    <t>Corola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</si>
  <si>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</si>
  <si>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</si>
  <si>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</si>
  <si>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</si>
  <si>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</si>
  <si>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</si>
  <si>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</si>
  <si>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</si>
  <si>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</si>
  <si>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</si>
  <si>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</si>
  <si>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</si>
  <si>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</si>
  <si>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HO05ODY037</t>
  </si>
  <si>
    <t>GM09CMR014</t>
  </si>
  <si>
    <t>FD06FCS006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</si>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</sst>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E-43C3-AA62-1933F16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1B5-BF86-C815FAEC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06448"/>
        <c:axId val="592912208"/>
      </c:barChart>
      <c:catAx>
        <c:axId val="5929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12208"/>
        <c:crosses val="autoZero"/>
        <c:auto val="1"/>
        <c:lblAlgn val="ctr"/>
        <c:lblOffset val="100"/>
        <c:noMultiLvlLbl val="0"/>
      </c:catAx>
      <c:valAx>
        <c:axId val="5929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392-93F0-E481E23C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70768"/>
        <c:axId val="101513448"/>
      </c:scatterChart>
      <c:valAx>
        <c:axId val="2645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Ages(Years)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448"/>
        <c:crosses val="autoZero"/>
        <c:crossBetween val="midCat"/>
      </c:valAx>
      <c:valAx>
        <c:axId val="1015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175260</xdr:rowOff>
    </xdr:from>
    <xdr:to>
      <xdr:col>11</xdr:col>
      <xdr:colOff>480060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3A9AB-BE25-5165-C643-D6CB2FC1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16</xdr:row>
      <xdr:rowOff>160020</xdr:rowOff>
    </xdr:from>
    <xdr:to>
      <xdr:col>11</xdr:col>
      <xdr:colOff>487680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64E6A-CC67-67C7-EA34-A6858FB0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21</xdr:row>
      <xdr:rowOff>60960</xdr:rowOff>
    </xdr:from>
    <xdr:to>
      <xdr:col>21</xdr:col>
      <xdr:colOff>22860</xdr:colOff>
      <xdr:row>36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48928-0C0C-8FCA-9770-76A91252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SHUBHRA GIRI" refreshedDate="44843.899811921299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123</v>
      </c>
      <c r="B3" t="s">
        <v>122</v>
      </c>
    </row>
    <row r="4" spans="1:2" x14ac:dyDescent="0.3">
      <c r="A4" s="4" t="s">
        <v>41</v>
      </c>
      <c r="B4" s="2">
        <v>144647.69999999998</v>
      </c>
    </row>
    <row r="5" spans="1:2" x14ac:dyDescent="0.3">
      <c r="A5" s="4" t="s">
        <v>50</v>
      </c>
      <c r="B5" s="2">
        <v>150656.40000000002</v>
      </c>
    </row>
    <row r="6" spans="1:2" x14ac:dyDescent="0.3">
      <c r="A6" s="4" t="s">
        <v>26</v>
      </c>
      <c r="B6" s="2">
        <v>154427.9</v>
      </c>
    </row>
    <row r="7" spans="1:2" x14ac:dyDescent="0.3">
      <c r="A7" s="4" t="s">
        <v>58</v>
      </c>
      <c r="B7" s="2">
        <v>179986</v>
      </c>
    </row>
    <row r="8" spans="1:2" x14ac:dyDescent="0.3">
      <c r="A8" s="4" t="s">
        <v>29</v>
      </c>
      <c r="B8" s="2">
        <v>143640.70000000001</v>
      </c>
    </row>
    <row r="9" spans="1:2" x14ac:dyDescent="0.3">
      <c r="A9" s="4" t="s">
        <v>45</v>
      </c>
      <c r="B9" s="2">
        <v>135078.20000000001</v>
      </c>
    </row>
    <row r="10" spans="1:2" x14ac:dyDescent="0.3">
      <c r="A10" s="4" t="s">
        <v>24</v>
      </c>
      <c r="B10" s="2">
        <v>184693.8</v>
      </c>
    </row>
    <row r="11" spans="1:2" x14ac:dyDescent="0.3">
      <c r="A11" s="4" t="s">
        <v>22</v>
      </c>
      <c r="B11" s="2">
        <v>127731.3</v>
      </c>
    </row>
    <row r="12" spans="1:2" x14ac:dyDescent="0.3">
      <c r="A12" s="4" t="s">
        <v>19</v>
      </c>
      <c r="B12" s="2">
        <v>70964.899999999994</v>
      </c>
    </row>
    <row r="13" spans="1:2" x14ac:dyDescent="0.3">
      <c r="A13" s="4" t="s">
        <v>32</v>
      </c>
      <c r="B13" s="2">
        <v>65315</v>
      </c>
    </row>
    <row r="14" spans="1:2" x14ac:dyDescent="0.3">
      <c r="A14" s="4" t="s">
        <v>38</v>
      </c>
      <c r="B14" s="2">
        <v>138561.5</v>
      </c>
    </row>
    <row r="15" spans="1:2" x14ac:dyDescent="0.3">
      <c r="A15" s="4" t="s">
        <v>39</v>
      </c>
      <c r="B15" s="2">
        <v>141229.4</v>
      </c>
    </row>
    <row r="16" spans="1:2" x14ac:dyDescent="0.3">
      <c r="A16" s="4" t="s">
        <v>16</v>
      </c>
      <c r="B16" s="2">
        <v>305432.40000000002</v>
      </c>
    </row>
    <row r="17" spans="1:2" x14ac:dyDescent="0.3">
      <c r="A17" s="4" t="s">
        <v>52</v>
      </c>
      <c r="B17" s="2">
        <v>177713.9</v>
      </c>
    </row>
    <row r="18" spans="1:2" x14ac:dyDescent="0.3">
      <c r="A18" s="4" t="s">
        <v>43</v>
      </c>
      <c r="B18" s="2">
        <v>65964.899999999994</v>
      </c>
    </row>
    <row r="19" spans="1:2" x14ac:dyDescent="0.3">
      <c r="A19" s="4" t="s">
        <v>36</v>
      </c>
      <c r="B19" s="2">
        <v>130601.59999999999</v>
      </c>
    </row>
    <row r="20" spans="1:2" x14ac:dyDescent="0.3">
      <c r="A20" s="4" t="s">
        <v>34</v>
      </c>
      <c r="B20" s="2">
        <v>19341.7</v>
      </c>
    </row>
    <row r="21" spans="1:2" x14ac:dyDescent="0.3">
      <c r="A21" s="4" t="s">
        <v>124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B1" workbookViewId="0">
      <selection activeCell="M13" sqref="M13"/>
    </sheetView>
  </sheetViews>
  <sheetFormatPr defaultRowHeight="14.4" x14ac:dyDescent="0.3"/>
  <cols>
    <col min="1" max="1" width="13.21875" bestFit="1" customWidth="1"/>
    <col min="3" max="3" width="13.88671875" bestFit="1" customWidth="1"/>
    <col min="13" max="13" width="11.33203125" bestFit="1" customWidth="1"/>
    <col min="14" max="14" width="16.44140625" bestFit="1" customWidth="1"/>
    <col min="18" max="18" width="13.88671875" bestFit="1" customWidth="1"/>
  </cols>
  <sheetData>
    <row r="1" spans="1:18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3">
      <c r="A2" t="s">
        <v>60</v>
      </c>
      <c r="B2" t="str">
        <f>LEFT(A2,2)</f>
        <v>TY</v>
      </c>
      <c r="C2" t="str">
        <f>VLOOKUP(B2,Q$2:R$7,2)</f>
        <v>Toyota</v>
      </c>
      <c r="D2" t="str">
        <f>MID(A2,5,3)</f>
        <v>COR</v>
      </c>
      <c r="E2" t="str">
        <f>VLOOKUP(D2,Q$10:R$20,2)</f>
        <v>Corola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  <c r="Q2" t="s">
        <v>84</v>
      </c>
      <c r="R2" t="s">
        <v>85</v>
      </c>
    </row>
    <row r="3" spans="1:18" x14ac:dyDescent="0.3">
      <c r="A3" t="s">
        <v>42</v>
      </c>
      <c r="B3" t="str">
        <f>LEFT(A3,2)</f>
        <v>GM</v>
      </c>
      <c r="C3" t="str">
        <f>VLOOKUP(B3,Q$2:R$7,2)</f>
        <v>General Motors</v>
      </c>
      <c r="D3" t="str">
        <f>MID(A3,5,3)</f>
        <v>CMR</v>
      </c>
      <c r="E3" t="str">
        <f>VLOOKUP(D3,Q$10:R$20,2)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  <c r="Q3" t="s">
        <v>86</v>
      </c>
      <c r="R3" t="s">
        <v>87</v>
      </c>
    </row>
    <row r="4" spans="1:18" x14ac:dyDescent="0.3">
      <c r="A4" t="s">
        <v>30</v>
      </c>
      <c r="B4" t="str">
        <f>LEFT(A4,2)</f>
        <v>FD</v>
      </c>
      <c r="C4" t="str">
        <f>VLOOKUP(B4,Q$2:R$7,2)</f>
        <v>Ford</v>
      </c>
      <c r="D4" t="str">
        <f>MID(A4,5,3)</f>
        <v>FCS</v>
      </c>
      <c r="E4" t="str">
        <f>VLOOKUP(D4,Q$10:R$20,2)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  <c r="Q4" t="s">
        <v>88</v>
      </c>
      <c r="R4" t="s">
        <v>89</v>
      </c>
    </row>
    <row r="5" spans="1:18" x14ac:dyDescent="0.3">
      <c r="A5" t="s">
        <v>31</v>
      </c>
      <c r="B5" t="str">
        <f>LEFT(A5,2)</f>
        <v>FD</v>
      </c>
      <c r="C5" t="str">
        <f>VLOOKUP(B5,Q$2:R$7,2)</f>
        <v>Ford</v>
      </c>
      <c r="D5" t="str">
        <f>MID(A5,5,3)</f>
        <v>FCS</v>
      </c>
      <c r="E5" t="str">
        <f>VLOOKUP(D5,Q$10:R$20,2)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  <c r="Q5" t="s">
        <v>90</v>
      </c>
      <c r="R5" t="s">
        <v>91</v>
      </c>
    </row>
    <row r="6" spans="1:18" x14ac:dyDescent="0.3">
      <c r="A6" t="s">
        <v>35</v>
      </c>
      <c r="B6" t="str">
        <f>LEFT(A6,2)</f>
        <v>FD</v>
      </c>
      <c r="C6" t="str">
        <f>VLOOKUP(B6,Q$2:R$7,2)</f>
        <v>Ford</v>
      </c>
      <c r="D6" t="str">
        <f>MID(A6,5,3)</f>
        <v>FCS</v>
      </c>
      <c r="E6" t="str">
        <f>VLOOKUP(D6,Q$10:R$20,2)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  <c r="Q6" t="s">
        <v>92</v>
      </c>
      <c r="R6" t="s">
        <v>93</v>
      </c>
    </row>
    <row r="7" spans="1:18" x14ac:dyDescent="0.3">
      <c r="A7" t="s">
        <v>83</v>
      </c>
      <c r="B7" t="str">
        <f>LEFT(A7,2)</f>
        <v>HY</v>
      </c>
      <c r="C7" t="str">
        <f>VLOOKUP(B7,Q$2:R$7,2)</f>
        <v>Hundai</v>
      </c>
      <c r="D7" t="str">
        <f>MID(A7,5,3)</f>
        <v>ELA</v>
      </c>
      <c r="E7" t="str">
        <f>VLOOKUP(D7,Q$10:R$20,2)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  <c r="Q7" t="s">
        <v>94</v>
      </c>
      <c r="R7" t="s">
        <v>95</v>
      </c>
    </row>
    <row r="8" spans="1:18" x14ac:dyDescent="0.3">
      <c r="A8" t="s">
        <v>82</v>
      </c>
      <c r="B8" t="str">
        <f>LEFT(A8,2)</f>
        <v>HY</v>
      </c>
      <c r="C8" t="str">
        <f>VLOOKUP(B8,Q$2:R$7,2)</f>
        <v>Hundai</v>
      </c>
      <c r="D8" t="str">
        <f>MID(A8,5,3)</f>
        <v>ELA</v>
      </c>
      <c r="E8" t="str">
        <f>VLOOKUP(D8,Q$10:R$20,2)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8" x14ac:dyDescent="0.3">
      <c r="A9" t="s">
        <v>61</v>
      </c>
      <c r="B9" t="str">
        <f>LEFT(A9,2)</f>
        <v>TY</v>
      </c>
      <c r="C9" t="str">
        <f>VLOOKUP(B9,Q$2:R$7,2)</f>
        <v>Toyota</v>
      </c>
      <c r="D9" t="str">
        <f>MID(A9,5,3)</f>
        <v>COR</v>
      </c>
      <c r="E9" t="str">
        <f>VLOOKUP(D9,Q$10:R$20,2)</f>
        <v>Corola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8" x14ac:dyDescent="0.3">
      <c r="A10" t="s">
        <v>68</v>
      </c>
      <c r="B10" t="str">
        <f>LEFT(A10,2)</f>
        <v>HO</v>
      </c>
      <c r="C10" t="str">
        <f>VLOOKUP(B10,Q$2:R$7,2)</f>
        <v>Honda</v>
      </c>
      <c r="D10" t="str">
        <f>MID(A10,5,3)</f>
        <v>CIV</v>
      </c>
      <c r="E10" t="str">
        <f>VLOOKUP(D10,Q$10:R$20,2)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  <c r="Q10" t="s">
        <v>96</v>
      </c>
      <c r="R10" t="s">
        <v>97</v>
      </c>
    </row>
    <row r="11" spans="1:18" x14ac:dyDescent="0.3">
      <c r="A11" t="s">
        <v>69</v>
      </c>
      <c r="B11" t="str">
        <f>LEFT(A11,2)</f>
        <v>HO</v>
      </c>
      <c r="C11" t="str">
        <f>VLOOKUP(B11,Q$2:R$7,2)</f>
        <v>Honda</v>
      </c>
      <c r="D11" t="str">
        <f>MID(A11,5,3)</f>
        <v>CIV</v>
      </c>
      <c r="E11" t="str">
        <f>VLOOKUP(D11,Q$10:R$20,2)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  <c r="Q11" t="s">
        <v>98</v>
      </c>
      <c r="R11" t="s">
        <v>99</v>
      </c>
    </row>
    <row r="12" spans="1:18" x14ac:dyDescent="0.3">
      <c r="A12" t="s">
        <v>37</v>
      </c>
      <c r="B12" t="str">
        <f>LEFT(A12,2)</f>
        <v>FD</v>
      </c>
      <c r="C12" t="str">
        <f>VLOOKUP(B12,Q$2:R$7,2)</f>
        <v>Ford</v>
      </c>
      <c r="D12" t="str">
        <f>MID(A12,5,3)</f>
        <v>FCS</v>
      </c>
      <c r="E12" t="str">
        <f>VLOOKUP(D12,Q$10:R$20,2)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  <c r="Q12" t="s">
        <v>100</v>
      </c>
      <c r="R12" t="s">
        <v>101</v>
      </c>
    </row>
    <row r="13" spans="1:18" x14ac:dyDescent="0.3">
      <c r="A13" t="s">
        <v>81</v>
      </c>
      <c r="B13" t="str">
        <f>LEFT(A13,2)</f>
        <v>HY</v>
      </c>
      <c r="C13" t="str">
        <f>VLOOKUP(B13,Q$2:R$7,2)</f>
        <v>Hundai</v>
      </c>
      <c r="D13" t="str">
        <f>MID(A13,5,3)</f>
        <v>ELA</v>
      </c>
      <c r="E13" t="str">
        <f>VLOOKUP(D13,Q$10:R$20,2)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  <c r="Q13" t="s">
        <v>102</v>
      </c>
      <c r="R13" t="s">
        <v>103</v>
      </c>
    </row>
    <row r="14" spans="1:18" x14ac:dyDescent="0.3">
      <c r="A14" t="s">
        <v>62</v>
      </c>
      <c r="B14" t="str">
        <f>LEFT(A14,2)</f>
        <v>TY</v>
      </c>
      <c r="C14" t="str">
        <f>VLOOKUP(B14,Q$2:R$7,2)</f>
        <v>Toyota</v>
      </c>
      <c r="D14" t="str">
        <f>MID(A14,5,3)</f>
        <v>CAM</v>
      </c>
      <c r="E14" t="str">
        <f>VLOOKUP(D14,Q$10:R$20,2)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  <c r="Q14" t="s">
        <v>104</v>
      </c>
      <c r="R14" t="s">
        <v>105</v>
      </c>
    </row>
    <row r="15" spans="1:18" x14ac:dyDescent="0.3">
      <c r="A15" t="s">
        <v>55</v>
      </c>
      <c r="B15" t="str">
        <f>LEFT(A15,2)</f>
        <v>TY</v>
      </c>
      <c r="C15" t="str">
        <f>VLOOKUP(B15,Q$2:R$7,2)</f>
        <v>Toyota</v>
      </c>
      <c r="D15" t="str">
        <f>MID(A15,5,3)</f>
        <v>CAM</v>
      </c>
      <c r="E15" t="str">
        <f>VLOOKUP(D15,Q$10:R$20,2)</f>
        <v>Camrey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  <c r="Q15" t="s">
        <v>106</v>
      </c>
      <c r="R15" t="s">
        <v>107</v>
      </c>
    </row>
    <row r="16" spans="1:18" x14ac:dyDescent="0.3">
      <c r="A16" t="s">
        <v>67</v>
      </c>
      <c r="B16" t="str">
        <f>LEFT(A16,2)</f>
        <v>HO</v>
      </c>
      <c r="C16" t="str">
        <f>VLOOKUP(B16,Q$2:R$7,2)</f>
        <v>Honda</v>
      </c>
      <c r="D16" t="str">
        <f>MID(A16,5,3)</f>
        <v>CIV</v>
      </c>
      <c r="E16" t="str">
        <f>VLOOKUP(D16,Q$10:R$20,2)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  <c r="Q16" t="s">
        <v>108</v>
      </c>
      <c r="R16" t="s">
        <v>109</v>
      </c>
    </row>
    <row r="17" spans="1:18" x14ac:dyDescent="0.3">
      <c r="A17" t="s">
        <v>80</v>
      </c>
      <c r="B17" t="str">
        <f>LEFT(A17,2)</f>
        <v>HY</v>
      </c>
      <c r="C17" t="str">
        <f>VLOOKUP(B17,Q$2:R$7,2)</f>
        <v>Hundai</v>
      </c>
      <c r="D17" t="str">
        <f>MID(A17,5,3)</f>
        <v>ELA</v>
      </c>
      <c r="E17" t="str">
        <f>VLOOKUP(D17,Q$10:R$20,2)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  <c r="Q17" t="s">
        <v>110</v>
      </c>
      <c r="R17" t="s">
        <v>111</v>
      </c>
    </row>
    <row r="18" spans="1:18" x14ac:dyDescent="0.3">
      <c r="A18" t="s">
        <v>75</v>
      </c>
      <c r="B18" t="str">
        <f>LEFT(A18,2)</f>
        <v>CR</v>
      </c>
      <c r="C18" t="str">
        <f>VLOOKUP(B18,Q$2:R$7,2)</f>
        <v>Chrysler</v>
      </c>
      <c r="D18" t="str">
        <f>MID(A18,5,3)</f>
        <v>PTC</v>
      </c>
      <c r="E18" t="str">
        <f>VLOOKUP(D18,Q$10:R$20,2)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  <c r="Q18" t="s">
        <v>112</v>
      </c>
      <c r="R18" t="s">
        <v>113</v>
      </c>
    </row>
    <row r="19" spans="1:18" x14ac:dyDescent="0.3">
      <c r="A19" t="s">
        <v>40</v>
      </c>
      <c r="B19" t="str">
        <f>LEFT(A19,2)</f>
        <v>GM</v>
      </c>
      <c r="C19" t="str">
        <f>VLOOKUP(B19,Q$2:R$7,2)</f>
        <v>General Motors</v>
      </c>
      <c r="D19" t="str">
        <f>MID(A19,5,3)</f>
        <v>CMR</v>
      </c>
      <c r="E19" t="str">
        <f>VLOOKUP(D19,Q$10:R$20,2)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  <c r="Q19" t="s">
        <v>114</v>
      </c>
      <c r="R19" t="s">
        <v>115</v>
      </c>
    </row>
    <row r="20" spans="1:18" x14ac:dyDescent="0.3">
      <c r="A20" t="s">
        <v>33</v>
      </c>
      <c r="B20" t="str">
        <f>LEFT(A20,2)</f>
        <v>FD</v>
      </c>
      <c r="C20" t="str">
        <f>VLOOKUP(B20,Q$2:R$7,2)</f>
        <v>Ford</v>
      </c>
      <c r="D20" t="str">
        <f>MID(A20,5,3)</f>
        <v>FCS</v>
      </c>
      <c r="E20" t="str">
        <f>VLOOKUP(D20,Q$10:R$20,2)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  <c r="Q20" t="s">
        <v>116</v>
      </c>
      <c r="R20" t="s">
        <v>117</v>
      </c>
    </row>
    <row r="21" spans="1:18" x14ac:dyDescent="0.3">
      <c r="A21" t="s">
        <v>66</v>
      </c>
      <c r="B21" t="str">
        <f>LEFT(A21,2)</f>
        <v>HO</v>
      </c>
      <c r="C21" t="str">
        <f>VLOOKUP(B21,Q$2:R$7,2)</f>
        <v>Honda</v>
      </c>
      <c r="D21" t="str">
        <f>MID(A21,5,3)</f>
        <v>CIV</v>
      </c>
      <c r="E21" t="str">
        <f>VLOOKUP(D21,Q$10:R$20,2)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8" x14ac:dyDescent="0.3">
      <c r="A22" t="s">
        <v>72</v>
      </c>
      <c r="B22" t="str">
        <f>LEFT(A22,2)</f>
        <v>HO</v>
      </c>
      <c r="C22" t="str">
        <f>VLOOKUP(B22,Q$2:R$7,2)</f>
        <v>Honda</v>
      </c>
      <c r="D22" t="str">
        <f>MID(A22,5,3)</f>
        <v>ODY</v>
      </c>
      <c r="E22" t="str">
        <f>VLOOKUP(D22,Q$10:R$20,2)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8" x14ac:dyDescent="0.3">
      <c r="A23" t="s">
        <v>44</v>
      </c>
      <c r="B23" t="str">
        <f>LEFT(A23,2)</f>
        <v>GM</v>
      </c>
      <c r="C23" t="str">
        <f>VLOOKUP(B23,Q$2:R$7,2)</f>
        <v>General Motors</v>
      </c>
      <c r="D23" t="str">
        <f>MID(A23,5,3)</f>
        <v>SLV</v>
      </c>
      <c r="E23" t="str">
        <f>VLOOKUP(D23,Q$10:R$20,2)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8" x14ac:dyDescent="0.3">
      <c r="A24" t="s">
        <v>20</v>
      </c>
      <c r="B24" t="str">
        <f>LEFT(A24,2)</f>
        <v>FD</v>
      </c>
      <c r="C24" t="str">
        <f>VLOOKUP(B24,Q$2:R$7,2)</f>
        <v>Ford</v>
      </c>
      <c r="D24" t="str">
        <f>MID(A24,5,3)</f>
        <v>MTG</v>
      </c>
      <c r="E24" t="str">
        <f>VLOOKUP(D24,Q$10:R$20,2)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8" x14ac:dyDescent="0.3">
      <c r="A25" t="s">
        <v>78</v>
      </c>
      <c r="B25" t="str">
        <f>LEFT(A25,2)</f>
        <v>CR</v>
      </c>
      <c r="C25" t="str">
        <f>VLOOKUP(B25,Q$2:R$7,2)</f>
        <v>Chrysler</v>
      </c>
      <c r="D25" t="str">
        <f>MID(A25,5,3)</f>
        <v>CAR</v>
      </c>
      <c r="E25" t="str">
        <f>VLOOKUP(D25,Q$10:R$20,2)</f>
        <v>Carvan</v>
      </c>
      <c r="F25" t="str">
        <f>MID(A25,3,2)</f>
        <v>04</v>
      </c>
      <c r="G25">
        <f>IF(14-F25&lt;0,100-F25+14,14-F25)</f>
        <v>10</v>
      </c>
      <c r="H25">
        <v>72527.199999999997</v>
      </c>
      <c r="I25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8" x14ac:dyDescent="0.3">
      <c r="A26" t="s">
        <v>70</v>
      </c>
      <c r="B26" t="str">
        <f>LEFT(A26,2)</f>
        <v>HO</v>
      </c>
      <c r="C26" t="str">
        <f>VLOOKUP(B26,Q$2:R$7,2)</f>
        <v>Honda</v>
      </c>
      <c r="D26" t="str">
        <f>MID(A26,5,3)</f>
        <v>ODY</v>
      </c>
      <c r="E26" t="str">
        <f>VLOOKUP(D26,Q$10:R$20,2)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8" x14ac:dyDescent="0.3">
      <c r="A27" t="s">
        <v>71</v>
      </c>
      <c r="B27" t="str">
        <f>LEFT(A27,2)</f>
        <v>HO</v>
      </c>
      <c r="C27" t="str">
        <f>VLOOKUP(B27,Q$2:R$7,2)</f>
        <v>Honda</v>
      </c>
      <c r="D27" t="str">
        <f>MID(A27,5,3)</f>
        <v>ODY</v>
      </c>
      <c r="E27" t="str">
        <f>VLOOKUP(D27,Q$10:R$20,2)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8" x14ac:dyDescent="0.3">
      <c r="A28" t="s">
        <v>28</v>
      </c>
      <c r="B28" t="str">
        <f>LEFT(A28,2)</f>
        <v>FD</v>
      </c>
      <c r="C28" t="str">
        <f>VLOOKUP(B28,Q$2:R$7,2)</f>
        <v>Ford</v>
      </c>
      <c r="D28" t="str">
        <f>MID(A28,5,3)</f>
        <v>FCS</v>
      </c>
      <c r="E28" t="str">
        <f>VLOOKUP(D28,Q$10:R$20,2)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8" x14ac:dyDescent="0.3">
      <c r="A29" t="s">
        <v>59</v>
      </c>
      <c r="B29" t="str">
        <f>LEFT(A29,2)</f>
        <v>TY</v>
      </c>
      <c r="C29" t="str">
        <f>VLOOKUP(B29,Q$2:R$7,2)</f>
        <v>Toyota</v>
      </c>
      <c r="D29" t="str">
        <f>MID(A29,5,3)</f>
        <v>COR</v>
      </c>
      <c r="E29" t="str">
        <f>VLOOKUP(D29,Q$10:R$20,2)</f>
        <v>Corola</v>
      </c>
      <c r="F29" t="str">
        <f>MID(A29,3,2)</f>
        <v>03</v>
      </c>
      <c r="G29">
        <f>IF(14-F29&lt;0,100-F29+14,14-F29)</f>
        <v>11</v>
      </c>
      <c r="H29">
        <v>73444.399999999994</v>
      </c>
      <c r="I29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8" x14ac:dyDescent="0.3">
      <c r="A30" t="s">
        <v>119</v>
      </c>
      <c r="B30" t="str">
        <f>LEFT(A30,2)</f>
        <v>HO</v>
      </c>
      <c r="C30" t="str">
        <f>VLOOKUP(B30,Q$2:R$7,2)</f>
        <v>Honda</v>
      </c>
      <c r="D30" t="str">
        <f>MID(A30,5,3)</f>
        <v>ODY</v>
      </c>
      <c r="E30" t="str">
        <f>VLOOKUP(D30,Q$10:R$20,2)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8" x14ac:dyDescent="0.3">
      <c r="A31" t="s">
        <v>49</v>
      </c>
      <c r="B31" t="str">
        <f>LEFT(A31,2)</f>
        <v>TY</v>
      </c>
      <c r="C31" t="str">
        <f>VLOOKUP(B31,Q$2:R$7,2)</f>
        <v>Toyota</v>
      </c>
      <c r="D31" t="str">
        <f>MID(A31,5,3)</f>
        <v>CAM</v>
      </c>
      <c r="E31" t="str">
        <f>VLOOKUP(D31,Q$10:R$20,2)</f>
        <v>Camrey</v>
      </c>
      <c r="F31" t="str">
        <f>MID(A31,3,2)</f>
        <v>96</v>
      </c>
      <c r="G31">
        <f>IF(14-F31&lt;0,100-F31+14,14-F31)</f>
        <v>18</v>
      </c>
      <c r="H31">
        <v>114660.6</v>
      </c>
      <c r="I31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8" x14ac:dyDescent="0.3">
      <c r="A32" t="s">
        <v>73</v>
      </c>
      <c r="B32" t="str">
        <f>LEFT(A32,2)</f>
        <v>CR</v>
      </c>
      <c r="C32" t="str">
        <f>VLOOKUP(B32,Q$2:R$7,2)</f>
        <v>Chrysler</v>
      </c>
      <c r="D32" t="str">
        <f>MID(A32,5,3)</f>
        <v>PTC</v>
      </c>
      <c r="E32" t="str">
        <f>VLOOKUP(D32,Q$10:R$20,2)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VLOOKUP(B33,Q$2:R$7,2)</f>
        <v>Ford</v>
      </c>
      <c r="D33" t="str">
        <f>MID(A33,5,3)</f>
        <v>FCS</v>
      </c>
      <c r="E33" t="str">
        <f>VLOOKUP(D33,Q$10:R$20,2)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VLOOKUP(B34,Q$2:R$7,2)</f>
        <v>Toyota</v>
      </c>
      <c r="D34" t="str">
        <f>MID(A34,5,3)</f>
        <v>CAM</v>
      </c>
      <c r="E34" t="str">
        <f>VLOOKUP(D34,Q$10:R$20,2)</f>
        <v>Camrey</v>
      </c>
      <c r="F34" t="str">
        <f>MID(A34,3,2)</f>
        <v>00</v>
      </c>
      <c r="G34">
        <f>IF(14-F34&lt;0,100-F34+14,14-F34)</f>
        <v>14</v>
      </c>
      <c r="H34">
        <v>85928</v>
      </c>
      <c r="I34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VLOOKUP(B35,Q$2:R$7,2)</f>
        <v>Ford</v>
      </c>
      <c r="D35" t="str">
        <f>MID(A35,5,3)</f>
        <v>MTG</v>
      </c>
      <c r="E35" t="str">
        <f>VLOOKUP(D35,Q$10:R$20,2)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VLOOKUP(B36,Q$2:R$7,2)</f>
        <v>Toyota</v>
      </c>
      <c r="D36" t="str">
        <f>MID(A36,5,3)</f>
        <v>CAM</v>
      </c>
      <c r="E36" t="str">
        <f>VLOOKUP(D36,Q$10:R$20,2)</f>
        <v>Camrey</v>
      </c>
      <c r="F36" t="str">
        <f>MID(A36,3,2)</f>
        <v>98</v>
      </c>
      <c r="G36">
        <f>IF(14-F36&lt;0,100-F36+14,14-F36)</f>
        <v>16</v>
      </c>
      <c r="H36">
        <v>93382.6</v>
      </c>
      <c r="I36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VLOOKUP(B37,Q$2:R$7,2)</f>
        <v>Chrysler</v>
      </c>
      <c r="D37" t="str">
        <f>MID(A37,5,3)</f>
        <v>PTC</v>
      </c>
      <c r="E37" t="str">
        <f>VLOOKUP(D37,Q$10:R$20,2)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VLOOKUP(B38,Q$2:R$7,2)</f>
        <v>Ford</v>
      </c>
      <c r="D38" t="str">
        <f>MID(A38,5,3)</f>
        <v>MTG</v>
      </c>
      <c r="E38" t="str">
        <f>VLOOKUP(D38,Q$10:R$20,2)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VLOOKUP(B39,Q$2:R$7,2)</f>
        <v>General Motors</v>
      </c>
      <c r="D39" t="str">
        <f>MID(A39,5,3)</f>
        <v>SLV</v>
      </c>
      <c r="E39" t="str">
        <f>VLOOKUP(D39,Q$10:R$20,2)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121</v>
      </c>
      <c r="B40" t="str">
        <f>LEFT(A40,2)</f>
        <v>FD</v>
      </c>
      <c r="C40" t="str">
        <f>VLOOKUP(B40,Q$2:R$7,2)</f>
        <v>Ford</v>
      </c>
      <c r="D40" t="str">
        <f>MID(A40,5,3)</f>
        <v>FCS</v>
      </c>
      <c r="E40" t="str">
        <f>VLOOKUP(D40,Q$10:R$20,2)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VLOOKUP(B41,Q$2:R$7,2)</f>
        <v>Toyota</v>
      </c>
      <c r="D41" t="str">
        <f>MID(A41,5,3)</f>
        <v>CAM</v>
      </c>
      <c r="E41" t="str">
        <f>VLOOKUP(D41,Q$10:R$20,2)</f>
        <v>Camrey</v>
      </c>
      <c r="F41" t="str">
        <f>MID(A41,3,2)</f>
        <v>02</v>
      </c>
      <c r="G41">
        <f>IF(14-F41&lt;0,100-F41+14,14-F41)</f>
        <v>12</v>
      </c>
      <c r="H41">
        <v>67829.100000000006</v>
      </c>
      <c r="I41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VLOOKUP(B42,Q$2:R$7,2)</f>
        <v>Chrysler</v>
      </c>
      <c r="D42" t="str">
        <f>MID(A42,5,3)</f>
        <v>CAR</v>
      </c>
      <c r="E42" t="str">
        <f>VLOOKUP(D42,Q$10:R$20,2)</f>
        <v>Carvan</v>
      </c>
      <c r="F42" t="str">
        <f>MID(A42,3,2)</f>
        <v>00</v>
      </c>
      <c r="G42">
        <f>IF(14-F42&lt;0,100-F42+14,14-F42)</f>
        <v>14</v>
      </c>
      <c r="H42">
        <v>77243.100000000006</v>
      </c>
      <c r="I4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VLOOKUP(B43,Q$2:R$7,2)</f>
        <v>Honda</v>
      </c>
      <c r="D43" t="str">
        <f>MID(A43,5,3)</f>
        <v>CIV</v>
      </c>
      <c r="E43" t="str">
        <f>VLOOKUP(D43,Q$10:R$20,2)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VLOOKUP(B44,Q$2:R$7,2)</f>
        <v>Ford</v>
      </c>
      <c r="D44" t="str">
        <f>MID(A44,5,3)</f>
        <v>MTG</v>
      </c>
      <c r="E44" t="str">
        <f>VLOOKUP(D44,Q$10:R$20,2)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VLOOKUP(B45,Q$2:R$7,2)</f>
        <v>Honda</v>
      </c>
      <c r="D45" t="str">
        <f>MID(A45,5,3)</f>
        <v>CIV</v>
      </c>
      <c r="E45" t="str">
        <f>VLOOKUP(D45,Q$10:R$20,2)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VLOOKUP(B46,Q$2:R$7,2)</f>
        <v>General Motors</v>
      </c>
      <c r="D46" t="str">
        <f>MID(A46,5,3)</f>
        <v>CMR</v>
      </c>
      <c r="E46" t="str">
        <f>VLOOKUP(D46,Q$10:R$20,2)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VLOOKUP(B47,Q$2:R$7,2)</f>
        <v>Toyota</v>
      </c>
      <c r="D47" t="str">
        <f>MID(A47,5,3)</f>
        <v>COR</v>
      </c>
      <c r="E47" t="str">
        <f>VLOOKUP(D47,Q$10:R$20,2)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VLOOKUP(B48,Q$2:R$7,2)</f>
        <v>Chrysler</v>
      </c>
      <c r="D48" t="str">
        <f>MID(A48,5,3)</f>
        <v>CAR</v>
      </c>
      <c r="E48" t="str">
        <f>VLOOKUP(D48,Q$10:R$20,2)</f>
        <v>Carvan</v>
      </c>
      <c r="F48" t="str">
        <f>MID(A48,3,2)</f>
        <v>99</v>
      </c>
      <c r="G48">
        <f>IF(14-F48&lt;0,100-F48+14,14-F48)</f>
        <v>15</v>
      </c>
      <c r="H48">
        <v>79420.600000000006</v>
      </c>
      <c r="I48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VLOOKUP(B49,Q$2:R$7,2)</f>
        <v>Honda</v>
      </c>
      <c r="D49" t="str">
        <f>MID(A49,5,3)</f>
        <v>ODY</v>
      </c>
      <c r="E49" t="str">
        <f>VLOOKUP(D49,Q$10:R$20,2)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VLOOKUP(B50,Q$2:R$7,2)</f>
        <v>General Motors</v>
      </c>
      <c r="D50" t="str">
        <f>MID(A50,5,3)</f>
        <v>SLV</v>
      </c>
      <c r="E50" t="str">
        <f>VLOOKUP(D50,Q$10:R$20,2)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VLOOKUP(B51,Q$2:R$7,2)</f>
        <v>Chrysler</v>
      </c>
      <c r="D51" t="str">
        <f>MID(A51,5,3)</f>
        <v>CAR</v>
      </c>
      <c r="E51" t="str">
        <f>VLOOKUP(D51,Q$10:R$20,2)</f>
        <v>Carvan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VLOOKUP(B52,Q$2:R$7,2)</f>
        <v>Honda</v>
      </c>
      <c r="D52" t="str">
        <f>MID(A52,5,3)</f>
        <v>CIV</v>
      </c>
      <c r="E52" t="str">
        <f>VLOOKUP(D52,Q$10:R$20,2)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VLOOKUP(B53,Q$2:R$7,2)</f>
        <v>Ford</v>
      </c>
      <c r="D53" t="str">
        <f>MID(A53,5,3)</f>
        <v>MTG</v>
      </c>
      <c r="E53" t="str">
        <f>VLOOKUP(D53,Q$10:R$20,2)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</sheetData>
  <sortState xmlns:xlrd2="http://schemas.microsoft.com/office/spreadsheetml/2017/richdata2" ref="A1:N55">
    <sortCondition descending="1" ref="I1:I55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