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Sheet1!$B$2:$M$16</definedName>
  </definedNames>
  <calcPr calcId="171027"/>
  <pivotCaches>
    <pivotCache cacheId="17" r:id="rId4"/>
  </pivotCaches>
</workbook>
</file>

<file path=xl/calcChain.xml><?xml version="1.0" encoding="utf-8"?>
<calcChain xmlns="http://schemas.openxmlformats.org/spreadsheetml/2006/main">
  <c r="M15" i="1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2" i="2"/>
  <c r="M13" i="1"/>
  <c r="M11" i="1"/>
  <c r="M9" i="1"/>
  <c r="M7" i="1"/>
  <c r="M5" i="1"/>
  <c r="M3" i="1"/>
  <c r="B5" i="1" l="1"/>
  <c r="B7" i="1" s="1"/>
  <c r="B9" i="1" s="1"/>
  <c r="B11" i="1" s="1"/>
  <c r="B13" i="1" s="1"/>
  <c r="B15" i="1" s="1"/>
  <c r="H9" i="1" l="1"/>
  <c r="I9" i="1" s="1"/>
  <c r="H11" i="1" l="1"/>
  <c r="I11" i="1" s="1"/>
  <c r="H7" i="1"/>
  <c r="I7" i="1" s="1"/>
  <c r="H13" i="1"/>
  <c r="I13" i="1" s="1"/>
  <c r="H15" i="1"/>
  <c r="I15" i="1" s="1"/>
  <c r="H5" i="1"/>
  <c r="I5" i="1" s="1"/>
  <c r="H3" i="1" l="1"/>
  <c r="I3" i="1" s="1"/>
</calcChain>
</file>

<file path=xl/sharedStrings.xml><?xml version="1.0" encoding="utf-8"?>
<sst xmlns="http://schemas.openxmlformats.org/spreadsheetml/2006/main" count="633" uniqueCount="131">
  <si>
    <t>Date</t>
  </si>
  <si>
    <t>No of Vans Used</t>
  </si>
  <si>
    <t>No of OFD</t>
  </si>
  <si>
    <t>Undel</t>
  </si>
  <si>
    <t>Slot Adherence</t>
  </si>
  <si>
    <t>Travel Time
(hours)</t>
  </si>
  <si>
    <t>Delivery Time
(hours)</t>
  </si>
  <si>
    <t>Max Link Time
(hours)</t>
  </si>
  <si>
    <t>Average Link Time
(hours)</t>
  </si>
  <si>
    <t>Total time On Field
(hours)</t>
  </si>
  <si>
    <t>Chandivali</t>
  </si>
  <si>
    <t>Ajay Vishwakarma</t>
  </si>
  <si>
    <t>MH-04-AH-8701</t>
  </si>
  <si>
    <t>TATA ACE</t>
  </si>
  <si>
    <t>Vijay Gawde</t>
  </si>
  <si>
    <t>MH-03-AH-4323</t>
  </si>
  <si>
    <t>Shaikh ashiq</t>
  </si>
  <si>
    <t>MH-04-EY-511</t>
  </si>
  <si>
    <t>Shailesh Yadav</t>
  </si>
  <si>
    <t>MH43-AD-8913</t>
  </si>
  <si>
    <t>Akash Chavan</t>
  </si>
  <si>
    <t>MH-03-AH-7828</t>
  </si>
  <si>
    <t>Manish Nerurkar</t>
  </si>
  <si>
    <t>MH-04-GF-2143</t>
  </si>
  <si>
    <t>Ranjit Sahebrao Sonawane</t>
  </si>
  <si>
    <t>MH-48-G-1792</t>
  </si>
  <si>
    <t>Vishal Nikalje</t>
  </si>
  <si>
    <t>MH-04-EB-4735</t>
  </si>
  <si>
    <t>RTP-01</t>
  </si>
  <si>
    <t>MH-03-AH-8947</t>
  </si>
  <si>
    <t>RTP-02</t>
  </si>
  <si>
    <t>MH-43-AD-9110</t>
  </si>
  <si>
    <t>Jitesh Rane</t>
  </si>
  <si>
    <t>MH-04-GF2143</t>
  </si>
  <si>
    <t>Shaikh Saied</t>
  </si>
  <si>
    <t>Yamuna Yadav</t>
  </si>
  <si>
    <t>Ganesh Lahu Dagle</t>
  </si>
  <si>
    <t>MH04-FP-1513</t>
  </si>
  <si>
    <t>TATA 407</t>
  </si>
  <si>
    <t>Rajkumar Ranjeet Yadav</t>
  </si>
  <si>
    <t>Shaikh Mubeen Ahmed</t>
  </si>
  <si>
    <t>Arun Umedsingh Bidlan</t>
  </si>
  <si>
    <t>MH-04-2948</t>
  </si>
  <si>
    <t>Santosh Yadav</t>
  </si>
  <si>
    <t>Vishal Gaikwad</t>
  </si>
  <si>
    <t>Shaikh Rizwan</t>
  </si>
  <si>
    <t>Suraj Saroj</t>
  </si>
  <si>
    <t>Sandeep Kandagale</t>
  </si>
  <si>
    <t>Ravi Prakash Gaud</t>
  </si>
  <si>
    <t>Vishal Nikale</t>
  </si>
  <si>
    <t>Vinayak Vishwakarma</t>
  </si>
  <si>
    <t>Arun Rai</t>
  </si>
  <si>
    <t>Vinayak maali</t>
  </si>
  <si>
    <t>Ranjit Sonawane</t>
  </si>
  <si>
    <t>MH-09-AH-8947</t>
  </si>
  <si>
    <t>Shaikh Ashiq</t>
  </si>
  <si>
    <t>Mohammad Farmood</t>
  </si>
  <si>
    <t>Mohammad Jamil</t>
  </si>
  <si>
    <t>MH-03-AH-8701</t>
  </si>
  <si>
    <t>MH43-AD8913</t>
  </si>
  <si>
    <t>MH-02-CE-6224</t>
  </si>
  <si>
    <t>MH-04-GF-9840</t>
  </si>
  <si>
    <t>MH-04-GC-7175</t>
  </si>
  <si>
    <t>MH-04-AD-8934</t>
  </si>
  <si>
    <t>MH-04-FD-759</t>
  </si>
  <si>
    <t>MH-43-AD-2953</t>
  </si>
  <si>
    <t>MH-04-CV-1298</t>
  </si>
  <si>
    <t>MH-04-DY-1863</t>
  </si>
  <si>
    <t>MH-43-AD-8943</t>
  </si>
  <si>
    <t>MH-02-CE-7675</t>
  </si>
  <si>
    <t>MH04-CE-2948</t>
  </si>
  <si>
    <t>MH04-HD-2863</t>
  </si>
  <si>
    <t>15716250/15717928</t>
  </si>
  <si>
    <t>MH04-GC2863</t>
  </si>
  <si>
    <t>MH-04-FU-5279</t>
  </si>
  <si>
    <t>15724477/15735802</t>
  </si>
  <si>
    <t>MH-47-E-0432</t>
  </si>
  <si>
    <t>MH-04-6224</t>
  </si>
  <si>
    <t>Sailesh yadav</t>
  </si>
  <si>
    <t>MH04-HD-0302</t>
  </si>
  <si>
    <t>MH-03-CD-1102</t>
  </si>
  <si>
    <t>RTP-03</t>
  </si>
  <si>
    <t>MH-03-AH-8943</t>
  </si>
  <si>
    <t>MH-43-AD-8913</t>
  </si>
  <si>
    <t>MH-03-AH-8934</t>
  </si>
  <si>
    <t>MH-03-AB-2888</t>
  </si>
  <si>
    <t>MH-43-AD-5274</t>
  </si>
  <si>
    <t>MH-04-FP-6388</t>
  </si>
  <si>
    <t>MH-04-FU-9452</t>
  </si>
  <si>
    <t>MH-02-CF-7645</t>
  </si>
  <si>
    <t>MH-01-LA-4394</t>
  </si>
  <si>
    <t>MH-03-AH-4339</t>
  </si>
  <si>
    <t>MH-30-AB-2888</t>
  </si>
  <si>
    <t>MH-03-CD-305</t>
  </si>
  <si>
    <t>MH-03-HU-4339</t>
  </si>
  <si>
    <t>Hub name</t>
  </si>
  <si>
    <t>CA Name</t>
  </si>
  <si>
    <t>Run Sheet No</t>
  </si>
  <si>
    <t>Vehicle Number</t>
  </si>
  <si>
    <t>Vehicle Type</t>
  </si>
  <si>
    <t>Vehicle Hub out-time (OFD time)</t>
  </si>
  <si>
    <t>Vehicle Hub in-time (return time)</t>
  </si>
  <si>
    <t>Vehicle Start Kilometer from Hub</t>
  </si>
  <si>
    <t>Vehicle End Kilometer when returns to hub</t>
  </si>
  <si>
    <t># of OFDs</t>
  </si>
  <si>
    <t>No. of undelivered</t>
  </si>
  <si>
    <t>No. of attempts ( if any shpiment needs multiple atempts)</t>
  </si>
  <si>
    <t>Row Labels</t>
  </si>
  <si>
    <t>Grand Total</t>
  </si>
  <si>
    <t>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</si>
  <si>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</si>
  <si>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</si>
  <si>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</si>
  <si>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</si>
  <si>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</si>
  <si>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</si>
  <si>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</si>
  <si>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</si>
  <si>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</si>
  <si>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</si>
  <si>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</si>
  <si>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</si>
  <si>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Count of Hub name</t>
  </si>
  <si>
    <t>Sum of # of OFDs</t>
  </si>
  <si>
    <t>Sum of No. of undelivered</t>
  </si>
  <si>
    <t>Travel Time</t>
  </si>
  <si>
    <t>Sum of Travel Time</t>
  </si>
  <si>
    <t>Algorithm</t>
  </si>
  <si>
    <t>Result
Set</t>
  </si>
  <si>
    <t>Original</t>
  </si>
  <si>
    <t>Successful OFD/Hour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</si>
</sst>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71" formatCode="0.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Liberation Serif"/>
    </font>
    <font>
      <sz val="9"/>
      <color theme="1"/>
      <name val="Arial"/>
      <family val="2"/>
    </font>
    <font>
      <b/>
      <sz val="12.1"/>
      <color rgb="FF000000"/>
      <name val="Calibri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15" fontId="3" fillId="0" borderId="0" xfId="0" applyNumberFormat="1" applyFont="1" applyAlignment="1">
      <alignment horizontal="center" wrapText="1"/>
    </xf>
    <xf numFmtId="19" fontId="3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3" fillId="0" borderId="0" xfId="0" applyNumberFormat="1" applyFont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171" fontId="0" fillId="0" borderId="1" xfId="0" applyNumberFormat="1" applyFont="1" applyBorder="1" applyAlignment="1">
      <alignment horizontal="center" vertical="center"/>
    </xf>
    <xf numFmtId="171" fontId="0" fillId="0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71" fontId="0" fillId="3" borderId="1" xfId="0" applyNumberFormat="1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46.793926851853" createdVersion="6" refreshedVersion="6" minRefreshableVersion="3" recordCount="143">
  <cacheSource type="worksheet">
    <worksheetSource ref="A1:N144" sheet="Sheet2"/>
  </cacheSource>
  <cacheFields count="15">
    <cacheField name="Hub name" numFmtId="0">
      <sharedItems/>
    </cacheField>
    <cacheField name="Date" numFmtId="15">
      <sharedItems containsSemiMixedTypes="0" containsNonDate="0" containsDate="1" containsString="0" minDate="2016-12-11T00:00:00" maxDate="2016-12-23T00:00:00" count="12"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</sharedItems>
      <fieldGroup par="14" base="1">
        <rangePr groupBy="days" startDate="2016-12-11T00:00:00" endDate="2016-12-23T00:00:00"/>
        <groupItems count="368">
          <s v="&lt;11-12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3-12-2016"/>
        </groupItems>
      </fieldGroup>
    </cacheField>
    <cacheField name="CA Name" numFmtId="0">
      <sharedItems/>
    </cacheField>
    <cacheField name="Run Sheet No" numFmtId="0">
      <sharedItems containsMixedTypes="1" containsNumber="1" containsInteger="1" minValue="10703490" maxValue="41144253"/>
    </cacheField>
    <cacheField name="Vehicle Number" numFmtId="0">
      <sharedItems/>
    </cacheField>
    <cacheField name="Vehicle Type" numFmtId="0">
      <sharedItems/>
    </cacheField>
    <cacheField name="Vehicle Hub out-time (OFD time)" numFmtId="19">
      <sharedItems containsSemiMixedTypes="0" containsNonDate="0" containsDate="1" containsString="0" minDate="1899-12-30T07:30:00" maxDate="1899-12-30T11:25:00"/>
    </cacheField>
    <cacheField name="Vehicle Hub in-time (return time)" numFmtId="19">
      <sharedItems containsSemiMixedTypes="0" containsNonDate="0" containsDate="1" containsString="0" minDate="1899-12-30T15:20:00" maxDate="1899-12-30T23:05:00"/>
    </cacheField>
    <cacheField name="Vehicle Start Kilometer from Hub" numFmtId="0">
      <sharedItems containsSemiMixedTypes="0" containsString="0" containsNumber="1" containsInteger="1" minValue="478" maxValue="135136"/>
    </cacheField>
    <cacheField name="Vehicle End Kilometer when returns to hub" numFmtId="0">
      <sharedItems containsSemiMixedTypes="0" containsString="0" containsNumber="1" containsInteger="1" minValue="529" maxValue="135186"/>
    </cacheField>
    <cacheField name="Travel Time" numFmtId="2">
      <sharedItems containsSemiMixedTypes="0" containsString="0" containsNumber="1" minValue="7.4833333333333343" maxValue="12.499999999999998"/>
    </cacheField>
    <cacheField name="# of OFDs" numFmtId="0">
      <sharedItems containsSemiMixedTypes="0" containsString="0" containsNumber="1" containsInteger="1" minValue="3" maxValue="25"/>
    </cacheField>
    <cacheField name="No. of undelivered" numFmtId="0">
      <sharedItems containsSemiMixedTypes="0" containsString="0" containsNumber="1" containsInteger="1" minValue="0" maxValue="5"/>
    </cacheField>
    <cacheField name="No. of attempts ( if any shpiment needs multiple atempts)" numFmtId="0">
      <sharedItems containsSemiMixedTypes="0" containsString="0" containsNumber="1" containsInteger="1" minValue="0" maxValue="1"/>
    </cacheField>
    <cacheField name="Months" numFmtId="0" databaseField="0">
      <fieldGroup base="1">
        <rangePr groupBy="months" startDate="2016-12-11T00:00:00" endDate="2016-12-23T00:00:00"/>
        <groupItems count="14">
          <s v="&lt;11-12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">
  <r>
    <s v="Chandivali"/>
    <x v="0"/>
    <s v="Ajay Vishwakarma"/>
    <n v="41144214"/>
    <s v="MH-04-AH-8701"/>
    <s v="TATA ACE"/>
    <d v="1899-12-30T08:38:00"/>
    <d v="1899-12-30T18:20:00"/>
    <n v="32651"/>
    <n v="32729"/>
    <n v="9.6999999999999993"/>
    <n v="8"/>
    <n v="0"/>
    <n v="0"/>
  </r>
  <r>
    <s v="Chandivali"/>
    <x v="0"/>
    <s v="Vijay Gawde"/>
    <n v="15573644"/>
    <s v="MH-03-AH-4323"/>
    <s v="TATA ACE"/>
    <d v="1899-12-30T08:17:00"/>
    <d v="1899-12-30T19:10:00"/>
    <n v="134582"/>
    <n v="134638"/>
    <n v="10.883333333333335"/>
    <n v="16"/>
    <n v="1"/>
    <n v="0"/>
  </r>
  <r>
    <s v="Chandivali"/>
    <x v="0"/>
    <s v="Shaikh ashiq"/>
    <n v="15574386"/>
    <s v="MH-04-EY-511"/>
    <s v="TATA ACE"/>
    <d v="1899-12-30T09:21:00"/>
    <d v="1899-12-30T19:20:00"/>
    <n v="123316"/>
    <n v="123387"/>
    <n v="9.9833333333333307"/>
    <n v="12"/>
    <n v="1"/>
    <n v="1"/>
  </r>
  <r>
    <s v="Chandivali"/>
    <x v="0"/>
    <s v="Shailesh Yadav"/>
    <n v="15572379"/>
    <s v="MH43-AD-8913"/>
    <s v="TATA ACE"/>
    <d v="1899-12-30T08:03:00"/>
    <d v="1899-12-30T17:30:00"/>
    <n v="44917"/>
    <n v="44981"/>
    <n v="9.4499999999999993"/>
    <n v="16"/>
    <n v="2"/>
    <n v="0"/>
  </r>
  <r>
    <s v="Chandivali"/>
    <x v="0"/>
    <s v="Akash Chavan"/>
    <n v="15577270"/>
    <s v="MH-03-AH-7828"/>
    <s v="TATA ACE"/>
    <d v="1899-12-30T07:51:00"/>
    <d v="1899-12-30T15:20:00"/>
    <n v="76078"/>
    <n v="76124"/>
    <n v="7.4833333333333343"/>
    <n v="14"/>
    <n v="0"/>
    <n v="0"/>
  </r>
  <r>
    <s v="Chandivali"/>
    <x v="0"/>
    <s v="Manish Nerurkar"/>
    <n v="15573084"/>
    <s v="MH-04-GF-2143"/>
    <s v="TATA ACE"/>
    <d v="1899-12-30T08:40:00"/>
    <d v="1899-12-30T16:20:00"/>
    <n v="71335"/>
    <n v="71390"/>
    <n v="7.6666666666666643"/>
    <n v="10"/>
    <n v="1"/>
    <n v="0"/>
  </r>
  <r>
    <s v="Chandivali"/>
    <x v="0"/>
    <s v="Ranjit Sahebrao Sonawane"/>
    <n v="15577123"/>
    <s v="MH-48-G-1792"/>
    <s v="TATA ACE"/>
    <d v="1899-12-30T07:59:00"/>
    <d v="1899-12-30T15:30:00"/>
    <n v="85819"/>
    <n v="85871"/>
    <n v="7.5166666666666675"/>
    <n v="17"/>
    <n v="3"/>
    <n v="0"/>
  </r>
  <r>
    <s v="Chandivali"/>
    <x v="0"/>
    <s v="Vishal Nikalje"/>
    <n v="15575107"/>
    <s v="MH-04-EB-4735"/>
    <s v="TATA ACE"/>
    <d v="1899-12-30T08:14:00"/>
    <d v="1899-12-30T19:03:00"/>
    <n v="39751"/>
    <n v="39793"/>
    <n v="10.81666666666667"/>
    <n v="10"/>
    <n v="1"/>
    <n v="0"/>
  </r>
  <r>
    <s v="Chandivali"/>
    <x v="0"/>
    <s v="RTP-01"/>
    <n v="15571853"/>
    <s v="MH-03-AH-8947"/>
    <s v="TATA ACE"/>
    <d v="1899-12-30T07:30:00"/>
    <d v="1899-12-30T16:35:00"/>
    <n v="18104"/>
    <n v="18168"/>
    <n v="9.0833333333333321"/>
    <n v="15"/>
    <n v="1"/>
    <n v="0"/>
  </r>
  <r>
    <s v="Chandivali"/>
    <x v="0"/>
    <s v="RTP-02"/>
    <n v="15574830"/>
    <s v="MH-43-AD-9110"/>
    <s v="TATA ACE"/>
    <d v="1899-12-30T08:00:00"/>
    <d v="1899-12-30T16:40:00"/>
    <n v="21516"/>
    <n v="21603"/>
    <n v="8.6666666666666696"/>
    <n v="14"/>
    <n v="3"/>
    <n v="0"/>
  </r>
  <r>
    <s v="Chandivali"/>
    <x v="1"/>
    <s v="Jitesh Rane"/>
    <n v="41144253"/>
    <s v="MH-04-GF2143"/>
    <s v="TATA ACE"/>
    <d v="1899-12-30T07:30:00"/>
    <d v="1899-12-30T16:10:00"/>
    <n v="71401"/>
    <n v="71451"/>
    <n v="8.6666666666666679"/>
    <n v="15"/>
    <n v="4"/>
    <n v="0"/>
  </r>
  <r>
    <s v="Chandivali"/>
    <x v="1"/>
    <s v="Shaikh Saied"/>
    <n v="15583686"/>
    <s v="MH-04-AH-8701"/>
    <s v="TATA ACE"/>
    <d v="1899-12-30T08:40:00"/>
    <d v="1899-12-30T17:30:00"/>
    <n v="32730"/>
    <n v="32790"/>
    <n v="8.8333333333333321"/>
    <n v="13"/>
    <n v="2"/>
    <n v="0"/>
  </r>
  <r>
    <s v="Chandivali"/>
    <x v="1"/>
    <s v="Yamuna Yadav"/>
    <n v="15548475"/>
    <s v="MH-04-EY-511"/>
    <s v="TATA ACE"/>
    <d v="1899-12-30T07:58:00"/>
    <d v="1899-12-30T16:20:00"/>
    <n v="123396"/>
    <n v="123488"/>
    <n v="8.3666666666666654"/>
    <n v="17"/>
    <n v="0"/>
    <n v="0"/>
  </r>
  <r>
    <s v="Chandivali"/>
    <x v="1"/>
    <s v="Ganesh Lahu Dagle"/>
    <n v="15588073"/>
    <s v="MH04-FP-1513"/>
    <s v="TATA 407"/>
    <d v="1899-12-30T08:32:00"/>
    <d v="1899-12-30T19:10:00"/>
    <n v="101570"/>
    <n v="101620"/>
    <n v="10.633333333333335"/>
    <n v="13"/>
    <n v="0"/>
    <n v="1"/>
  </r>
  <r>
    <s v="Chandivali"/>
    <x v="1"/>
    <s v="Rajkumar Ranjeet Yadav"/>
    <n v="15585686"/>
    <s v="MH43-AD-8913"/>
    <s v="TATA ACE"/>
    <d v="1899-12-30T07:46:00"/>
    <d v="1899-12-30T17:30:00"/>
    <n v="44981"/>
    <n v="45083"/>
    <n v="9.7333333333333325"/>
    <n v="14"/>
    <n v="1"/>
    <n v="0"/>
  </r>
  <r>
    <s v="Chandivali"/>
    <x v="1"/>
    <s v="Shaikh Mubeen Ahmed"/>
    <n v="15584721"/>
    <s v="MH-04-EB-4735"/>
    <s v="TATA ACE"/>
    <d v="1899-12-30T08:28:00"/>
    <d v="1899-12-30T17:00:00"/>
    <n v="39812"/>
    <n v="39881"/>
    <n v="8.5333333333333332"/>
    <n v="12"/>
    <n v="1"/>
    <n v="0"/>
  </r>
  <r>
    <s v="Chandivali"/>
    <x v="1"/>
    <s v="Arun Umedsingh Bidlan"/>
    <n v="15589069"/>
    <s v="MH-04-2948"/>
    <s v="TATA ACE"/>
    <d v="1899-12-30T08:09:00"/>
    <d v="1899-12-30T19:20:00"/>
    <n v="76092"/>
    <n v="76145"/>
    <n v="11.18333333333333"/>
    <n v="13"/>
    <n v="2"/>
    <n v="0"/>
  </r>
  <r>
    <s v="Chandivali"/>
    <x v="1"/>
    <s v="RTP-01"/>
    <n v="15584155"/>
    <s v="MH-03-AH-8947"/>
    <s v="TATA ACE"/>
    <d v="1899-12-30T08:38:00"/>
    <d v="1899-12-30T18:18:00"/>
    <n v="21604"/>
    <n v="21651"/>
    <n v="9.6666666666666679"/>
    <n v="16"/>
    <n v="3"/>
    <n v="0"/>
  </r>
  <r>
    <s v="Chandivali"/>
    <x v="2"/>
    <s v="Santosh Yadav"/>
    <n v="15604122"/>
    <s v="MH-04-AH-8701"/>
    <s v="TATA ACE"/>
    <d v="1899-12-30T08:00:00"/>
    <d v="1899-12-30T16:12:00"/>
    <n v="32791"/>
    <n v="32841"/>
    <n v="8.1999999999999993"/>
    <n v="8"/>
    <n v="3"/>
    <n v="0"/>
  </r>
  <r>
    <s v="Chandivali"/>
    <x v="2"/>
    <s v="Vishal Gaikwad"/>
    <n v="15606448"/>
    <s v="MH-03-AH-4323"/>
    <s v="TATA ACE"/>
    <d v="1899-12-30T08:32:00"/>
    <d v="1899-12-30T16:40:00"/>
    <n v="39800"/>
    <n v="39876"/>
    <n v="8.1333333333333346"/>
    <n v="15"/>
    <n v="1"/>
    <n v="0"/>
  </r>
  <r>
    <s v="Chandivali"/>
    <x v="2"/>
    <s v="Yamuna Yadav"/>
    <n v="15605477"/>
    <s v="MH-04-GF-2143"/>
    <s v="TATA ACE"/>
    <d v="1899-12-30T07:46:00"/>
    <d v="1899-12-30T18:20:00"/>
    <n v="71469"/>
    <n v="71530"/>
    <n v="10.566666666666665"/>
    <n v="14"/>
    <n v="1"/>
    <n v="0"/>
  </r>
  <r>
    <s v="Chandivali"/>
    <x v="2"/>
    <s v="Shaikh Rizwan"/>
    <n v="15603988"/>
    <s v="MH43-AD-8913"/>
    <s v="TATA ACE"/>
    <d v="1899-12-30T08:28:00"/>
    <d v="1899-12-30T18:30:00"/>
    <n v="45084"/>
    <n v="45162"/>
    <n v="10.033333333333333"/>
    <n v="11"/>
    <n v="1"/>
    <n v="0"/>
  </r>
  <r>
    <s v="Chandivali"/>
    <x v="2"/>
    <s v="Manish Nerurkar"/>
    <n v="15607052"/>
    <s v="MH-04-EY-511"/>
    <s v="TATA ACE"/>
    <d v="1899-12-30T08:09:00"/>
    <d v="1899-12-30T19:00:00"/>
    <n v="123492"/>
    <n v="123579"/>
    <n v="10.849999999999998"/>
    <n v="10"/>
    <n v="0"/>
    <n v="0"/>
  </r>
  <r>
    <s v="Chandivali"/>
    <x v="2"/>
    <s v="Suraj Saroj"/>
    <n v="15605292"/>
    <s v="MH-04-EB-4735"/>
    <s v="TATA ACE"/>
    <d v="1899-12-30T08:28:00"/>
    <d v="1899-12-30T17:10:00"/>
    <n v="39881"/>
    <n v="39942"/>
    <n v="8.6999999999999993"/>
    <n v="12"/>
    <n v="5"/>
    <n v="0"/>
  </r>
  <r>
    <s v="Chandivali"/>
    <x v="2"/>
    <s v="Sandeep Kandagale"/>
    <n v="15607909"/>
    <s v="MH04-FP-1513"/>
    <s v="TATA 407"/>
    <d v="1899-12-30T08:47:00"/>
    <d v="1899-12-30T18:40:00"/>
    <n v="101715"/>
    <n v="101781"/>
    <n v="9.8833333333333346"/>
    <n v="9"/>
    <n v="0"/>
    <n v="1"/>
  </r>
  <r>
    <s v="Chandivali"/>
    <x v="2"/>
    <s v="RTP-01"/>
    <n v="15605477"/>
    <s v="MH-43-AD-9110"/>
    <s v="TATA ACE"/>
    <d v="1899-12-30T09:09:00"/>
    <d v="1899-12-30T17:30:00"/>
    <n v="21679"/>
    <n v="21760"/>
    <n v="8.3499999999999979"/>
    <n v="14"/>
    <n v="3"/>
    <n v="0"/>
  </r>
  <r>
    <s v="Chandivali"/>
    <x v="3"/>
    <s v="Ajay Vishwakarma"/>
    <n v="15622125"/>
    <s v="MH43-AD-8913"/>
    <s v="TATA ACE"/>
    <d v="1899-12-30T08:09:00"/>
    <d v="1899-12-30T19:00:00"/>
    <n v="45162"/>
    <n v="45228"/>
    <n v="10.849999999999998"/>
    <n v="9"/>
    <n v="1"/>
    <n v="0"/>
  </r>
  <r>
    <s v="Chandivali"/>
    <x v="3"/>
    <s v="Ravi Prakash Gaud"/>
    <n v="15622295"/>
    <s v="MH-04-AH-8701"/>
    <s v="TATA ACE"/>
    <d v="1899-12-30T08:28:00"/>
    <d v="1899-12-30T17:10:00"/>
    <n v="32842"/>
    <n v="32919"/>
    <n v="8.6999999999999993"/>
    <n v="9"/>
    <n v="0"/>
    <n v="0"/>
  </r>
  <r>
    <s v="Chandivali"/>
    <x v="3"/>
    <s v="Rajkumar Ranjeet Yadav"/>
    <n v="15626671"/>
    <s v="MH04-FP-1513"/>
    <s v="TATA 407"/>
    <d v="1899-12-30T08:47:00"/>
    <d v="1899-12-30T18:40:00"/>
    <n v="101877"/>
    <n v="101963"/>
    <n v="9.8833333333333346"/>
    <n v="11"/>
    <n v="0"/>
    <n v="0"/>
  </r>
  <r>
    <s v="Chandivali"/>
    <x v="3"/>
    <s v="Akash Chavan"/>
    <n v="15624824"/>
    <s v="MH-04-GF-2143"/>
    <s v="TATA ACE"/>
    <d v="1899-12-30T09:09:00"/>
    <d v="1899-12-30T20:30:00"/>
    <n v="71550"/>
    <n v="71590"/>
    <n v="11.349999999999998"/>
    <n v="12"/>
    <n v="3"/>
    <n v="0"/>
  </r>
  <r>
    <s v="Chandivali"/>
    <x v="3"/>
    <s v="Vishal Nikale"/>
    <n v="15622749"/>
    <s v="MH-04-EB-4735"/>
    <s v="TATA ACE"/>
    <d v="1899-12-30T08:00:00"/>
    <d v="1899-12-30T16:12:00"/>
    <n v="39988"/>
    <n v="40029"/>
    <n v="8.1999999999999993"/>
    <n v="16"/>
    <n v="2"/>
    <n v="0"/>
  </r>
  <r>
    <s v="Chandivali"/>
    <x v="3"/>
    <s v="Shailesh Yadav"/>
    <n v="15624821"/>
    <s v="MH-03-AH-4323"/>
    <s v="TATA ACE"/>
    <d v="1899-12-30T08:32:00"/>
    <d v="1899-12-30T16:40:00"/>
    <n v="134639"/>
    <n v="134711"/>
    <n v="8.1333333333333346"/>
    <n v="14"/>
    <n v="0"/>
    <n v="0"/>
  </r>
  <r>
    <s v="Chandivali"/>
    <x v="3"/>
    <s v="RTP-01"/>
    <n v="15621339"/>
    <s v="MH-03-AH-8947"/>
    <s v="TATA ACE"/>
    <d v="1899-12-30T07:46:00"/>
    <d v="1899-12-30T18:20:00"/>
    <n v="18255"/>
    <n v="18337"/>
    <n v="10.566666666666665"/>
    <n v="15"/>
    <n v="0"/>
    <n v="0"/>
  </r>
  <r>
    <s v="Chandivali"/>
    <x v="4"/>
    <s v="Shaikh Saied"/>
    <n v="15638848"/>
    <s v="MH43-AD-8913"/>
    <s v="TATA ACE"/>
    <d v="1899-12-30T08:28:00"/>
    <d v="1899-12-30T18:30:00"/>
    <n v="45228"/>
    <n v="45268"/>
    <n v="10.033333333333333"/>
    <n v="10"/>
    <n v="2"/>
    <n v="0"/>
  </r>
  <r>
    <s v="Chandivali"/>
    <x v="4"/>
    <s v="Vishal Gaikwad"/>
    <n v="15642000"/>
    <s v="MH-04-GF-2143"/>
    <s v="TATA ACE"/>
    <d v="1899-12-30T08:09:00"/>
    <d v="1899-12-30T19:00:00"/>
    <n v="71610"/>
    <n v="71648"/>
    <n v="10.849999999999998"/>
    <n v="7"/>
    <n v="0"/>
    <n v="0"/>
  </r>
  <r>
    <s v="Chandivali"/>
    <x v="4"/>
    <s v="Arun Umedsingh Bidlan"/>
    <n v="15639844"/>
    <s v="MH-04-EY-511"/>
    <s v="TATA ACE"/>
    <d v="1899-12-30T08:28:00"/>
    <d v="1899-12-30T17:10:00"/>
    <n v="123626"/>
    <n v="123704"/>
    <n v="8.6999999999999993"/>
    <n v="10"/>
    <n v="4"/>
    <n v="0"/>
  </r>
  <r>
    <s v="Chandivali"/>
    <x v="4"/>
    <s v="Shaikh Rizwan"/>
    <n v="15640840"/>
    <s v="MH-04-EB-4735"/>
    <s v="TATA ACE"/>
    <d v="1899-12-30T07:30:00"/>
    <d v="1899-12-30T16:10:00"/>
    <n v="40047"/>
    <n v="40106"/>
    <n v="8.6666666666666679"/>
    <n v="8"/>
    <n v="2"/>
    <n v="0"/>
  </r>
  <r>
    <s v="Chandivali"/>
    <x v="4"/>
    <s v="Vinayak Vishwakarma"/>
    <n v="15642464"/>
    <s v="MH04-FP-1513"/>
    <s v="TATA 407"/>
    <d v="1899-12-30T08:40:00"/>
    <d v="1899-12-30T17:30:00"/>
    <n v="102026"/>
    <n v="102093"/>
    <n v="8.8333333333333321"/>
    <n v="13"/>
    <n v="3"/>
    <n v="0"/>
  </r>
  <r>
    <s v="Chandivali"/>
    <x v="4"/>
    <s v="Arun Rai"/>
    <n v="15643155"/>
    <s v="MH-03-AH-4323"/>
    <s v="TATA ACE"/>
    <d v="1899-12-30T07:58:00"/>
    <d v="1899-12-30T16:20:00"/>
    <n v="134712"/>
    <n v="134759"/>
    <n v="8.3666666666666654"/>
    <n v="13"/>
    <n v="3"/>
    <n v="0"/>
  </r>
  <r>
    <s v="Chandivali"/>
    <x v="4"/>
    <s v="RTP-01"/>
    <n v="15639524"/>
    <s v="MH-43-AD-9110"/>
    <s v="TATA ACE"/>
    <d v="1899-12-30T08:32:00"/>
    <d v="1899-12-30T19:10:00"/>
    <n v="25508"/>
    <n v="25575"/>
    <n v="10.633333333333335"/>
    <n v="15"/>
    <n v="3"/>
    <n v="0"/>
  </r>
  <r>
    <s v="Chandivali"/>
    <x v="5"/>
    <s v="Vijay Gawde"/>
    <n v="15656196"/>
    <s v="MH-04-AH-8701"/>
    <s v="TATA ACE"/>
    <d v="1899-12-30T07:59:00"/>
    <d v="1899-12-30T15:30:00"/>
    <n v="32927"/>
    <n v="33005"/>
    <n v="7.5166666666666675"/>
    <n v="9"/>
    <n v="0"/>
    <n v="0"/>
  </r>
  <r>
    <s v="Chandivali"/>
    <x v="5"/>
    <s v="Vinayak maali"/>
    <n v="15658909"/>
    <s v="MH-03-AH-4323"/>
    <s v="TATA ACE"/>
    <d v="1899-12-30T08:14:00"/>
    <d v="1899-12-30T19:03:00"/>
    <n v="134760"/>
    <n v="134832"/>
    <n v="10.81666666666667"/>
    <n v="13"/>
    <n v="2"/>
    <n v="0"/>
  </r>
  <r>
    <s v="Chandivali"/>
    <x v="5"/>
    <s v="Manish Nerurkar"/>
    <n v="15657976"/>
    <s v="MH-04-GF-2143"/>
    <s v="TATA ACE"/>
    <d v="1899-12-30T07:30:00"/>
    <d v="1899-12-30T16:35:00"/>
    <n v="71665"/>
    <n v="71748"/>
    <n v="9.0833333333333321"/>
    <n v="10"/>
    <n v="1"/>
    <n v="0"/>
  </r>
  <r>
    <s v="Chandivali"/>
    <x v="5"/>
    <s v="Ranjit Sonawane"/>
    <n v="15659437"/>
    <s v="MH-04-EY-511"/>
    <s v="TATA ACE"/>
    <d v="1899-12-30T08:00:00"/>
    <d v="1899-12-30T16:40:00"/>
    <n v="123724"/>
    <n v="123776"/>
    <n v="8.6666666666666696"/>
    <n v="7"/>
    <n v="1"/>
    <n v="0"/>
  </r>
  <r>
    <s v="Chandivali"/>
    <x v="5"/>
    <s v="Sandeep Kandagale"/>
    <n v="15658767"/>
    <s v="MH43-AD-8913"/>
    <s v="TATA ACE"/>
    <d v="1899-12-30T07:30:00"/>
    <d v="1899-12-30T16:10:00"/>
    <n v="45268"/>
    <n v="45340"/>
    <n v="8.6666666666666679"/>
    <n v="12"/>
    <n v="1"/>
    <n v="0"/>
  </r>
  <r>
    <s v="Chandivali"/>
    <x v="5"/>
    <s v="RTP-01"/>
    <n v="15657336"/>
    <s v="MH-09-AH-8947"/>
    <s v="TATA ACE"/>
    <d v="1899-12-30T08:40:00"/>
    <d v="1899-12-30T17:30:00"/>
    <n v="22043"/>
    <n v="22123"/>
    <n v="8.8333333333333321"/>
    <n v="14"/>
    <n v="4"/>
    <n v="0"/>
  </r>
  <r>
    <s v="Chandivali"/>
    <x v="5"/>
    <s v="RTP-02"/>
    <n v="15660348"/>
    <s v="MH-43-AD-9110"/>
    <s v="TATA ACE"/>
    <d v="1899-12-30T07:58:00"/>
    <d v="1899-12-30T16:20:00"/>
    <n v="25579"/>
    <n v="25589"/>
    <n v="8.3666666666666654"/>
    <n v="11"/>
    <n v="1"/>
    <n v="0"/>
  </r>
  <r>
    <s v="Chandivali"/>
    <x v="6"/>
    <s v="Jitesh Rane"/>
    <n v="15676396"/>
    <s v="MH-03-AH-4323"/>
    <s v="TATA ACE"/>
    <d v="1899-12-30T08:47:00"/>
    <d v="1899-12-30T18:40:00"/>
    <n v="134833"/>
    <n v="134889"/>
    <n v="9.8833333333333346"/>
    <n v="10"/>
    <n v="1"/>
    <n v="0"/>
  </r>
  <r>
    <s v="Chandivali"/>
    <x v="6"/>
    <s v="Vishal Gaikwad"/>
    <n v="15677482"/>
    <s v="MH-04-EB-4735"/>
    <s v="TATA ACE"/>
    <d v="1899-12-30T09:09:00"/>
    <d v="1899-12-30T17:30:00"/>
    <n v="40123"/>
    <n v="40199"/>
    <n v="8.3499999999999979"/>
    <n v="15"/>
    <n v="2"/>
    <n v="0"/>
  </r>
  <r>
    <s v="Chandivali"/>
    <x v="6"/>
    <s v="Akash Chavan"/>
    <n v="15678093"/>
    <s v="MH04-FP-1513"/>
    <s v="TATA 407"/>
    <d v="1899-12-30T08:09:00"/>
    <d v="1899-12-30T19:00:00"/>
    <n v="102321"/>
    <n v="102384"/>
    <n v="10.849999999999998"/>
    <n v="9"/>
    <n v="1"/>
    <n v="0"/>
  </r>
  <r>
    <s v="Chandivali"/>
    <x v="6"/>
    <s v="Suraj Saroj"/>
    <n v="15675950"/>
    <s v="MH43-AD-8913"/>
    <s v="TATA ACE"/>
    <d v="1899-12-30T08:28:00"/>
    <d v="1899-12-30T17:10:00"/>
    <n v="45341"/>
    <n v="45387"/>
    <n v="8.6999999999999993"/>
    <n v="13"/>
    <n v="2"/>
    <n v="0"/>
  </r>
  <r>
    <s v="Chandivali"/>
    <x v="6"/>
    <s v="Shaikh ashiq"/>
    <n v="15678989"/>
    <s v="MH-04-EY-511"/>
    <s v="TATA ACE"/>
    <d v="1899-12-30T08:47:00"/>
    <d v="1899-12-30T18:40:00"/>
    <n v="123798"/>
    <n v="123863"/>
    <n v="9.8833333333333346"/>
    <n v="14"/>
    <n v="2"/>
    <n v="0"/>
  </r>
  <r>
    <s v="Chandivali"/>
    <x v="6"/>
    <s v="RTP-01"/>
    <n v="15674314"/>
    <s v="MH-09-AH-8947"/>
    <s v="TATA ACE"/>
    <d v="1899-12-30T08:32:00"/>
    <d v="1899-12-30T16:40:00"/>
    <n v="22043"/>
    <n v="22123"/>
    <n v="8.1333333333333346"/>
    <n v="18"/>
    <n v="3"/>
    <n v="0"/>
  </r>
  <r>
    <s v="Chandivali"/>
    <x v="6"/>
    <s v="RTP-02"/>
    <n v="15677089"/>
    <s v="MH-43-AD-9110"/>
    <s v="TATA ACE"/>
    <d v="1899-12-30T07:46:00"/>
    <d v="1899-12-30T18:20:00"/>
    <n v="25579"/>
    <n v="25589"/>
    <n v="10.566666666666665"/>
    <n v="10"/>
    <n v="1"/>
    <n v="0"/>
  </r>
  <r>
    <s v="Chandivali"/>
    <x v="7"/>
    <s v="Mohammad Farmood"/>
    <n v="15691812"/>
    <s v="MH-04-EB-4735"/>
    <s v="TATA ACE"/>
    <d v="1899-12-30T08:28:00"/>
    <d v="1899-12-30T17:10:00"/>
    <n v="40216"/>
    <n v="40259"/>
    <n v="8.6999999999999993"/>
    <n v="11"/>
    <n v="4"/>
    <n v="0"/>
  </r>
  <r>
    <s v="Chandivali"/>
    <x v="7"/>
    <s v="Mohammad Jamil"/>
    <n v="15691330"/>
    <s v="MH-03-AH-8701"/>
    <s v="TATA ACE"/>
    <d v="1899-12-30T08:47:00"/>
    <d v="1899-12-30T18:40:00"/>
    <n v="33022"/>
    <n v="33077"/>
    <n v="9.8833333333333346"/>
    <n v="9"/>
    <n v="2"/>
    <n v="0"/>
  </r>
  <r>
    <s v="Chandivali"/>
    <x v="7"/>
    <s v="Vishal Gaikwad"/>
    <n v="15692051"/>
    <s v="MH-04-GF-2143"/>
    <s v="TATA ACE"/>
    <d v="1899-12-30T09:09:00"/>
    <d v="1899-12-30T17:30:00"/>
    <n v="71765"/>
    <n v="71835"/>
    <n v="8.3499999999999979"/>
    <n v="6"/>
    <n v="2"/>
    <n v="0"/>
  </r>
  <r>
    <s v="Chandivali"/>
    <x v="7"/>
    <s v="Vinayak Vishwakarma"/>
    <n v="15692582"/>
    <s v="MH43-AD8913"/>
    <s v="TATA ACE"/>
    <d v="1899-12-30T08:00:00"/>
    <d v="1899-12-30T16:12:00"/>
    <n v="45387"/>
    <n v="45439"/>
    <n v="8.1999999999999993"/>
    <n v="10"/>
    <n v="3"/>
    <n v="0"/>
  </r>
  <r>
    <s v="Chandivali"/>
    <x v="7"/>
    <s v="Sandeep Kandagale"/>
    <n v="15693064"/>
    <s v="MH-04-EY-511"/>
    <s v="TATA ACE"/>
    <d v="1899-12-30T08:32:00"/>
    <d v="1899-12-30T16:40:00"/>
    <n v="123871"/>
    <n v="123951"/>
    <n v="8.1333333333333346"/>
    <n v="10"/>
    <n v="2"/>
    <n v="0"/>
  </r>
  <r>
    <s v="Chandivali"/>
    <x v="7"/>
    <s v="RTP-01"/>
    <n v="15690903"/>
    <s v="MH-09-AH-8947"/>
    <s v="TATA ACE"/>
    <d v="1899-12-30T07:46:00"/>
    <d v="1899-12-30T18:20:00"/>
    <n v="22124"/>
    <n v="22206"/>
    <n v="10.566666666666665"/>
    <n v="11"/>
    <n v="0"/>
    <n v="0"/>
  </r>
  <r>
    <s v="Chandivali"/>
    <x v="7"/>
    <s v="RTP-02"/>
    <n v="15692330"/>
    <s v="MH-43-AD-9110"/>
    <s v="TATA ACE"/>
    <d v="1899-12-30T08:28:00"/>
    <d v="1899-12-30T18:30:00"/>
    <n v="25592"/>
    <n v="25664"/>
    <n v="10.033333333333333"/>
    <n v="8"/>
    <n v="2"/>
    <n v="0"/>
  </r>
  <r>
    <s v="Chandivali"/>
    <x v="8"/>
    <s v="Jitesh Rane"/>
    <n v="15703217"/>
    <s v="MH-03-AH-8701"/>
    <s v="TATA ACE"/>
    <d v="1899-12-30T07:59:00"/>
    <d v="1899-12-30T15:30:00"/>
    <n v="33117"/>
    <n v="33215"/>
    <n v="7.5166666666666675"/>
    <n v="25"/>
    <n v="1"/>
    <n v="0"/>
  </r>
  <r>
    <s v="Chandivali"/>
    <x v="8"/>
    <s v="Mohammad Farmood"/>
    <n v="15705698"/>
    <s v="MH04-FP-1513"/>
    <s v="TATA 407"/>
    <d v="1899-12-30T08:14:00"/>
    <d v="1899-12-30T19:03:00"/>
    <n v="102567"/>
    <n v="102609"/>
    <n v="10.81666666666667"/>
    <n v="15"/>
    <n v="3"/>
    <n v="0"/>
  </r>
  <r>
    <s v="Chandivali"/>
    <x v="8"/>
    <s v="Santosh Yadav"/>
    <n v="15716250"/>
    <s v="MH-02-CE-6224"/>
    <s v="TATA ACE"/>
    <d v="1899-12-30T07:30:00"/>
    <d v="1899-12-30T16:35:00"/>
    <n v="47655"/>
    <n v="47705"/>
    <n v="9.0833333333333321"/>
    <n v="3"/>
    <n v="0"/>
    <n v="0"/>
  </r>
  <r>
    <s v="Chandivali"/>
    <x v="8"/>
    <s v="Vijay Gawde"/>
    <n v="15734529"/>
    <s v="MH-04-EB-4735"/>
    <s v="TATA ACE"/>
    <d v="1899-12-30T08:00:00"/>
    <d v="1899-12-30T16:40:00"/>
    <n v="40259"/>
    <n v="40320"/>
    <n v="8.6666666666666696"/>
    <n v="14"/>
    <n v="0"/>
    <n v="0"/>
  </r>
  <r>
    <s v="Chandivali"/>
    <x v="8"/>
    <s v="Vinayak maali"/>
    <n v="15705074"/>
    <s v="MH-04-GF-2143"/>
    <s v="TATA ACE"/>
    <d v="1899-12-30T07:30:00"/>
    <d v="1899-12-30T16:10:00"/>
    <n v="71872"/>
    <n v="71932"/>
    <n v="8.6666666666666679"/>
    <n v="18"/>
    <n v="1"/>
    <n v="0"/>
  </r>
  <r>
    <s v="Chandivali"/>
    <x v="8"/>
    <s v="Vishal Gaikwad"/>
    <n v="15714287"/>
    <s v="MH-04-GF-9840"/>
    <s v="TATA ACE"/>
    <d v="1899-12-30T08:40:00"/>
    <d v="1899-12-30T17:30:00"/>
    <n v="29668"/>
    <n v="29717"/>
    <n v="8.8333333333333321"/>
    <n v="16"/>
    <n v="2"/>
    <n v="0"/>
  </r>
  <r>
    <s v="Chandivali"/>
    <x v="8"/>
    <s v="Ganesh Lahu Dagle"/>
    <n v="15709813"/>
    <s v="MH-04-GC-7175"/>
    <s v="TATA ACE"/>
    <d v="1899-12-30T07:58:00"/>
    <d v="1899-12-30T16:20:00"/>
    <n v="59619"/>
    <n v="59674"/>
    <n v="8.3666666666666654"/>
    <n v="17"/>
    <n v="1"/>
    <n v="0"/>
  </r>
  <r>
    <s v="Chandivali"/>
    <x v="8"/>
    <s v="Rajkumar Ranjeet Yadav"/>
    <n v="15708144"/>
    <s v="MH-04-AD-8934"/>
    <s v="TATA ACE"/>
    <d v="1899-12-30T08:32:00"/>
    <d v="1899-12-30T19:10:00"/>
    <n v="23994"/>
    <n v="24096"/>
    <n v="10.633333333333335"/>
    <n v="13"/>
    <n v="1"/>
    <n v="0"/>
  </r>
  <r>
    <s v="Chandivali"/>
    <x v="8"/>
    <s v="Shaikh Mubeen Ahmed"/>
    <n v="10703490"/>
    <s v="MH43-AD8913"/>
    <s v="TATA ACE"/>
    <d v="1899-12-30T07:46:00"/>
    <d v="1899-12-30T17:30:00"/>
    <n v="45449"/>
    <n v="45527"/>
    <n v="9.7333333333333325"/>
    <n v="17"/>
    <n v="4"/>
    <n v="0"/>
  </r>
  <r>
    <s v="Chandivali"/>
    <x v="8"/>
    <s v="Arun Umedsingh Bidlan"/>
    <n v="15703915"/>
    <s v="MH-03-AH-4323"/>
    <s v="TATA ACE"/>
    <d v="1899-12-30T08:28:00"/>
    <d v="1899-12-30T17:00:00"/>
    <n v="134924"/>
    <n v="135010"/>
    <n v="8.5333333333333332"/>
    <n v="16"/>
    <n v="1"/>
    <n v="0"/>
  </r>
  <r>
    <s v="Chandivali"/>
    <x v="8"/>
    <s v="Akash Chavan"/>
    <n v="15707512"/>
    <s v="MH-04-FD-759"/>
    <s v="TATA ACE"/>
    <d v="1899-12-30T08:09:00"/>
    <d v="1899-12-30T19:20:00"/>
    <n v="80745"/>
    <n v="80806"/>
    <n v="11.18333333333333"/>
    <n v="15"/>
    <n v="2"/>
    <n v="0"/>
  </r>
  <r>
    <s v="Chandivali"/>
    <x v="8"/>
    <s v="Manish Nerurkar"/>
    <n v="15706749"/>
    <s v="MH-43-AD-2953"/>
    <s v="TATA ACE"/>
    <d v="1899-12-30T11:10:00"/>
    <d v="1899-12-30T21:25:00"/>
    <n v="35889"/>
    <n v="35990"/>
    <n v="10.250000000000002"/>
    <n v="16"/>
    <n v="2"/>
    <n v="0"/>
  </r>
  <r>
    <s v="Chandivali"/>
    <x v="8"/>
    <s v="Ranjit Sonawane"/>
    <n v="15713316"/>
    <s v="MH-04-CV-1298"/>
    <s v="TATA ACE"/>
    <d v="1899-12-30T10:05:00"/>
    <d v="1899-12-30T21:15:00"/>
    <n v="1775"/>
    <n v="1835"/>
    <n v="11.166666666666666"/>
    <n v="12"/>
    <n v="1"/>
    <n v="0"/>
  </r>
  <r>
    <s v="Chandivali"/>
    <x v="8"/>
    <s v="Suraj Saroj"/>
    <n v="15706256"/>
    <s v="MH-04-EY-511"/>
    <s v="TATA ACE"/>
    <d v="1899-12-30T08:28:00"/>
    <d v="1899-12-30T19:30:00"/>
    <n v="123966"/>
    <n v="124016"/>
    <n v="11.033333333333333"/>
    <n v="20"/>
    <n v="5"/>
    <n v="0"/>
  </r>
  <r>
    <s v="Chandivali"/>
    <x v="8"/>
    <s v="Vinayak Vishwakarma"/>
    <n v="15711179"/>
    <s v="MH-04-DY-1863"/>
    <s v="TATA ACE"/>
    <d v="1899-12-30T09:09:00"/>
    <d v="1899-12-30T20:30:00"/>
    <n v="80658"/>
    <n v="80708"/>
    <n v="11.349999999999998"/>
    <n v="13"/>
    <n v="0"/>
    <n v="0"/>
  </r>
  <r>
    <s v="Chandivali"/>
    <x v="8"/>
    <s v="Vishal Nikale"/>
    <n v="15711138"/>
    <s v="MH-43-AD-8943"/>
    <s v="TATA ACE"/>
    <d v="1899-12-30T09:30:00"/>
    <d v="1899-12-30T22:00:00"/>
    <n v="32197"/>
    <n v="32234"/>
    <n v="12.499999999999998"/>
    <n v="13"/>
    <n v="1"/>
    <n v="0"/>
  </r>
  <r>
    <s v="Chandivali"/>
    <x v="8"/>
    <s v="Arun Rai"/>
    <n v="15708700"/>
    <s v="MH-04-2948"/>
    <s v="TATA ACE"/>
    <d v="1899-12-30T08:47:00"/>
    <d v="1899-12-30T18:40:00"/>
    <n v="40069"/>
    <n v="40120"/>
    <n v="9.8833333333333346"/>
    <n v="13"/>
    <n v="1"/>
    <n v="0"/>
  </r>
  <r>
    <s v="Chandivali"/>
    <x v="8"/>
    <s v="Sandeep Kandagale"/>
    <n v="15716102"/>
    <s v="MH-02-CE-7675"/>
    <s v="TATA ACE"/>
    <d v="1899-12-30T09:09:00"/>
    <d v="1899-12-30T17:30:00"/>
    <n v="29390"/>
    <n v="29472"/>
    <n v="8.3499999999999979"/>
    <n v="10"/>
    <n v="0"/>
    <n v="0"/>
  </r>
  <r>
    <s v="Chandivali"/>
    <x v="8"/>
    <s v="RTP-01"/>
    <n v="15704283"/>
    <s v="MH-09-AH-8947"/>
    <s v="TATA ACE"/>
    <d v="1899-12-30T08:00:00"/>
    <d v="1899-12-30T16:12:00"/>
    <n v="22293"/>
    <n v="22358"/>
    <n v="8.1999999999999993"/>
    <n v="17"/>
    <n v="1"/>
    <n v="0"/>
  </r>
  <r>
    <s v="Chandivali"/>
    <x v="8"/>
    <s v="RTP-02"/>
    <n v="15730725"/>
    <s v="MH-43-AD-9110"/>
    <s v="TATA ACE"/>
    <d v="1899-12-30T10:15:00"/>
    <d v="1899-12-30T19:45:00"/>
    <n v="25715"/>
    <n v="25751"/>
    <n v="9.5"/>
    <n v="15"/>
    <n v="2"/>
    <n v="0"/>
  </r>
  <r>
    <s v="Chandivali"/>
    <x v="9"/>
    <s v="Ajay Vishwakarma"/>
    <n v="15739030"/>
    <s v="MH04-FP-1513"/>
    <s v="TATA 407"/>
    <d v="1899-12-30T08:00:00"/>
    <d v="1899-12-30T16:12:00"/>
    <n v="102705"/>
    <n v="102758"/>
    <n v="8.1999999999999993"/>
    <n v="6"/>
    <n v="0"/>
    <n v="0"/>
  </r>
  <r>
    <s v="Chandivali"/>
    <x v="9"/>
    <s v="Mohammad Farmood"/>
    <n v="15731379"/>
    <s v="MH04-CE-2948"/>
    <s v="TATA ACE"/>
    <d v="1899-12-30T08:32:00"/>
    <d v="1899-12-30T16:40:00"/>
    <n v="40123"/>
    <n v="40180"/>
    <n v="8.1333333333333346"/>
    <n v="14"/>
    <n v="2"/>
    <n v="1"/>
  </r>
  <r>
    <s v="Chandivali"/>
    <x v="9"/>
    <s v="Ravi Prakash Gaud"/>
    <n v="15734934"/>
    <s v="MH04-HD-2863"/>
    <s v="TATA ACE"/>
    <d v="1899-12-30T07:46:00"/>
    <d v="1899-12-30T18:20:00"/>
    <n v="80723"/>
    <n v="80770"/>
    <n v="10.566666666666665"/>
    <n v="20"/>
    <n v="3"/>
    <n v="0"/>
  </r>
  <r>
    <s v="Chandivali"/>
    <x v="9"/>
    <s v="Santosh Yadav"/>
    <s v="15716250/15717928"/>
    <s v="MH-03-AH-8701"/>
    <s v="TATA ACE"/>
    <d v="1899-12-30T08:28:00"/>
    <d v="1899-12-30T18:30:00"/>
    <n v="33216"/>
    <n v="33285"/>
    <n v="10.033333333333333"/>
    <n v="23"/>
    <n v="0"/>
    <n v="0"/>
  </r>
  <r>
    <s v="Chandivali"/>
    <x v="9"/>
    <s v="Shaikh Saied"/>
    <n v="15726026"/>
    <s v="MH-04-GF-2143"/>
    <s v="TATA ACE"/>
    <d v="1899-12-30T08:09:00"/>
    <d v="1899-12-30T19:00:00"/>
    <n v="71954"/>
    <n v="72036"/>
    <n v="10.849999999999998"/>
    <n v="13"/>
    <n v="1"/>
    <n v="0"/>
  </r>
  <r>
    <s v="Chandivali"/>
    <x v="9"/>
    <s v="Vijay Gawde"/>
    <n v="15734529"/>
    <s v="MH04-GC2863"/>
    <s v="TATA ACE"/>
    <d v="1899-12-30T08:28:00"/>
    <d v="1899-12-30T17:10:00"/>
    <n v="80723"/>
    <n v="80770"/>
    <n v="8.6999999999999993"/>
    <n v="17"/>
    <n v="1"/>
    <n v="0"/>
  </r>
  <r>
    <s v="Chandivali"/>
    <x v="9"/>
    <s v="Vinayak maali"/>
    <n v="15733228"/>
    <s v="MH-04-FU-5279"/>
    <s v="TATA ACE"/>
    <d v="1899-12-30T08:47:00"/>
    <d v="1899-12-30T18:40:00"/>
    <n v="79777"/>
    <n v="79845"/>
    <n v="9.8833333333333346"/>
    <n v="17"/>
    <n v="2"/>
    <n v="0"/>
  </r>
  <r>
    <s v="Chandivali"/>
    <x v="9"/>
    <s v="Ganesh Lahu Dagle"/>
    <n v="15728263"/>
    <s v="MH-43-AD-2953"/>
    <s v="TATA ACE"/>
    <d v="1899-12-30T09:09:00"/>
    <d v="1899-12-30T17:30:00"/>
    <n v="35990"/>
    <n v="36035"/>
    <n v="8.3499999999999979"/>
    <n v="13"/>
    <n v="1"/>
    <n v="0"/>
  </r>
  <r>
    <s v="Chandivali"/>
    <x v="9"/>
    <s v="Rajkumar Ranjeet Yadav"/>
    <s v="15724477/15735802"/>
    <s v="MH-03-AH-4323"/>
    <s v="TATA ACE"/>
    <d v="1899-12-30T08:09:00"/>
    <d v="1899-12-30T19:00:00"/>
    <n v="135011"/>
    <n v="135070"/>
    <n v="10.849999999999998"/>
    <n v="16"/>
    <n v="0"/>
    <n v="0"/>
  </r>
  <r>
    <s v="Chandivali"/>
    <x v="9"/>
    <s v="Shaikh Mubeen Ahmed"/>
    <n v="15729779"/>
    <s v="MH-47-E-0432"/>
    <s v="TATA ACE"/>
    <d v="1899-12-30T08:28:00"/>
    <d v="1899-12-30T17:10:00"/>
    <n v="27263"/>
    <n v="27337"/>
    <n v="8.6999999999999993"/>
    <n v="14"/>
    <n v="3"/>
    <n v="0"/>
  </r>
  <r>
    <s v="Chandivali"/>
    <x v="9"/>
    <s v="Arun Umedsingh Bidlan"/>
    <n v="15727583"/>
    <s v="MH-04-FD-759"/>
    <s v="TATA ACE"/>
    <d v="1899-12-30T08:47:00"/>
    <d v="1899-12-30T18:40:00"/>
    <n v="80707"/>
    <n v="80778"/>
    <n v="9.8833333333333346"/>
    <n v="21"/>
    <n v="4"/>
    <n v="0"/>
  </r>
  <r>
    <s v="Chandivali"/>
    <x v="9"/>
    <s v="Shaikh Rizwan"/>
    <n v="15736583"/>
    <s v="MH-04-6224"/>
    <s v="TATA ACE"/>
    <d v="1899-12-30T11:10:00"/>
    <d v="1899-12-30T21:25:00"/>
    <n v="47710"/>
    <n v="47782"/>
    <n v="10.250000000000002"/>
    <n v="10"/>
    <n v="2"/>
    <n v="0"/>
  </r>
  <r>
    <s v="Chandivali"/>
    <x v="9"/>
    <s v="Akash Chavan"/>
    <n v="15726800"/>
    <s v="MH43-AD8913"/>
    <s v="TATA ACE"/>
    <d v="1899-12-30T10:15:00"/>
    <d v="1899-12-30T19:45:00"/>
    <n v="45539"/>
    <n v="45602"/>
    <n v="9.5"/>
    <n v="17"/>
    <n v="1"/>
    <n v="0"/>
  </r>
  <r>
    <s v="Chandivali"/>
    <x v="9"/>
    <s v="Ranjit Sonawane"/>
    <n v="15729343"/>
    <s v="MH-04-GC-7175"/>
    <s v="TATA ACE"/>
    <d v="1899-12-30T10:30:00"/>
    <d v="1899-12-30T22:15:00"/>
    <n v="59692"/>
    <n v="59753"/>
    <n v="11.75"/>
    <n v="17"/>
    <n v="4"/>
    <n v="0"/>
  </r>
  <r>
    <s v="Chandivali"/>
    <x v="9"/>
    <s v="Suraj Saroj"/>
    <n v="15732405"/>
    <s v="MH-43-AD-8943"/>
    <s v="TATA ACE"/>
    <d v="1899-12-30T11:25:00"/>
    <d v="1899-12-30T23:05:00"/>
    <n v="24102"/>
    <n v="24132"/>
    <n v="11.666666666666664"/>
    <n v="16"/>
    <n v="3"/>
    <n v="0"/>
  </r>
  <r>
    <s v="Chandivali"/>
    <x v="9"/>
    <s v="Vinayak Vishwakarma"/>
    <n v="10738928"/>
    <s v="MH-04-DY-1863"/>
    <s v="TATA ACE"/>
    <d v="1899-12-30T09:09:00"/>
    <d v="1899-12-30T17:30:00"/>
    <n v="80723"/>
    <n v="80770"/>
    <n v="8.3499999999999979"/>
    <n v="10"/>
    <n v="2"/>
    <n v="0"/>
  </r>
  <r>
    <s v="Chandivali"/>
    <x v="9"/>
    <s v="Sailesh yadav"/>
    <n v="15725239"/>
    <s v="MH-04-EB-4735"/>
    <s v="TATA ACE"/>
    <d v="1899-12-30T09:30:00"/>
    <d v="1899-12-30T22:00:00"/>
    <n v="40320"/>
    <n v="40384"/>
    <n v="12.499999999999998"/>
    <n v="14"/>
    <n v="0"/>
    <n v="0"/>
  </r>
  <r>
    <s v="Chandivali"/>
    <x v="9"/>
    <s v="Arun Rai"/>
    <n v="15730725"/>
    <s v="MH04-HD-0302"/>
    <s v="TATA ACE"/>
    <d v="1899-12-30T08:40:00"/>
    <d v="1899-12-30T17:30:00"/>
    <n v="38081"/>
    <n v="38135"/>
    <n v="8.8333333333333321"/>
    <n v="18"/>
    <n v="2"/>
    <n v="0"/>
  </r>
  <r>
    <s v="Chandivali"/>
    <x v="9"/>
    <s v="Sandeep Kandagale"/>
    <n v="15734870"/>
    <s v="MH-03-CD-1102"/>
    <s v="TATA ACE"/>
    <d v="1899-12-30T07:58:00"/>
    <d v="1899-12-30T16:20:00"/>
    <n v="966"/>
    <n v="1003"/>
    <n v="8.3666666666666654"/>
    <n v="15"/>
    <n v="1"/>
    <n v="0"/>
  </r>
  <r>
    <s v="Chandivali"/>
    <x v="9"/>
    <s v="RTP-01"/>
    <n v="15723376"/>
    <s v="MH-09-AH-8947"/>
    <s v="TATA ACE"/>
    <d v="1899-12-30T08:32:00"/>
    <d v="1899-12-30T19:10:00"/>
    <n v="22359"/>
    <n v="22439"/>
    <n v="10.633333333333335"/>
    <n v="20"/>
    <n v="1"/>
    <n v="0"/>
  </r>
  <r>
    <s v="Chandivali"/>
    <x v="9"/>
    <s v="RTP-02"/>
    <n v="15730725"/>
    <s v="MH-43-AD-9110"/>
    <s v="TATA ACE"/>
    <d v="1899-12-30T09:09:00"/>
    <d v="1899-12-30T20:00:00"/>
    <n v="25716"/>
    <n v="25796"/>
    <n v="10.85"/>
    <n v="14"/>
    <n v="1"/>
    <n v="0"/>
  </r>
  <r>
    <s v="Chandivali"/>
    <x v="9"/>
    <s v="RTP-03"/>
    <n v="15732683"/>
    <s v="MH-03-AH-8943"/>
    <s v="TATA ACE"/>
    <d v="1899-12-30T08:15:00"/>
    <d v="1899-12-30T19:45:00"/>
    <n v="32235"/>
    <n v="32301"/>
    <n v="11.5"/>
    <n v="13"/>
    <n v="1"/>
    <n v="0"/>
  </r>
  <r>
    <s v="Chandivali"/>
    <x v="10"/>
    <s v="Jitesh Rane"/>
    <n v="15743442"/>
    <s v="MH-03-AH-8701"/>
    <s v="TATA ACE"/>
    <d v="1899-12-30T08:47:00"/>
    <d v="1899-12-30T18:40:00"/>
    <n v="33377"/>
    <n v="33431"/>
    <n v="9.8833333333333346"/>
    <n v="14"/>
    <n v="2"/>
    <n v="0"/>
  </r>
  <r>
    <s v="Chandivali"/>
    <x v="10"/>
    <s v="Mohammad Farmood"/>
    <n v="15744768"/>
    <s v="MH-43-AD-8913"/>
    <s v="TATA ACE"/>
    <d v="1899-12-30T09:09:00"/>
    <d v="1899-12-30T17:30:00"/>
    <n v="45673"/>
    <n v="45743"/>
    <n v="8.3499999999999979"/>
    <n v="13"/>
    <n v="0"/>
    <n v="0"/>
  </r>
  <r>
    <s v="Chandivali"/>
    <x v="10"/>
    <s v="Ravi Prakash Gaud"/>
    <n v="15752492"/>
    <s v="MH-03-AH-8934"/>
    <s v="TATA ACE"/>
    <d v="1899-12-30T08:00:00"/>
    <d v="1899-12-30T16:12:00"/>
    <n v="24139"/>
    <n v="24187"/>
    <n v="8.1999999999999993"/>
    <n v="14"/>
    <n v="2"/>
    <n v="0"/>
  </r>
  <r>
    <s v="Chandivali"/>
    <x v="10"/>
    <s v="Shaikh Saied"/>
    <n v="15752922"/>
    <s v="MH-03-AB-2888"/>
    <s v="TATA ACE"/>
    <d v="1899-12-30T10:15:00"/>
    <d v="1899-12-30T19:45:00"/>
    <n v="72215"/>
    <n v="72258"/>
    <n v="9.5"/>
    <n v="12"/>
    <n v="0"/>
    <n v="0"/>
  </r>
  <r>
    <s v="Chandivali"/>
    <x v="10"/>
    <s v="Vijay Gawde"/>
    <n v="15747171"/>
    <s v="MH-03-CD-1102"/>
    <s v="TATA ACE"/>
    <d v="1899-12-30T08:00:00"/>
    <d v="1899-12-30T16:12:00"/>
    <n v="1011"/>
    <n v="1104"/>
    <n v="8.1999999999999993"/>
    <n v="14"/>
    <n v="2"/>
    <n v="0"/>
  </r>
  <r>
    <s v="Chandivali"/>
    <x v="10"/>
    <s v="Vishal Gaikwad"/>
    <n v="15752183"/>
    <s v="MH-04-GF-9840"/>
    <s v="TATA ACE"/>
    <d v="1899-12-30T08:32:00"/>
    <d v="1899-12-30T16:40:00"/>
    <n v="29774"/>
    <n v="29863"/>
    <n v="8.1333333333333346"/>
    <n v="15"/>
    <n v="1"/>
    <n v="0"/>
  </r>
  <r>
    <s v="Chandivali"/>
    <x v="10"/>
    <s v="Ganesh Lahu Dagle"/>
    <n v="15749319"/>
    <s v="MH-43-AD-2953"/>
    <s v="TATA ACE"/>
    <d v="1899-12-30T07:46:00"/>
    <d v="1899-12-30T18:20:00"/>
    <n v="36089"/>
    <n v="36136"/>
    <n v="10.566666666666665"/>
    <n v="18"/>
    <n v="1"/>
    <n v="0"/>
  </r>
  <r>
    <s v="Chandivali"/>
    <x v="10"/>
    <s v="Rajkumar Ranjeet Yadav"/>
    <n v="15747320"/>
    <s v="MH-04-GF-2143"/>
    <s v="TATA ACE"/>
    <d v="1899-12-30T08:28:00"/>
    <d v="1899-12-30T18:30:00"/>
    <n v="72131"/>
    <n v="72195"/>
    <n v="10.033333333333333"/>
    <n v="15"/>
    <n v="2"/>
    <n v="0"/>
  </r>
  <r>
    <s v="Chandivali"/>
    <x v="10"/>
    <s v="Shaikh Mubeen Ahmed"/>
    <n v="15751972"/>
    <s v="MH04-FP-1513"/>
    <s v="TATA 407"/>
    <d v="1899-12-30T08:09:00"/>
    <d v="1899-12-30T19:00:00"/>
    <n v="103016"/>
    <n v="103053"/>
    <n v="10.849999999999998"/>
    <n v="22"/>
    <n v="4"/>
    <n v="0"/>
  </r>
  <r>
    <s v="Chandivali"/>
    <x v="10"/>
    <s v="Arun Umedsingh Bidlan"/>
    <n v="15744371"/>
    <s v="MH-43-AD-5274"/>
    <s v="TATA ACE"/>
    <d v="1899-12-30T08:28:00"/>
    <d v="1899-12-30T17:10:00"/>
    <n v="40469"/>
    <n v="40539"/>
    <n v="8.6999999999999993"/>
    <n v="16"/>
    <n v="2"/>
    <n v="0"/>
  </r>
  <r>
    <s v="Chandivali"/>
    <x v="10"/>
    <s v="Shaikh Rizwan"/>
    <n v="15756033"/>
    <s v="MH-04-FP-6388"/>
    <s v="TATA ACE"/>
    <d v="1899-12-30T08:47:00"/>
    <d v="1899-12-30T18:40:00"/>
    <n v="478"/>
    <n v="529"/>
    <n v="9.8833333333333346"/>
    <n v="9"/>
    <n v="1"/>
    <n v="0"/>
  </r>
  <r>
    <s v="Chandivali"/>
    <x v="10"/>
    <s v="Manish Nerurkar"/>
    <n v="15748309"/>
    <s v="MH-04-FU-9452"/>
    <s v="TATA ACE"/>
    <d v="1899-12-30T09:09:00"/>
    <d v="1899-12-30T17:30:00"/>
    <n v="78655"/>
    <n v="78715"/>
    <n v="8.3499999999999979"/>
    <n v="16"/>
    <n v="1"/>
    <n v="0"/>
  </r>
  <r>
    <s v="Chandivali"/>
    <x v="10"/>
    <s v="Ranjit Sonawane"/>
    <n v="15753631"/>
    <s v="MH-04-GC-7175"/>
    <s v="TATA ACE"/>
    <d v="1899-12-30T08:47:00"/>
    <d v="1899-12-30T18:40:00"/>
    <n v="59772"/>
    <n v="59831"/>
    <n v="9.8833333333333346"/>
    <n v="14"/>
    <n v="2"/>
    <n v="0"/>
  </r>
  <r>
    <s v="Chandivali"/>
    <x v="10"/>
    <s v="Suraj Saroj"/>
    <n v="15749799"/>
    <s v="MH-04-FD-759"/>
    <s v="TATA ACE"/>
    <d v="1899-12-30T11:10:00"/>
    <d v="1899-12-30T21:25:00"/>
    <n v="80880"/>
    <n v="80930"/>
    <n v="10.250000000000002"/>
    <n v="25"/>
    <n v="3"/>
    <n v="0"/>
  </r>
  <r>
    <s v="Chandivali"/>
    <x v="10"/>
    <s v="Vishal Nikale"/>
    <n v="15751030"/>
    <s v="MH-03-AH-4323"/>
    <s v="TATA ACE"/>
    <d v="1899-12-30T10:15:00"/>
    <d v="1899-12-30T19:45:00"/>
    <n v="135136"/>
    <n v="135186"/>
    <n v="9.5"/>
    <n v="22"/>
    <n v="0"/>
    <n v="0"/>
  </r>
  <r>
    <s v="Chandivali"/>
    <x v="10"/>
    <s v="Sailesh yadav"/>
    <n v="15751715"/>
    <s v="MH-02-CF-7645"/>
    <s v="TATA ACE"/>
    <d v="1899-12-30T10:30:00"/>
    <d v="1899-12-30T22:15:00"/>
    <n v="29577"/>
    <n v="29643"/>
    <n v="11.75"/>
    <n v="17"/>
    <n v="0"/>
    <n v="0"/>
  </r>
  <r>
    <s v="Chandivali"/>
    <x v="10"/>
    <s v="Shaikh Ashiq"/>
    <n v="15758432"/>
    <s v="MH-04-EY-511"/>
    <s v="TATA ACE"/>
    <d v="1899-12-30T11:25:00"/>
    <d v="1899-12-30T23:05:00"/>
    <n v="124254"/>
    <n v="124328"/>
    <n v="11.666666666666664"/>
    <n v="16"/>
    <n v="4"/>
    <n v="0"/>
  </r>
  <r>
    <s v="Chandivali"/>
    <x v="10"/>
    <s v="Arun Rai"/>
    <n v="15748751"/>
    <s v="MH-01-LA-4394"/>
    <s v="TATA ACE"/>
    <d v="1899-12-30T08:09:00"/>
    <d v="1899-12-30T19:20:00"/>
    <n v="93223"/>
    <n v="93271"/>
    <n v="11.18333333333333"/>
    <n v="13"/>
    <n v="1"/>
    <n v="1"/>
  </r>
  <r>
    <s v="Chandivali"/>
    <x v="10"/>
    <s v="Sandeep Kandagale"/>
    <n v="15780188"/>
    <s v="MH-03-AH-4339"/>
    <s v="TATA ACE"/>
    <d v="1899-12-30T11:10:00"/>
    <d v="1899-12-30T21:25:00"/>
    <n v="10012"/>
    <n v="10092"/>
    <n v="10.250000000000002"/>
    <n v="16"/>
    <n v="1"/>
    <n v="0"/>
  </r>
  <r>
    <s v="Chandivali"/>
    <x v="10"/>
    <s v="RTP-02"/>
    <n v="15745426"/>
    <s v="MH-09-AH-8947"/>
    <s v="TATA ACE"/>
    <d v="1899-12-30T10:05:00"/>
    <d v="1899-12-30T21:15:00"/>
    <n v="22440"/>
    <n v="22520"/>
    <n v="11.166666666666666"/>
    <n v="19"/>
    <n v="0"/>
    <n v="0"/>
  </r>
  <r>
    <s v="Chandivali"/>
    <x v="10"/>
    <s v="RTP-03"/>
    <n v="15751506"/>
    <s v="MH-43-AD-9110"/>
    <s v="TATA ACE"/>
    <d v="1899-12-30T08:28:00"/>
    <d v="1899-12-30T19:30:00"/>
    <n v="25797"/>
    <n v="25868"/>
    <n v="11.033333333333333"/>
    <n v="17"/>
    <n v="1"/>
    <n v="0"/>
  </r>
  <r>
    <s v="Chandivali"/>
    <x v="11"/>
    <s v="Ajay Vishwakarma"/>
    <n v="15766580"/>
    <s v="MH-04-EB-4735"/>
    <s v="TATA ACE"/>
    <d v="1899-12-30T08:28:00"/>
    <d v="1899-12-30T18:30:00"/>
    <n v="40469"/>
    <n v="40539"/>
    <n v="10.033333333333333"/>
    <n v="21"/>
    <n v="1"/>
    <n v="0"/>
  </r>
  <r>
    <s v="Chandivali"/>
    <x v="11"/>
    <s v="Jitesh Rane"/>
    <n v="15763696"/>
    <s v="MH43-AD-8913"/>
    <s v="TATA ACE"/>
    <d v="1899-12-30T08:09:00"/>
    <d v="1899-12-30T19:00:00"/>
    <n v="45673"/>
    <n v="45743"/>
    <n v="10.849999999999998"/>
    <n v="19"/>
    <n v="1"/>
    <n v="0"/>
  </r>
  <r>
    <s v="Chandivali"/>
    <x v="11"/>
    <s v="Mohammad Farmood"/>
    <n v="15772727"/>
    <s v="MH-04-FD-759"/>
    <s v="TATA ACE"/>
    <d v="1899-12-30T08:28:00"/>
    <d v="1899-12-30T17:10:00"/>
    <n v="80931"/>
    <n v="80969"/>
    <n v="8.6999999999999993"/>
    <n v="18"/>
    <n v="1"/>
    <n v="0"/>
  </r>
  <r>
    <s v="Chandivali"/>
    <x v="11"/>
    <s v="Santosh Yadav"/>
    <n v="15763146"/>
    <s v="MH-04-AH-8701"/>
    <s v="TATA ACE"/>
    <d v="1899-12-30T08:47:00"/>
    <d v="1899-12-30T18:40:00"/>
    <n v="33377"/>
    <n v="33431"/>
    <n v="9.8833333333333346"/>
    <n v="15"/>
    <n v="0"/>
    <n v="0"/>
  </r>
  <r>
    <s v="Chandivali"/>
    <x v="11"/>
    <s v="Vishal Gaikwad"/>
    <n v="15774949"/>
    <s v="MH-04-FU-9452"/>
    <s v="TATA ACE"/>
    <d v="1899-12-30T09:09:00"/>
    <d v="1899-12-30T17:30:00"/>
    <n v="78719"/>
    <n v="78791"/>
    <n v="8.3499999999999979"/>
    <n v="19"/>
    <n v="2"/>
    <n v="0"/>
  </r>
  <r>
    <s v="Chandivali"/>
    <x v="11"/>
    <s v="Ganesh Lahu Dagle"/>
    <n v="15775270"/>
    <s v="MH04-CE-2948"/>
    <s v="TATA ACE"/>
    <d v="1899-12-30T08:47:00"/>
    <d v="1899-12-30T18:40:00"/>
    <n v="40211"/>
    <n v="40254"/>
    <n v="9.8833333333333346"/>
    <n v="21"/>
    <n v="4"/>
    <n v="0"/>
  </r>
  <r>
    <s v="Chandivali"/>
    <x v="11"/>
    <s v="Rajkumar Ranjeet Yadav"/>
    <n v="15774264"/>
    <s v="MH-30-AB-2888"/>
    <s v="TATA ACE"/>
    <d v="1899-12-30T11:10:00"/>
    <d v="1899-12-30T21:25:00"/>
    <n v="72266"/>
    <n v="72351"/>
    <n v="10.250000000000002"/>
    <n v="12"/>
    <n v="1"/>
    <n v="0"/>
  </r>
  <r>
    <s v="Chandivali"/>
    <x v="11"/>
    <s v="Shaikh Mubeen Ahmed"/>
    <n v="15772727"/>
    <s v="MH-03-CD-1102"/>
    <s v="TATA ACE"/>
    <d v="1899-12-30T10:15:00"/>
    <d v="1899-12-30T19:45:00"/>
    <n v="1108"/>
    <n v="1200"/>
    <n v="9.5"/>
    <n v="18"/>
    <n v="4"/>
    <n v="0"/>
  </r>
  <r>
    <s v="Chandivali"/>
    <x v="11"/>
    <s v="Arun Umedsingh Bidlan"/>
    <n v="15767959"/>
    <s v="MH-04-GF-2143"/>
    <s v="TATA ACE"/>
    <d v="1899-12-30T10:30:00"/>
    <d v="1899-12-30T22:15:00"/>
    <n v="72131"/>
    <n v="72195"/>
    <n v="11.75"/>
    <n v="18"/>
    <n v="3"/>
    <n v="0"/>
  </r>
  <r>
    <s v="Chandivali"/>
    <x v="11"/>
    <s v="Shaikh Rizwan"/>
    <n v="15766054"/>
    <s v="MH-04-EY-511"/>
    <s v="TATA ACE"/>
    <d v="1899-12-30T11:25:00"/>
    <d v="1899-12-30T23:05:00"/>
    <n v="124254"/>
    <n v="124328"/>
    <n v="11.666666666666664"/>
    <n v="19"/>
    <n v="4"/>
    <n v="1"/>
  </r>
  <r>
    <s v="Chandivali"/>
    <x v="11"/>
    <s v="Akash Chavan"/>
    <n v="15772246"/>
    <s v="MH04-FP-1513"/>
    <s v="TATA 407"/>
    <d v="1899-12-30T08:09:00"/>
    <d v="1899-12-30T19:20:00"/>
    <n v="103016"/>
    <n v="103073"/>
    <n v="11.18333333333333"/>
    <n v="14"/>
    <n v="0"/>
    <n v="0"/>
  </r>
  <r>
    <s v="Chandivali"/>
    <x v="11"/>
    <s v="Ranjit Sonawane"/>
    <n v="15774935"/>
    <s v="MH-03-CD-305"/>
    <s v="TATA ACE"/>
    <d v="1899-12-30T11:10:00"/>
    <d v="1899-12-30T21:25:00"/>
    <n v="11803"/>
    <n v="11850"/>
    <n v="10.250000000000002"/>
    <n v="18"/>
    <n v="1"/>
    <n v="0"/>
  </r>
  <r>
    <s v="Chandivali"/>
    <x v="11"/>
    <s v="Suraj Saroj"/>
    <n v="15774669"/>
    <s v="MH-03-AH-8934"/>
    <s v="TATA ACE"/>
    <d v="1899-12-30T10:05:00"/>
    <d v="1899-12-30T21:15:00"/>
    <n v="24189"/>
    <n v="24251"/>
    <n v="11.166666666666666"/>
    <n v="19"/>
    <n v="2"/>
    <n v="0"/>
  </r>
  <r>
    <s v="Chandivali"/>
    <x v="11"/>
    <s v="Vishal Nikale"/>
    <n v="15777790"/>
    <s v="MH-43-AD-2953"/>
    <s v="TATA ACE"/>
    <d v="1899-12-30T08:28:00"/>
    <d v="1899-12-30T19:30:00"/>
    <n v="36139"/>
    <n v="36208"/>
    <n v="11.033333333333333"/>
    <n v="11"/>
    <n v="2"/>
    <n v="0"/>
  </r>
  <r>
    <s v="Chandivali"/>
    <x v="11"/>
    <s v="Sailesh yadav"/>
    <n v="15775328"/>
    <s v="MH-03-HU-4339"/>
    <s v="TATA ACE"/>
    <d v="1899-12-30T08:40:00"/>
    <d v="1899-12-30T17:30:00"/>
    <n v="10095"/>
    <n v="10170"/>
    <n v="8.8333333333333321"/>
    <n v="14"/>
    <n v="1"/>
    <n v="0"/>
  </r>
  <r>
    <s v="Chandivali"/>
    <x v="11"/>
    <s v="Arun Rai"/>
    <n v="15776690"/>
    <s v="MH-04-GC-7175"/>
    <s v="TATA ACE"/>
    <d v="1899-12-30T07:58:00"/>
    <d v="1899-12-30T16:20:00"/>
    <n v="59853"/>
    <n v="59928"/>
    <n v="8.3666666666666654"/>
    <n v="17"/>
    <n v="3"/>
    <n v="0"/>
  </r>
  <r>
    <s v="Chandivali"/>
    <x v="11"/>
    <s v="Sandeep Kandagale"/>
    <n v="15767202"/>
    <s v="MH-03-AH-4323"/>
    <s v="TATA ACE"/>
    <d v="1899-12-30T08:32:00"/>
    <d v="1899-12-30T19:10:00"/>
    <n v="135136"/>
    <n v="135186"/>
    <n v="10.633333333333335"/>
    <n v="14"/>
    <n v="2"/>
    <n v="0"/>
  </r>
  <r>
    <s v="Chandivali"/>
    <x v="11"/>
    <s v="RTP-01"/>
    <n v="15765647"/>
    <s v="MH-09-AH-8947"/>
    <s v="TATA ACE"/>
    <d v="1899-12-30T09:09:00"/>
    <d v="1899-12-30T20:00:00"/>
    <n v="22440"/>
    <n v="22520"/>
    <n v="10.85"/>
    <n v="21"/>
    <n v="4"/>
    <n v="0"/>
  </r>
  <r>
    <s v="Chandivali"/>
    <x v="11"/>
    <s v="RTP-02"/>
    <n v="15775197"/>
    <s v="MH-43-AD-9110"/>
    <s v="TATA ACE"/>
    <d v="1899-12-30T08:40:00"/>
    <d v="1899-12-30T17:30:00"/>
    <n v="25797"/>
    <n v="25868"/>
    <n v="8.8333333333333321"/>
    <n v="18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7" firstHeaderRow="0" firstDataRow="1" firstDataCol="1"/>
  <pivotFields count="15">
    <pivotField dataField="1" showAll="0"/>
    <pivotField axis="axisRow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 defaultSubtotal="0"/>
    <pivotField dataField="1" showAll="0"/>
    <pivotField dataField="1"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x="12"/>
        <item sd="0" x="13"/>
      </items>
    </pivotField>
  </pivotFields>
  <rowFields count="2">
    <field x="14"/>
    <field x="1"/>
  </rowFields>
  <rowItems count="14">
    <i>
      <x v="12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Hub name" fld="0" subtotal="count" baseField="0" baseItem="0"/>
    <dataField name="Sum of # of OFDs" fld="11" baseField="0" baseItem="0"/>
    <dataField name="Sum of No. of undelivered" fld="12" baseField="0" baseItem="0"/>
    <dataField name="Sum of Travel Time" fld="10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tabSelected="1" workbookViewId="0">
      <selection activeCell="B2" sqref="B2:M16"/>
    </sheetView>
  </sheetViews>
  <sheetFormatPr defaultRowHeight="15"/>
  <cols>
    <col min="1" max="1" width="2" customWidth="1"/>
    <col min="2" max="2" width="15.375" bestFit="1" customWidth="1"/>
    <col min="3" max="3" width="10.625" customWidth="1"/>
    <col min="13" max="13" width="10.75" customWidth="1"/>
  </cols>
  <sheetData>
    <row r="2" spans="2:13" s="1" customFormat="1" ht="45">
      <c r="B2" s="2" t="s">
        <v>0</v>
      </c>
      <c r="C2" s="2" t="s">
        <v>1</v>
      </c>
      <c r="D2" s="2" t="s">
        <v>2</v>
      </c>
      <c r="E2" s="2" t="s">
        <v>128</v>
      </c>
      <c r="F2" s="2" t="s">
        <v>3</v>
      </c>
      <c r="G2" s="2" t="s">
        <v>5</v>
      </c>
      <c r="H2" s="2" t="s">
        <v>6</v>
      </c>
      <c r="I2" s="2" t="s">
        <v>9</v>
      </c>
      <c r="J2" s="2" t="s">
        <v>130</v>
      </c>
      <c r="K2" s="2" t="s">
        <v>7</v>
      </c>
      <c r="L2" s="2" t="s">
        <v>8</v>
      </c>
      <c r="M2" s="2" t="s">
        <v>4</v>
      </c>
    </row>
    <row r="3" spans="2:13">
      <c r="B3" s="15">
        <v>42715</v>
      </c>
      <c r="C3" s="30">
        <v>10</v>
      </c>
      <c r="D3" s="25">
        <v>132</v>
      </c>
      <c r="E3" s="26" t="s">
        <v>127</v>
      </c>
      <c r="F3" s="26">
        <v>0</v>
      </c>
      <c r="G3" s="27">
        <v>48.18</v>
      </c>
      <c r="H3" s="27">
        <f>D3/4</f>
        <v>33</v>
      </c>
      <c r="I3" s="27">
        <f>G3+H3</f>
        <v>81.180000000000007</v>
      </c>
      <c r="J3" s="27">
        <v>1.6260162601626016</v>
      </c>
      <c r="K3" s="27">
        <v>1.47</v>
      </c>
      <c r="L3" s="29">
        <v>0.33</v>
      </c>
      <c r="M3" s="28">
        <f>112/D3</f>
        <v>0.84848484848484851</v>
      </c>
    </row>
    <row r="4" spans="2:13">
      <c r="B4" s="16"/>
      <c r="C4" s="31"/>
      <c r="D4" s="25"/>
      <c r="E4" s="22" t="s">
        <v>129</v>
      </c>
      <c r="F4" s="22">
        <v>13</v>
      </c>
      <c r="G4" s="19"/>
      <c r="H4" s="19"/>
      <c r="I4" s="20">
        <v>91.25</v>
      </c>
      <c r="J4" s="21">
        <v>1.3041095890410959</v>
      </c>
      <c r="K4" s="19"/>
      <c r="L4" s="23"/>
      <c r="M4" s="18"/>
    </row>
    <row r="5" spans="2:13">
      <c r="B5" s="15">
        <f>B3+1</f>
        <v>42716</v>
      </c>
      <c r="C5" s="30">
        <v>8</v>
      </c>
      <c r="D5" s="25">
        <v>113</v>
      </c>
      <c r="E5" s="26" t="s">
        <v>127</v>
      </c>
      <c r="F5" s="26">
        <v>0</v>
      </c>
      <c r="G5" s="27">
        <v>43.36</v>
      </c>
      <c r="H5" s="27">
        <f>D5/4</f>
        <v>28.25</v>
      </c>
      <c r="I5" s="27">
        <f t="shared" ref="I5:I15" si="0">G5+H5</f>
        <v>71.61</v>
      </c>
      <c r="J5" s="27">
        <v>1.5779919005725458</v>
      </c>
      <c r="K5" s="27">
        <v>1.87</v>
      </c>
      <c r="L5" s="29">
        <v>0.35</v>
      </c>
      <c r="M5" s="28">
        <f>98/D5</f>
        <v>0.86725663716814161</v>
      </c>
    </row>
    <row r="6" spans="2:13">
      <c r="B6" s="16"/>
      <c r="C6" s="31"/>
      <c r="D6" s="25"/>
      <c r="E6" s="22" t="s">
        <v>129</v>
      </c>
      <c r="F6" s="22">
        <v>13</v>
      </c>
      <c r="G6" s="19"/>
      <c r="H6" s="19"/>
      <c r="I6" s="20">
        <v>75.61666666666666</v>
      </c>
      <c r="J6" s="21">
        <v>1.3224597751818383</v>
      </c>
      <c r="K6" s="19"/>
      <c r="L6" s="23"/>
      <c r="M6" s="18"/>
    </row>
    <row r="7" spans="2:13">
      <c r="B7" s="15">
        <f>B5+1</f>
        <v>42717</v>
      </c>
      <c r="C7" s="30">
        <v>8</v>
      </c>
      <c r="D7" s="25">
        <v>93</v>
      </c>
      <c r="E7" s="26" t="s">
        <v>127</v>
      </c>
      <c r="F7" s="26">
        <v>0</v>
      </c>
      <c r="G7" s="27">
        <v>33.83</v>
      </c>
      <c r="H7" s="27">
        <f t="shared" ref="H7:H15" si="1">D7/4</f>
        <v>23.25</v>
      </c>
      <c r="I7" s="27">
        <f t="shared" si="0"/>
        <v>57.08</v>
      </c>
      <c r="J7" s="27">
        <v>1.6292922214435881</v>
      </c>
      <c r="K7" s="27">
        <v>2.0099999999999998</v>
      </c>
      <c r="L7" s="29">
        <v>0.33</v>
      </c>
      <c r="M7" s="28">
        <f>82/D7</f>
        <v>0.88172043010752688</v>
      </c>
    </row>
    <row r="8" spans="2:13">
      <c r="B8" s="16"/>
      <c r="C8" s="31"/>
      <c r="D8" s="25"/>
      <c r="E8" s="22" t="s">
        <v>129</v>
      </c>
      <c r="F8" s="22">
        <v>14</v>
      </c>
      <c r="G8" s="19"/>
      <c r="H8" s="19"/>
      <c r="I8" s="20">
        <v>74.716666666666669</v>
      </c>
      <c r="J8" s="21">
        <v>1.0573276823555655</v>
      </c>
      <c r="K8" s="19"/>
      <c r="L8" s="23"/>
      <c r="M8" s="18"/>
    </row>
    <row r="9" spans="2:13">
      <c r="B9" s="15">
        <f>B7+1</f>
        <v>42718</v>
      </c>
      <c r="C9" s="30">
        <v>7</v>
      </c>
      <c r="D9" s="25">
        <v>86</v>
      </c>
      <c r="E9" s="26" t="s">
        <v>127</v>
      </c>
      <c r="F9" s="26">
        <v>0</v>
      </c>
      <c r="G9" s="27">
        <v>35.03</v>
      </c>
      <c r="H9" s="27">
        <f t="shared" si="1"/>
        <v>21.5</v>
      </c>
      <c r="I9" s="27">
        <f t="shared" si="0"/>
        <v>56.53</v>
      </c>
      <c r="J9" s="27">
        <v>1.5213161153369892</v>
      </c>
      <c r="K9" s="27">
        <v>1.69</v>
      </c>
      <c r="L9" s="29">
        <v>0.37</v>
      </c>
      <c r="M9" s="28">
        <f>72/D9</f>
        <v>0.83720930232558144</v>
      </c>
    </row>
    <row r="10" spans="2:13">
      <c r="B10" s="16"/>
      <c r="C10" s="31"/>
      <c r="D10" s="25"/>
      <c r="E10" s="22" t="s">
        <v>129</v>
      </c>
      <c r="F10" s="22">
        <v>6</v>
      </c>
      <c r="G10" s="19"/>
      <c r="H10" s="19"/>
      <c r="I10" s="20">
        <v>67.683333333333337</v>
      </c>
      <c r="J10" s="21">
        <v>1.1819748830337355</v>
      </c>
      <c r="K10" s="19"/>
      <c r="L10" s="23"/>
      <c r="M10" s="18"/>
    </row>
    <row r="11" spans="2:13">
      <c r="B11" s="15">
        <f>B9+1</f>
        <v>42719</v>
      </c>
      <c r="C11" s="30">
        <v>7</v>
      </c>
      <c r="D11" s="25">
        <v>76</v>
      </c>
      <c r="E11" s="26" t="s">
        <v>127</v>
      </c>
      <c r="F11" s="26">
        <v>0</v>
      </c>
      <c r="G11" s="27">
        <v>31.68</v>
      </c>
      <c r="H11" s="27">
        <f t="shared" ref="H11" si="2">D11/4</f>
        <v>19</v>
      </c>
      <c r="I11" s="27">
        <f t="shared" ref="I11" si="3">G11+H11</f>
        <v>50.68</v>
      </c>
      <c r="J11" s="27">
        <v>1.499605367008682</v>
      </c>
      <c r="K11" s="27">
        <v>1.86</v>
      </c>
      <c r="L11" s="29">
        <v>0.37</v>
      </c>
      <c r="M11" s="28">
        <f>71/D11</f>
        <v>0.93421052631578949</v>
      </c>
    </row>
    <row r="12" spans="2:13">
      <c r="B12" s="16"/>
      <c r="C12" s="31"/>
      <c r="D12" s="25"/>
      <c r="E12" s="22" t="s">
        <v>129</v>
      </c>
      <c r="F12" s="22">
        <v>17</v>
      </c>
      <c r="G12" s="19"/>
      <c r="H12" s="19"/>
      <c r="I12" s="20">
        <v>66.083333333333329</v>
      </c>
      <c r="J12" s="21">
        <v>0.89281210592686011</v>
      </c>
      <c r="K12" s="19"/>
      <c r="L12" s="23"/>
      <c r="M12" s="18"/>
    </row>
    <row r="13" spans="2:13">
      <c r="B13" s="15">
        <f>B11+1</f>
        <v>42720</v>
      </c>
      <c r="C13" s="30">
        <v>7</v>
      </c>
      <c r="D13" s="25">
        <v>76</v>
      </c>
      <c r="E13" s="26" t="s">
        <v>127</v>
      </c>
      <c r="F13" s="26">
        <v>0</v>
      </c>
      <c r="G13" s="27">
        <v>31.21</v>
      </c>
      <c r="H13" s="27">
        <f t="shared" si="1"/>
        <v>19</v>
      </c>
      <c r="I13" s="27">
        <f t="shared" si="0"/>
        <v>50.21</v>
      </c>
      <c r="J13" s="27">
        <v>1.5136427006572395</v>
      </c>
      <c r="K13" s="27">
        <v>1.53</v>
      </c>
      <c r="L13" s="29">
        <v>0.36</v>
      </c>
      <c r="M13" s="28">
        <f>68/D13</f>
        <v>0.89473684210526316</v>
      </c>
    </row>
    <row r="14" spans="2:13">
      <c r="B14" s="16"/>
      <c r="C14" s="31"/>
      <c r="D14" s="25"/>
      <c r="E14" s="22" t="s">
        <v>129</v>
      </c>
      <c r="F14" s="22">
        <v>10</v>
      </c>
      <c r="G14" s="19"/>
      <c r="H14" s="19"/>
      <c r="I14" s="20">
        <v>61.949999999999996</v>
      </c>
      <c r="J14" s="21">
        <v>1.0653753026634383</v>
      </c>
      <c r="K14" s="19"/>
      <c r="L14" s="23"/>
      <c r="M14" s="18"/>
    </row>
    <row r="15" spans="2:13">
      <c r="B15" s="14">
        <f t="shared" ref="B15" si="4">B13+1</f>
        <v>42721</v>
      </c>
      <c r="C15" s="17">
        <v>7</v>
      </c>
      <c r="D15" s="25">
        <v>89</v>
      </c>
      <c r="E15" s="26" t="s">
        <v>127</v>
      </c>
      <c r="F15" s="26">
        <v>0</v>
      </c>
      <c r="G15" s="27">
        <v>33.71</v>
      </c>
      <c r="H15" s="27">
        <f t="shared" si="1"/>
        <v>22.25</v>
      </c>
      <c r="I15" s="27">
        <f t="shared" si="0"/>
        <v>55.96</v>
      </c>
      <c r="J15" s="27">
        <v>1.5904217298070049</v>
      </c>
      <c r="K15" s="27">
        <v>1.47</v>
      </c>
      <c r="L15" s="29">
        <v>0.34</v>
      </c>
      <c r="M15" s="28">
        <f>71/D15</f>
        <v>0.797752808988764</v>
      </c>
    </row>
    <row r="16" spans="2:13">
      <c r="B16" s="14"/>
      <c r="C16" s="17"/>
      <c r="D16" s="25"/>
      <c r="E16" s="22" t="s">
        <v>129</v>
      </c>
      <c r="F16" s="24">
        <v>12</v>
      </c>
      <c r="G16" s="19"/>
      <c r="H16" s="19"/>
      <c r="I16" s="20">
        <v>66.36666666666666</v>
      </c>
      <c r="J16" s="21">
        <v>1.1602209944751383</v>
      </c>
      <c r="K16" s="19"/>
      <c r="L16" s="23"/>
      <c r="M16" s="18"/>
    </row>
  </sheetData>
  <mergeCells count="21">
    <mergeCell ref="D15:D16"/>
    <mergeCell ref="D3:D4"/>
    <mergeCell ref="D5:D6"/>
    <mergeCell ref="D7:D8"/>
    <mergeCell ref="D9:D10"/>
    <mergeCell ref="D11:D12"/>
    <mergeCell ref="D13:D14"/>
    <mergeCell ref="C15:C16"/>
    <mergeCell ref="B3:B4"/>
    <mergeCell ref="B5:B6"/>
    <mergeCell ref="B7:B8"/>
    <mergeCell ref="B9:B10"/>
    <mergeCell ref="B11:B12"/>
    <mergeCell ref="B13:B14"/>
    <mergeCell ref="B15:B16"/>
    <mergeCell ref="C3:C4"/>
    <mergeCell ref="C5:C6"/>
    <mergeCell ref="C7:C8"/>
    <mergeCell ref="C9:C10"/>
    <mergeCell ref="C11:C12"/>
    <mergeCell ref="C13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topLeftCell="A2" workbookViewId="0">
      <selection activeCell="E11" sqref="E11"/>
    </sheetView>
  </sheetViews>
  <sheetFormatPr defaultRowHeight="15"/>
  <cols>
    <col min="1" max="1" width="11.5" bestFit="1" customWidth="1"/>
    <col min="2" max="2" width="15.875" bestFit="1" customWidth="1"/>
    <col min="3" max="3" width="14" bestFit="1" customWidth="1"/>
    <col min="4" max="4" width="21.625" bestFit="1" customWidth="1"/>
    <col min="5" max="5" width="9.625" customWidth="1"/>
  </cols>
  <sheetData>
    <row r="3" spans="1:5">
      <c r="A3" s="9" t="s">
        <v>107</v>
      </c>
      <c r="B3" t="s">
        <v>122</v>
      </c>
      <c r="C3" t="s">
        <v>123</v>
      </c>
      <c r="D3" t="s">
        <v>124</v>
      </c>
      <c r="E3" t="s">
        <v>126</v>
      </c>
    </row>
    <row r="4" spans="1:5">
      <c r="A4" s="10" t="s">
        <v>109</v>
      </c>
      <c r="B4" s="12"/>
      <c r="C4" s="12"/>
      <c r="D4" s="12"/>
      <c r="E4" s="12"/>
    </row>
    <row r="5" spans="1:5">
      <c r="A5" s="11" t="s">
        <v>110</v>
      </c>
      <c r="B5" s="12">
        <v>10</v>
      </c>
      <c r="C5" s="12">
        <v>132</v>
      </c>
      <c r="D5" s="12">
        <v>13</v>
      </c>
      <c r="E5" s="12">
        <v>91.25</v>
      </c>
    </row>
    <row r="6" spans="1:5">
      <c r="A6" s="11" t="s">
        <v>111</v>
      </c>
      <c r="B6" s="12">
        <v>8</v>
      </c>
      <c r="C6" s="12">
        <v>113</v>
      </c>
      <c r="D6" s="12">
        <v>13</v>
      </c>
      <c r="E6" s="12">
        <v>75.61666666666666</v>
      </c>
    </row>
    <row r="7" spans="1:5">
      <c r="A7" s="11" t="s">
        <v>112</v>
      </c>
      <c r="B7" s="12">
        <v>8</v>
      </c>
      <c r="C7" s="12">
        <v>93</v>
      </c>
      <c r="D7" s="12">
        <v>14</v>
      </c>
      <c r="E7" s="12">
        <v>74.716666666666669</v>
      </c>
    </row>
    <row r="8" spans="1:5">
      <c r="A8" s="11" t="s">
        <v>113</v>
      </c>
      <c r="B8" s="12">
        <v>7</v>
      </c>
      <c r="C8" s="12">
        <v>86</v>
      </c>
      <c r="D8" s="12">
        <v>6</v>
      </c>
      <c r="E8" s="12">
        <v>67.683333333333337</v>
      </c>
    </row>
    <row r="9" spans="1:5">
      <c r="A9" s="11" t="s">
        <v>114</v>
      </c>
      <c r="B9" s="12">
        <v>7</v>
      </c>
      <c r="C9" s="12">
        <v>76</v>
      </c>
      <c r="D9" s="12">
        <v>17</v>
      </c>
      <c r="E9" s="12">
        <v>66.083333333333329</v>
      </c>
    </row>
    <row r="10" spans="1:5">
      <c r="A10" s="11" t="s">
        <v>115</v>
      </c>
      <c r="B10" s="12">
        <v>7</v>
      </c>
      <c r="C10" s="12">
        <v>76</v>
      </c>
      <c r="D10" s="12">
        <v>10</v>
      </c>
      <c r="E10" s="12">
        <v>61.949999999999996</v>
      </c>
    </row>
    <row r="11" spans="1:5">
      <c r="A11" s="11" t="s">
        <v>116</v>
      </c>
      <c r="B11" s="12">
        <v>7</v>
      </c>
      <c r="C11" s="12">
        <v>89</v>
      </c>
      <c r="D11" s="12">
        <v>12</v>
      </c>
      <c r="E11" s="12">
        <v>66.36666666666666</v>
      </c>
    </row>
    <row r="12" spans="1:5">
      <c r="A12" s="11" t="s">
        <v>117</v>
      </c>
      <c r="B12" s="12">
        <v>7</v>
      </c>
      <c r="C12" s="12">
        <v>65</v>
      </c>
      <c r="D12" s="12">
        <v>15</v>
      </c>
      <c r="E12" s="12">
        <v>63.86666666666666</v>
      </c>
    </row>
    <row r="13" spans="1:5">
      <c r="A13" s="11" t="s">
        <v>118</v>
      </c>
      <c r="B13" s="12">
        <v>20</v>
      </c>
      <c r="C13" s="12">
        <v>298</v>
      </c>
      <c r="D13" s="12">
        <v>29</v>
      </c>
      <c r="E13" s="12">
        <v>194.26666666666665</v>
      </c>
    </row>
    <row r="14" spans="1:5">
      <c r="A14" s="11" t="s">
        <v>119</v>
      </c>
      <c r="B14" s="12">
        <v>22</v>
      </c>
      <c r="C14" s="12">
        <v>338</v>
      </c>
      <c r="D14" s="12">
        <v>35</v>
      </c>
      <c r="E14" s="12">
        <v>218.35</v>
      </c>
    </row>
    <row r="15" spans="1:5">
      <c r="A15" s="11" t="s">
        <v>120</v>
      </c>
      <c r="B15" s="12">
        <v>21</v>
      </c>
      <c r="C15" s="12">
        <v>337</v>
      </c>
      <c r="D15" s="12">
        <v>30</v>
      </c>
      <c r="E15" s="12">
        <v>207.33333333333334</v>
      </c>
    </row>
    <row r="16" spans="1:5">
      <c r="A16" s="11" t="s">
        <v>121</v>
      </c>
      <c r="B16" s="12">
        <v>19</v>
      </c>
      <c r="C16" s="12">
        <v>326</v>
      </c>
      <c r="D16" s="12">
        <v>36</v>
      </c>
      <c r="E16" s="12">
        <v>192.01666666666668</v>
      </c>
    </row>
    <row r="17" spans="1:5">
      <c r="A17" s="10" t="s">
        <v>108</v>
      </c>
      <c r="B17" s="12">
        <v>143</v>
      </c>
      <c r="C17" s="12">
        <v>2029</v>
      </c>
      <c r="D17" s="12">
        <v>230</v>
      </c>
      <c r="E17" s="12">
        <v>1379.5000000000007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workbookViewId="0"/>
  </sheetViews>
  <sheetFormatPr defaultRowHeight="15"/>
  <sheetData>
    <row r="1" spans="1:14" ht="94.5">
      <c r="A1" s="7" t="s">
        <v>95</v>
      </c>
      <c r="B1" s="7" t="s">
        <v>0</v>
      </c>
      <c r="C1" s="7" t="s">
        <v>96</v>
      </c>
      <c r="D1" s="7" t="s">
        <v>97</v>
      </c>
      <c r="E1" s="7" t="s">
        <v>98</v>
      </c>
      <c r="F1" s="7" t="s">
        <v>99</v>
      </c>
      <c r="G1" s="7" t="s">
        <v>100</v>
      </c>
      <c r="H1" s="7" t="s">
        <v>101</v>
      </c>
      <c r="I1" s="7" t="s">
        <v>102</v>
      </c>
      <c r="J1" s="7" t="s">
        <v>103</v>
      </c>
      <c r="K1" s="7" t="s">
        <v>125</v>
      </c>
      <c r="L1" s="7" t="s">
        <v>104</v>
      </c>
      <c r="M1" s="8" t="s">
        <v>105</v>
      </c>
      <c r="N1" s="8" t="s">
        <v>106</v>
      </c>
    </row>
    <row r="2" spans="1:14" ht="36.75">
      <c r="A2" s="3" t="s">
        <v>10</v>
      </c>
      <c r="B2" s="4">
        <v>42715</v>
      </c>
      <c r="C2" s="3" t="s">
        <v>11</v>
      </c>
      <c r="D2" s="3">
        <v>41144214</v>
      </c>
      <c r="E2" s="3" t="s">
        <v>12</v>
      </c>
      <c r="F2" s="3" t="s">
        <v>13</v>
      </c>
      <c r="G2" s="5">
        <v>0.35972222222222222</v>
      </c>
      <c r="H2" s="5">
        <v>0.76388888888888884</v>
      </c>
      <c r="I2" s="3">
        <v>32651</v>
      </c>
      <c r="J2" s="3">
        <v>32729</v>
      </c>
      <c r="K2" s="13">
        <f>(H2-G2)*24</f>
        <v>9.6999999999999993</v>
      </c>
      <c r="L2" s="3">
        <v>8</v>
      </c>
      <c r="M2" s="3">
        <v>0</v>
      </c>
      <c r="N2" s="6">
        <v>0</v>
      </c>
    </row>
    <row r="3" spans="1:14" ht="24.75">
      <c r="A3" s="3" t="s">
        <v>10</v>
      </c>
      <c r="B3" s="4">
        <v>42715</v>
      </c>
      <c r="C3" s="3" t="s">
        <v>14</v>
      </c>
      <c r="D3" s="3">
        <v>15573644</v>
      </c>
      <c r="E3" s="3" t="s">
        <v>15</v>
      </c>
      <c r="F3" s="3" t="s">
        <v>13</v>
      </c>
      <c r="G3" s="5">
        <v>0.34513888888888888</v>
      </c>
      <c r="H3" s="5">
        <v>0.79861111111111116</v>
      </c>
      <c r="I3" s="3">
        <v>134582</v>
      </c>
      <c r="J3" s="3">
        <v>134638</v>
      </c>
      <c r="K3" s="13">
        <f t="shared" ref="K3:K66" si="0">(H3-G3)*24</f>
        <v>10.883333333333335</v>
      </c>
      <c r="L3" s="3">
        <v>16</v>
      </c>
      <c r="M3" s="3">
        <v>1</v>
      </c>
      <c r="N3" s="6">
        <v>0</v>
      </c>
    </row>
    <row r="4" spans="1:14" ht="24.75">
      <c r="A4" s="3" t="s">
        <v>10</v>
      </c>
      <c r="B4" s="4">
        <v>42715</v>
      </c>
      <c r="C4" s="3" t="s">
        <v>16</v>
      </c>
      <c r="D4" s="3">
        <v>15574386</v>
      </c>
      <c r="E4" s="3" t="s">
        <v>17</v>
      </c>
      <c r="F4" s="3" t="s">
        <v>13</v>
      </c>
      <c r="G4" s="5">
        <v>0.38958333333333334</v>
      </c>
      <c r="H4" s="5">
        <v>0.80555555555555547</v>
      </c>
      <c r="I4" s="3">
        <v>123316</v>
      </c>
      <c r="J4" s="3">
        <v>123387</v>
      </c>
      <c r="K4" s="13">
        <f t="shared" si="0"/>
        <v>9.9833333333333307</v>
      </c>
      <c r="L4" s="3">
        <v>12</v>
      </c>
      <c r="M4" s="3">
        <v>1</v>
      </c>
      <c r="N4" s="3">
        <v>1</v>
      </c>
    </row>
    <row r="5" spans="1:14" ht="24.75">
      <c r="A5" s="3" t="s">
        <v>10</v>
      </c>
      <c r="B5" s="4">
        <v>42715</v>
      </c>
      <c r="C5" s="3" t="s">
        <v>18</v>
      </c>
      <c r="D5" s="3">
        <v>15572379</v>
      </c>
      <c r="E5" s="3" t="s">
        <v>19</v>
      </c>
      <c r="F5" s="3" t="s">
        <v>13</v>
      </c>
      <c r="G5" s="5">
        <v>0.3354166666666667</v>
      </c>
      <c r="H5" s="5">
        <v>0.72916666666666663</v>
      </c>
      <c r="I5" s="3">
        <v>44917</v>
      </c>
      <c r="J5" s="3">
        <v>44981</v>
      </c>
      <c r="K5" s="13">
        <f t="shared" si="0"/>
        <v>9.4499999999999993</v>
      </c>
      <c r="L5" s="3">
        <v>16</v>
      </c>
      <c r="M5" s="3">
        <v>2</v>
      </c>
      <c r="N5" s="6">
        <v>0</v>
      </c>
    </row>
    <row r="6" spans="1:14" ht="24.75">
      <c r="A6" s="3" t="s">
        <v>10</v>
      </c>
      <c r="B6" s="4">
        <v>42715</v>
      </c>
      <c r="C6" s="3" t="s">
        <v>20</v>
      </c>
      <c r="D6" s="3">
        <v>15577270</v>
      </c>
      <c r="E6" s="3" t="s">
        <v>21</v>
      </c>
      <c r="F6" s="3" t="s">
        <v>13</v>
      </c>
      <c r="G6" s="5">
        <v>0.32708333333333334</v>
      </c>
      <c r="H6" s="5">
        <v>0.63888888888888895</v>
      </c>
      <c r="I6" s="3">
        <v>76078</v>
      </c>
      <c r="J6" s="3">
        <v>76124</v>
      </c>
      <c r="K6" s="13">
        <f t="shared" si="0"/>
        <v>7.4833333333333343</v>
      </c>
      <c r="L6" s="3">
        <v>14</v>
      </c>
      <c r="M6" s="3">
        <v>0</v>
      </c>
      <c r="N6" s="6">
        <v>0</v>
      </c>
    </row>
    <row r="7" spans="1:14" ht="24.75">
      <c r="A7" s="3" t="s">
        <v>10</v>
      </c>
      <c r="B7" s="4">
        <v>42715</v>
      </c>
      <c r="C7" s="3" t="s">
        <v>22</v>
      </c>
      <c r="D7" s="3">
        <v>15573084</v>
      </c>
      <c r="E7" s="3" t="s">
        <v>23</v>
      </c>
      <c r="F7" s="3" t="s">
        <v>13</v>
      </c>
      <c r="G7" s="5">
        <v>0.3611111111111111</v>
      </c>
      <c r="H7" s="5">
        <v>0.68055555555555547</v>
      </c>
      <c r="I7" s="3">
        <v>71335</v>
      </c>
      <c r="J7" s="3">
        <v>71390</v>
      </c>
      <c r="K7" s="13">
        <f t="shared" si="0"/>
        <v>7.6666666666666643</v>
      </c>
      <c r="L7" s="3">
        <v>10</v>
      </c>
      <c r="M7" s="3">
        <v>1</v>
      </c>
      <c r="N7" s="6">
        <v>0</v>
      </c>
    </row>
    <row r="8" spans="1:14" ht="36.75">
      <c r="A8" s="3" t="s">
        <v>10</v>
      </c>
      <c r="B8" s="4">
        <v>42715</v>
      </c>
      <c r="C8" s="3" t="s">
        <v>24</v>
      </c>
      <c r="D8" s="3">
        <v>15577123</v>
      </c>
      <c r="E8" s="3" t="s">
        <v>25</v>
      </c>
      <c r="F8" s="3" t="s">
        <v>13</v>
      </c>
      <c r="G8" s="5">
        <v>0.33263888888888887</v>
      </c>
      <c r="H8" s="5">
        <v>0.64583333333333337</v>
      </c>
      <c r="I8" s="3">
        <v>85819</v>
      </c>
      <c r="J8" s="3">
        <v>85871</v>
      </c>
      <c r="K8" s="13">
        <f t="shared" si="0"/>
        <v>7.5166666666666675</v>
      </c>
      <c r="L8" s="3">
        <v>17</v>
      </c>
      <c r="M8" s="3">
        <v>3</v>
      </c>
      <c r="N8" s="6">
        <v>0</v>
      </c>
    </row>
    <row r="9" spans="1:14" ht="24.75">
      <c r="A9" s="3" t="s">
        <v>10</v>
      </c>
      <c r="B9" s="4">
        <v>42715</v>
      </c>
      <c r="C9" s="3" t="s">
        <v>26</v>
      </c>
      <c r="D9" s="3">
        <v>15575107</v>
      </c>
      <c r="E9" s="3" t="s">
        <v>27</v>
      </c>
      <c r="F9" s="3" t="s">
        <v>13</v>
      </c>
      <c r="G9" s="5">
        <v>0.3430555555555555</v>
      </c>
      <c r="H9" s="5">
        <v>0.79375000000000007</v>
      </c>
      <c r="I9" s="3">
        <v>39751</v>
      </c>
      <c r="J9" s="3">
        <v>39793</v>
      </c>
      <c r="K9" s="13">
        <f t="shared" si="0"/>
        <v>10.81666666666667</v>
      </c>
      <c r="L9" s="3">
        <v>10</v>
      </c>
      <c r="M9" s="3">
        <v>1</v>
      </c>
      <c r="N9" s="6">
        <v>0</v>
      </c>
    </row>
    <row r="10" spans="1:14" ht="24.75">
      <c r="A10" s="3" t="s">
        <v>10</v>
      </c>
      <c r="B10" s="4">
        <v>42715</v>
      </c>
      <c r="C10" s="3" t="s">
        <v>28</v>
      </c>
      <c r="D10" s="3">
        <v>15571853</v>
      </c>
      <c r="E10" s="3" t="s">
        <v>29</v>
      </c>
      <c r="F10" s="3" t="s">
        <v>13</v>
      </c>
      <c r="G10" s="5">
        <v>0.3125</v>
      </c>
      <c r="H10" s="5">
        <v>0.69097222222222221</v>
      </c>
      <c r="I10" s="3">
        <v>18104</v>
      </c>
      <c r="J10" s="3">
        <v>18168</v>
      </c>
      <c r="K10" s="13">
        <f t="shared" si="0"/>
        <v>9.0833333333333321</v>
      </c>
      <c r="L10" s="3">
        <v>15</v>
      </c>
      <c r="M10" s="3">
        <v>1</v>
      </c>
      <c r="N10" s="6">
        <v>0</v>
      </c>
    </row>
    <row r="11" spans="1:14" ht="24.75">
      <c r="A11" s="3" t="s">
        <v>10</v>
      </c>
      <c r="B11" s="4">
        <v>42715</v>
      </c>
      <c r="C11" s="3" t="s">
        <v>30</v>
      </c>
      <c r="D11" s="3">
        <v>15574830</v>
      </c>
      <c r="E11" s="3" t="s">
        <v>31</v>
      </c>
      <c r="F11" s="3" t="s">
        <v>13</v>
      </c>
      <c r="G11" s="5">
        <v>0.33333333333333331</v>
      </c>
      <c r="H11" s="5">
        <v>0.69444444444444453</v>
      </c>
      <c r="I11" s="3">
        <v>21516</v>
      </c>
      <c r="J11" s="3">
        <v>21603</v>
      </c>
      <c r="K11" s="13">
        <f t="shared" si="0"/>
        <v>8.6666666666666696</v>
      </c>
      <c r="L11" s="3">
        <v>14</v>
      </c>
      <c r="M11" s="3">
        <v>3</v>
      </c>
      <c r="N11" s="6">
        <v>0</v>
      </c>
    </row>
    <row r="12" spans="1:14" ht="24.75">
      <c r="A12" s="3" t="s">
        <v>10</v>
      </c>
      <c r="B12" s="4">
        <v>42716</v>
      </c>
      <c r="C12" s="3" t="s">
        <v>32</v>
      </c>
      <c r="D12" s="3">
        <v>41144253</v>
      </c>
      <c r="E12" s="3" t="s">
        <v>33</v>
      </c>
      <c r="F12" s="3" t="s">
        <v>13</v>
      </c>
      <c r="G12" s="5">
        <v>0.3125</v>
      </c>
      <c r="H12" s="5">
        <v>0.67361111111111116</v>
      </c>
      <c r="I12" s="3">
        <v>71401</v>
      </c>
      <c r="J12" s="3">
        <v>71451</v>
      </c>
      <c r="K12" s="13">
        <f t="shared" si="0"/>
        <v>8.6666666666666679</v>
      </c>
      <c r="L12" s="3">
        <v>15</v>
      </c>
      <c r="M12" s="3">
        <v>4</v>
      </c>
      <c r="N12" s="6">
        <v>0</v>
      </c>
    </row>
    <row r="13" spans="1:14" ht="24.75">
      <c r="A13" s="3" t="s">
        <v>10</v>
      </c>
      <c r="B13" s="4">
        <v>42716</v>
      </c>
      <c r="C13" s="3" t="s">
        <v>34</v>
      </c>
      <c r="D13" s="3">
        <v>15583686</v>
      </c>
      <c r="E13" s="3" t="s">
        <v>12</v>
      </c>
      <c r="F13" s="3" t="s">
        <v>13</v>
      </c>
      <c r="G13" s="5">
        <v>0.3611111111111111</v>
      </c>
      <c r="H13" s="5">
        <v>0.72916666666666663</v>
      </c>
      <c r="I13" s="3">
        <v>32730</v>
      </c>
      <c r="J13" s="3">
        <v>32790</v>
      </c>
      <c r="K13" s="13">
        <f t="shared" si="0"/>
        <v>8.8333333333333321</v>
      </c>
      <c r="L13" s="3">
        <v>13</v>
      </c>
      <c r="M13" s="3">
        <v>2</v>
      </c>
      <c r="N13" s="6">
        <v>0</v>
      </c>
    </row>
    <row r="14" spans="1:14" ht="24.75">
      <c r="A14" s="3" t="s">
        <v>10</v>
      </c>
      <c r="B14" s="4">
        <v>42716</v>
      </c>
      <c r="C14" s="3" t="s">
        <v>35</v>
      </c>
      <c r="D14" s="3">
        <v>15548475</v>
      </c>
      <c r="E14" s="3" t="s">
        <v>17</v>
      </c>
      <c r="F14" s="3" t="s">
        <v>13</v>
      </c>
      <c r="G14" s="5">
        <v>0.33194444444444443</v>
      </c>
      <c r="H14" s="5">
        <v>0.68055555555555547</v>
      </c>
      <c r="I14" s="3">
        <v>123396</v>
      </c>
      <c r="J14" s="3">
        <v>123488</v>
      </c>
      <c r="K14" s="13">
        <f t="shared" si="0"/>
        <v>8.3666666666666654</v>
      </c>
      <c r="L14" s="3">
        <v>17</v>
      </c>
      <c r="M14" s="3">
        <v>0</v>
      </c>
      <c r="N14" s="6">
        <v>0</v>
      </c>
    </row>
    <row r="15" spans="1:14" ht="24.75">
      <c r="A15" s="3" t="s">
        <v>10</v>
      </c>
      <c r="B15" s="4">
        <v>42716</v>
      </c>
      <c r="C15" s="3" t="s">
        <v>36</v>
      </c>
      <c r="D15" s="3">
        <v>15588073</v>
      </c>
      <c r="E15" s="3" t="s">
        <v>37</v>
      </c>
      <c r="F15" s="3" t="s">
        <v>38</v>
      </c>
      <c r="G15" s="5">
        <v>0.35555555555555557</v>
      </c>
      <c r="H15" s="5">
        <v>0.79861111111111116</v>
      </c>
      <c r="I15" s="3">
        <v>101570</v>
      </c>
      <c r="J15" s="3">
        <v>101620</v>
      </c>
      <c r="K15" s="13">
        <f t="shared" si="0"/>
        <v>10.633333333333335</v>
      </c>
      <c r="L15" s="3">
        <v>13</v>
      </c>
      <c r="M15" s="3">
        <v>0</v>
      </c>
      <c r="N15" s="3">
        <v>1</v>
      </c>
    </row>
    <row r="16" spans="1:14" ht="36.75">
      <c r="A16" s="3" t="s">
        <v>10</v>
      </c>
      <c r="B16" s="4">
        <v>42716</v>
      </c>
      <c r="C16" s="3" t="s">
        <v>39</v>
      </c>
      <c r="D16" s="3">
        <v>15585686</v>
      </c>
      <c r="E16" s="3" t="s">
        <v>19</v>
      </c>
      <c r="F16" s="3" t="s">
        <v>13</v>
      </c>
      <c r="G16" s="5">
        <v>0.32361111111111113</v>
      </c>
      <c r="H16" s="5">
        <v>0.72916666666666663</v>
      </c>
      <c r="I16" s="3">
        <v>44981</v>
      </c>
      <c r="J16" s="3">
        <v>45083</v>
      </c>
      <c r="K16" s="13">
        <f t="shared" si="0"/>
        <v>9.7333333333333325</v>
      </c>
      <c r="L16" s="3">
        <v>14</v>
      </c>
      <c r="M16" s="3">
        <v>1</v>
      </c>
      <c r="N16" s="6">
        <v>0</v>
      </c>
    </row>
    <row r="17" spans="1:14" ht="36.75">
      <c r="A17" s="3" t="s">
        <v>10</v>
      </c>
      <c r="B17" s="4">
        <v>42716</v>
      </c>
      <c r="C17" s="3" t="s">
        <v>40</v>
      </c>
      <c r="D17" s="3">
        <v>15584721</v>
      </c>
      <c r="E17" s="3" t="s">
        <v>27</v>
      </c>
      <c r="F17" s="3" t="s">
        <v>13</v>
      </c>
      <c r="G17" s="5">
        <v>0.3527777777777778</v>
      </c>
      <c r="H17" s="5">
        <v>0.70833333333333337</v>
      </c>
      <c r="I17" s="3">
        <v>39812</v>
      </c>
      <c r="J17" s="3">
        <v>39881</v>
      </c>
      <c r="K17" s="13">
        <f t="shared" si="0"/>
        <v>8.5333333333333332</v>
      </c>
      <c r="L17" s="3">
        <v>12</v>
      </c>
      <c r="M17" s="3">
        <v>1</v>
      </c>
      <c r="N17" s="6">
        <v>0</v>
      </c>
    </row>
    <row r="18" spans="1:14" ht="36.75">
      <c r="A18" s="3" t="s">
        <v>10</v>
      </c>
      <c r="B18" s="4">
        <v>42716</v>
      </c>
      <c r="C18" s="3" t="s">
        <v>41</v>
      </c>
      <c r="D18" s="3">
        <v>15589069</v>
      </c>
      <c r="E18" s="3" t="s">
        <v>42</v>
      </c>
      <c r="F18" s="3" t="s">
        <v>13</v>
      </c>
      <c r="G18" s="5">
        <v>0.33958333333333335</v>
      </c>
      <c r="H18" s="5">
        <v>0.80555555555555547</v>
      </c>
      <c r="I18" s="3">
        <v>76092</v>
      </c>
      <c r="J18" s="3">
        <v>76145</v>
      </c>
      <c r="K18" s="13">
        <f t="shared" si="0"/>
        <v>11.18333333333333</v>
      </c>
      <c r="L18" s="3">
        <v>13</v>
      </c>
      <c r="M18" s="3">
        <v>2</v>
      </c>
      <c r="N18" s="6">
        <v>0</v>
      </c>
    </row>
    <row r="19" spans="1:14" ht="24.75">
      <c r="A19" s="3" t="s">
        <v>10</v>
      </c>
      <c r="B19" s="4">
        <v>42716</v>
      </c>
      <c r="C19" s="3" t="s">
        <v>28</v>
      </c>
      <c r="D19" s="3">
        <v>15584155</v>
      </c>
      <c r="E19" s="3" t="s">
        <v>29</v>
      </c>
      <c r="F19" s="3" t="s">
        <v>13</v>
      </c>
      <c r="G19" s="5">
        <v>0.35972222222222222</v>
      </c>
      <c r="H19" s="5">
        <v>0.76250000000000007</v>
      </c>
      <c r="I19" s="3">
        <v>21604</v>
      </c>
      <c r="J19" s="3">
        <v>21651</v>
      </c>
      <c r="K19" s="13">
        <f t="shared" si="0"/>
        <v>9.6666666666666679</v>
      </c>
      <c r="L19" s="3">
        <v>16</v>
      </c>
      <c r="M19" s="3">
        <v>3</v>
      </c>
      <c r="N19" s="6">
        <v>0</v>
      </c>
    </row>
    <row r="20" spans="1:14" ht="24.75">
      <c r="A20" s="3" t="s">
        <v>10</v>
      </c>
      <c r="B20" s="4">
        <v>42717</v>
      </c>
      <c r="C20" s="3" t="s">
        <v>43</v>
      </c>
      <c r="D20" s="3">
        <v>15604122</v>
      </c>
      <c r="E20" s="3" t="s">
        <v>12</v>
      </c>
      <c r="F20" s="3" t="s">
        <v>13</v>
      </c>
      <c r="G20" s="5">
        <v>0.33333333333333331</v>
      </c>
      <c r="H20" s="5">
        <v>0.67499999999999993</v>
      </c>
      <c r="I20" s="3">
        <v>32791</v>
      </c>
      <c r="J20" s="3">
        <v>32841</v>
      </c>
      <c r="K20" s="13">
        <f t="shared" si="0"/>
        <v>8.1999999999999993</v>
      </c>
      <c r="L20" s="3">
        <v>8</v>
      </c>
      <c r="M20" s="3">
        <v>3</v>
      </c>
      <c r="N20" s="6">
        <v>0</v>
      </c>
    </row>
    <row r="21" spans="1:14" ht="24.75">
      <c r="A21" s="3" t="s">
        <v>10</v>
      </c>
      <c r="B21" s="4">
        <v>42717</v>
      </c>
      <c r="C21" s="3" t="s">
        <v>44</v>
      </c>
      <c r="D21" s="3">
        <v>15606448</v>
      </c>
      <c r="E21" s="3" t="s">
        <v>15</v>
      </c>
      <c r="F21" s="3" t="s">
        <v>13</v>
      </c>
      <c r="G21" s="5">
        <v>0.35555555555555557</v>
      </c>
      <c r="H21" s="5">
        <v>0.69444444444444453</v>
      </c>
      <c r="I21" s="3">
        <v>39800</v>
      </c>
      <c r="J21" s="3">
        <v>39876</v>
      </c>
      <c r="K21" s="13">
        <f t="shared" si="0"/>
        <v>8.1333333333333346</v>
      </c>
      <c r="L21" s="3">
        <v>15</v>
      </c>
      <c r="M21" s="3">
        <v>1</v>
      </c>
      <c r="N21" s="6">
        <v>0</v>
      </c>
    </row>
    <row r="22" spans="1:14" ht="24.75">
      <c r="A22" s="3" t="s">
        <v>10</v>
      </c>
      <c r="B22" s="4">
        <v>42717</v>
      </c>
      <c r="C22" s="3" t="s">
        <v>35</v>
      </c>
      <c r="D22" s="3">
        <v>15605477</v>
      </c>
      <c r="E22" s="3" t="s">
        <v>23</v>
      </c>
      <c r="F22" s="3" t="s">
        <v>13</v>
      </c>
      <c r="G22" s="5">
        <v>0.32361111111111113</v>
      </c>
      <c r="H22" s="5">
        <v>0.76388888888888884</v>
      </c>
      <c r="I22" s="3">
        <v>71469</v>
      </c>
      <c r="J22" s="3">
        <v>71530</v>
      </c>
      <c r="K22" s="13">
        <f t="shared" si="0"/>
        <v>10.566666666666665</v>
      </c>
      <c r="L22" s="3">
        <v>14</v>
      </c>
      <c r="M22" s="3">
        <v>1</v>
      </c>
      <c r="N22" s="6">
        <v>0</v>
      </c>
    </row>
    <row r="23" spans="1:14" ht="24.75">
      <c r="A23" s="3" t="s">
        <v>10</v>
      </c>
      <c r="B23" s="4">
        <v>42717</v>
      </c>
      <c r="C23" s="3" t="s">
        <v>45</v>
      </c>
      <c r="D23" s="3">
        <v>15603988</v>
      </c>
      <c r="E23" s="3" t="s">
        <v>19</v>
      </c>
      <c r="F23" s="3" t="s">
        <v>13</v>
      </c>
      <c r="G23" s="5">
        <v>0.3527777777777778</v>
      </c>
      <c r="H23" s="5">
        <v>0.77083333333333337</v>
      </c>
      <c r="I23" s="3">
        <v>45084</v>
      </c>
      <c r="J23" s="3">
        <v>45162</v>
      </c>
      <c r="K23" s="13">
        <f t="shared" si="0"/>
        <v>10.033333333333333</v>
      </c>
      <c r="L23" s="3">
        <v>11</v>
      </c>
      <c r="M23" s="3">
        <v>1</v>
      </c>
      <c r="N23" s="6">
        <v>0</v>
      </c>
    </row>
    <row r="24" spans="1:14" ht="24.75">
      <c r="A24" s="3" t="s">
        <v>10</v>
      </c>
      <c r="B24" s="4">
        <v>42717</v>
      </c>
      <c r="C24" s="3" t="s">
        <v>22</v>
      </c>
      <c r="D24" s="3">
        <v>15607052</v>
      </c>
      <c r="E24" s="3" t="s">
        <v>17</v>
      </c>
      <c r="F24" s="3" t="s">
        <v>13</v>
      </c>
      <c r="G24" s="5">
        <v>0.33958333333333335</v>
      </c>
      <c r="H24" s="5">
        <v>0.79166666666666663</v>
      </c>
      <c r="I24" s="3">
        <v>123492</v>
      </c>
      <c r="J24" s="3">
        <v>123579</v>
      </c>
      <c r="K24" s="13">
        <f t="shared" si="0"/>
        <v>10.849999999999998</v>
      </c>
      <c r="L24" s="3">
        <v>10</v>
      </c>
      <c r="M24" s="3">
        <v>0</v>
      </c>
      <c r="N24" s="6">
        <v>0</v>
      </c>
    </row>
    <row r="25" spans="1:14" ht="24.75">
      <c r="A25" s="3" t="s">
        <v>10</v>
      </c>
      <c r="B25" s="4">
        <v>42717</v>
      </c>
      <c r="C25" s="3" t="s">
        <v>46</v>
      </c>
      <c r="D25" s="3">
        <v>15605292</v>
      </c>
      <c r="E25" s="3" t="s">
        <v>27</v>
      </c>
      <c r="F25" s="3" t="s">
        <v>13</v>
      </c>
      <c r="G25" s="5">
        <v>0.3527777777777778</v>
      </c>
      <c r="H25" s="5">
        <v>0.71527777777777779</v>
      </c>
      <c r="I25" s="3">
        <v>39881</v>
      </c>
      <c r="J25" s="3">
        <v>39942</v>
      </c>
      <c r="K25" s="13">
        <f t="shared" si="0"/>
        <v>8.6999999999999993</v>
      </c>
      <c r="L25" s="3">
        <v>12</v>
      </c>
      <c r="M25" s="3">
        <v>5</v>
      </c>
      <c r="N25" s="6">
        <v>0</v>
      </c>
    </row>
    <row r="26" spans="1:14" ht="24.75">
      <c r="A26" s="3" t="s">
        <v>10</v>
      </c>
      <c r="B26" s="4">
        <v>42717</v>
      </c>
      <c r="C26" s="3" t="s">
        <v>47</v>
      </c>
      <c r="D26" s="3">
        <v>15607909</v>
      </c>
      <c r="E26" s="3" t="s">
        <v>37</v>
      </c>
      <c r="F26" s="3" t="s">
        <v>38</v>
      </c>
      <c r="G26" s="5">
        <v>0.3659722222222222</v>
      </c>
      <c r="H26" s="5">
        <v>0.77777777777777779</v>
      </c>
      <c r="I26" s="3">
        <v>101715</v>
      </c>
      <c r="J26" s="3">
        <v>101781</v>
      </c>
      <c r="K26" s="13">
        <f t="shared" si="0"/>
        <v>9.8833333333333346</v>
      </c>
      <c r="L26" s="3">
        <v>9</v>
      </c>
      <c r="M26" s="3">
        <v>0</v>
      </c>
      <c r="N26" s="3">
        <v>1</v>
      </c>
    </row>
    <row r="27" spans="1:14" ht="24.75">
      <c r="A27" s="3" t="s">
        <v>10</v>
      </c>
      <c r="B27" s="4">
        <v>42717</v>
      </c>
      <c r="C27" s="3" t="s">
        <v>28</v>
      </c>
      <c r="D27" s="3">
        <v>15605477</v>
      </c>
      <c r="E27" s="3" t="s">
        <v>31</v>
      </c>
      <c r="F27" s="3" t="s">
        <v>13</v>
      </c>
      <c r="G27" s="5">
        <v>0.38125000000000003</v>
      </c>
      <c r="H27" s="5">
        <v>0.72916666666666663</v>
      </c>
      <c r="I27" s="3">
        <v>21679</v>
      </c>
      <c r="J27" s="3">
        <v>21760</v>
      </c>
      <c r="K27" s="13">
        <f t="shared" si="0"/>
        <v>8.3499999999999979</v>
      </c>
      <c r="L27" s="3">
        <v>14</v>
      </c>
      <c r="M27" s="3">
        <v>3</v>
      </c>
      <c r="N27" s="6">
        <v>0</v>
      </c>
    </row>
    <row r="28" spans="1:14" ht="36.75">
      <c r="A28" s="3" t="s">
        <v>10</v>
      </c>
      <c r="B28" s="4">
        <v>42718</v>
      </c>
      <c r="C28" s="3" t="s">
        <v>11</v>
      </c>
      <c r="D28" s="3">
        <v>15622125</v>
      </c>
      <c r="E28" s="3" t="s">
        <v>19</v>
      </c>
      <c r="F28" s="3" t="s">
        <v>13</v>
      </c>
      <c r="G28" s="5">
        <v>0.33958333333333335</v>
      </c>
      <c r="H28" s="5">
        <v>0.79166666666666663</v>
      </c>
      <c r="I28" s="3">
        <v>45162</v>
      </c>
      <c r="J28" s="3">
        <v>45228</v>
      </c>
      <c r="K28" s="13">
        <f t="shared" si="0"/>
        <v>10.849999999999998</v>
      </c>
      <c r="L28" s="3">
        <v>9</v>
      </c>
      <c r="M28" s="3">
        <v>1</v>
      </c>
      <c r="N28" s="6">
        <v>0</v>
      </c>
    </row>
    <row r="29" spans="1:14" ht="36.75">
      <c r="A29" s="3" t="s">
        <v>10</v>
      </c>
      <c r="B29" s="4">
        <v>42718</v>
      </c>
      <c r="C29" s="3" t="s">
        <v>48</v>
      </c>
      <c r="D29" s="3">
        <v>15622295</v>
      </c>
      <c r="E29" s="3" t="s">
        <v>12</v>
      </c>
      <c r="F29" s="3" t="s">
        <v>13</v>
      </c>
      <c r="G29" s="5">
        <v>0.3527777777777778</v>
      </c>
      <c r="H29" s="5">
        <v>0.71527777777777779</v>
      </c>
      <c r="I29" s="3">
        <v>32842</v>
      </c>
      <c r="J29" s="3">
        <v>32919</v>
      </c>
      <c r="K29" s="13">
        <f t="shared" si="0"/>
        <v>8.6999999999999993</v>
      </c>
      <c r="L29" s="3">
        <v>9</v>
      </c>
      <c r="M29" s="3">
        <v>0</v>
      </c>
      <c r="N29" s="6">
        <v>0</v>
      </c>
    </row>
    <row r="30" spans="1:14" ht="36.75">
      <c r="A30" s="3" t="s">
        <v>10</v>
      </c>
      <c r="B30" s="4">
        <v>42718</v>
      </c>
      <c r="C30" s="3" t="s">
        <v>39</v>
      </c>
      <c r="D30" s="3">
        <v>15626671</v>
      </c>
      <c r="E30" s="3" t="s">
        <v>37</v>
      </c>
      <c r="F30" s="3" t="s">
        <v>38</v>
      </c>
      <c r="G30" s="5">
        <v>0.3659722222222222</v>
      </c>
      <c r="H30" s="5">
        <v>0.77777777777777779</v>
      </c>
      <c r="I30" s="3">
        <v>101877</v>
      </c>
      <c r="J30" s="3">
        <v>101963</v>
      </c>
      <c r="K30" s="13">
        <f t="shared" si="0"/>
        <v>9.8833333333333346</v>
      </c>
      <c r="L30" s="3">
        <v>11</v>
      </c>
      <c r="M30" s="3">
        <v>0</v>
      </c>
      <c r="N30" s="6">
        <v>0</v>
      </c>
    </row>
    <row r="31" spans="1:14" ht="24.75">
      <c r="A31" s="3" t="s">
        <v>10</v>
      </c>
      <c r="B31" s="4">
        <v>42718</v>
      </c>
      <c r="C31" s="3" t="s">
        <v>20</v>
      </c>
      <c r="D31" s="3">
        <v>15624824</v>
      </c>
      <c r="E31" s="3" t="s">
        <v>23</v>
      </c>
      <c r="F31" s="3" t="s">
        <v>13</v>
      </c>
      <c r="G31" s="5">
        <v>0.38125000000000003</v>
      </c>
      <c r="H31" s="5">
        <v>0.85416666666666663</v>
      </c>
      <c r="I31" s="3">
        <v>71550</v>
      </c>
      <c r="J31" s="3">
        <v>71590</v>
      </c>
      <c r="K31" s="13">
        <f t="shared" si="0"/>
        <v>11.349999999999998</v>
      </c>
      <c r="L31" s="3">
        <v>12</v>
      </c>
      <c r="M31" s="3">
        <v>3</v>
      </c>
      <c r="N31" s="6">
        <v>0</v>
      </c>
    </row>
    <row r="32" spans="1:14" ht="24.75">
      <c r="A32" s="3" t="s">
        <v>10</v>
      </c>
      <c r="B32" s="4">
        <v>42718</v>
      </c>
      <c r="C32" s="3" t="s">
        <v>49</v>
      </c>
      <c r="D32" s="3">
        <v>15622749</v>
      </c>
      <c r="E32" s="3" t="s">
        <v>27</v>
      </c>
      <c r="F32" s="3" t="s">
        <v>13</v>
      </c>
      <c r="G32" s="5">
        <v>0.33333333333333331</v>
      </c>
      <c r="H32" s="5">
        <v>0.67499999999999993</v>
      </c>
      <c r="I32" s="3">
        <v>39988</v>
      </c>
      <c r="J32" s="3">
        <v>40029</v>
      </c>
      <c r="K32" s="13">
        <f t="shared" si="0"/>
        <v>8.1999999999999993</v>
      </c>
      <c r="L32" s="3">
        <v>16</v>
      </c>
      <c r="M32" s="3">
        <v>2</v>
      </c>
      <c r="N32" s="6">
        <v>0</v>
      </c>
    </row>
    <row r="33" spans="1:14" ht="24.75">
      <c r="A33" s="3" t="s">
        <v>10</v>
      </c>
      <c r="B33" s="4">
        <v>42718</v>
      </c>
      <c r="C33" s="3" t="s">
        <v>18</v>
      </c>
      <c r="D33" s="3">
        <v>15624821</v>
      </c>
      <c r="E33" s="3" t="s">
        <v>15</v>
      </c>
      <c r="F33" s="3" t="s">
        <v>13</v>
      </c>
      <c r="G33" s="5">
        <v>0.35555555555555557</v>
      </c>
      <c r="H33" s="5">
        <v>0.69444444444444453</v>
      </c>
      <c r="I33" s="3">
        <v>134639</v>
      </c>
      <c r="J33" s="3">
        <v>134711</v>
      </c>
      <c r="K33" s="13">
        <f t="shared" si="0"/>
        <v>8.1333333333333346</v>
      </c>
      <c r="L33" s="3">
        <v>14</v>
      </c>
      <c r="M33" s="3">
        <v>0</v>
      </c>
      <c r="N33" s="6">
        <v>0</v>
      </c>
    </row>
    <row r="34" spans="1:14" ht="24.75">
      <c r="A34" s="3" t="s">
        <v>10</v>
      </c>
      <c r="B34" s="4">
        <v>42718</v>
      </c>
      <c r="C34" s="3" t="s">
        <v>28</v>
      </c>
      <c r="D34" s="3">
        <v>15621339</v>
      </c>
      <c r="E34" s="3" t="s">
        <v>29</v>
      </c>
      <c r="F34" s="3" t="s">
        <v>13</v>
      </c>
      <c r="G34" s="5">
        <v>0.32361111111111113</v>
      </c>
      <c r="H34" s="5">
        <v>0.76388888888888884</v>
      </c>
      <c r="I34" s="3">
        <v>18255</v>
      </c>
      <c r="J34" s="3">
        <v>18337</v>
      </c>
      <c r="K34" s="13">
        <f t="shared" si="0"/>
        <v>10.566666666666665</v>
      </c>
      <c r="L34" s="3">
        <v>15</v>
      </c>
      <c r="M34" s="3">
        <v>0</v>
      </c>
      <c r="N34" s="6">
        <v>0</v>
      </c>
    </row>
    <row r="35" spans="1:14" ht="24.75">
      <c r="A35" s="3" t="s">
        <v>10</v>
      </c>
      <c r="B35" s="4">
        <v>42719</v>
      </c>
      <c r="C35" s="3" t="s">
        <v>34</v>
      </c>
      <c r="D35" s="3">
        <v>15638848</v>
      </c>
      <c r="E35" s="3" t="s">
        <v>19</v>
      </c>
      <c r="F35" s="3" t="s">
        <v>13</v>
      </c>
      <c r="G35" s="5">
        <v>0.3527777777777778</v>
      </c>
      <c r="H35" s="5">
        <v>0.77083333333333337</v>
      </c>
      <c r="I35" s="3">
        <v>45228</v>
      </c>
      <c r="J35" s="3">
        <v>45268</v>
      </c>
      <c r="K35" s="13">
        <f t="shared" si="0"/>
        <v>10.033333333333333</v>
      </c>
      <c r="L35" s="3">
        <v>10</v>
      </c>
      <c r="M35" s="3">
        <v>2</v>
      </c>
      <c r="N35" s="6">
        <v>0</v>
      </c>
    </row>
    <row r="36" spans="1:14" ht="24.75">
      <c r="A36" s="3" t="s">
        <v>10</v>
      </c>
      <c r="B36" s="4">
        <v>42719</v>
      </c>
      <c r="C36" s="3" t="s">
        <v>44</v>
      </c>
      <c r="D36" s="3">
        <v>15642000</v>
      </c>
      <c r="E36" s="3" t="s">
        <v>23</v>
      </c>
      <c r="F36" s="3" t="s">
        <v>13</v>
      </c>
      <c r="G36" s="5">
        <v>0.33958333333333335</v>
      </c>
      <c r="H36" s="5">
        <v>0.79166666666666663</v>
      </c>
      <c r="I36" s="3">
        <v>71610</v>
      </c>
      <c r="J36" s="3">
        <v>71648</v>
      </c>
      <c r="K36" s="13">
        <f t="shared" si="0"/>
        <v>10.849999999999998</v>
      </c>
      <c r="L36" s="3">
        <v>7</v>
      </c>
      <c r="M36" s="3">
        <v>0</v>
      </c>
      <c r="N36" s="6">
        <v>0</v>
      </c>
    </row>
    <row r="37" spans="1:14" ht="36.75">
      <c r="A37" s="3" t="s">
        <v>10</v>
      </c>
      <c r="B37" s="4">
        <v>42719</v>
      </c>
      <c r="C37" s="3" t="s">
        <v>41</v>
      </c>
      <c r="D37" s="3">
        <v>15639844</v>
      </c>
      <c r="E37" s="3" t="s">
        <v>17</v>
      </c>
      <c r="F37" s="3" t="s">
        <v>13</v>
      </c>
      <c r="G37" s="5">
        <v>0.3527777777777778</v>
      </c>
      <c r="H37" s="5">
        <v>0.71527777777777779</v>
      </c>
      <c r="I37" s="3">
        <v>123626</v>
      </c>
      <c r="J37" s="3">
        <v>123704</v>
      </c>
      <c r="K37" s="13">
        <f t="shared" si="0"/>
        <v>8.6999999999999993</v>
      </c>
      <c r="L37" s="3">
        <v>10</v>
      </c>
      <c r="M37" s="3">
        <v>4</v>
      </c>
      <c r="N37" s="6">
        <v>0</v>
      </c>
    </row>
    <row r="38" spans="1:14" ht="24.75">
      <c r="A38" s="3" t="s">
        <v>10</v>
      </c>
      <c r="B38" s="4">
        <v>42719</v>
      </c>
      <c r="C38" s="3" t="s">
        <v>45</v>
      </c>
      <c r="D38" s="3">
        <v>15640840</v>
      </c>
      <c r="E38" s="3" t="s">
        <v>27</v>
      </c>
      <c r="F38" s="3" t="s">
        <v>13</v>
      </c>
      <c r="G38" s="5">
        <v>0.3125</v>
      </c>
      <c r="H38" s="5">
        <v>0.67361111111111116</v>
      </c>
      <c r="I38" s="3">
        <v>40047</v>
      </c>
      <c r="J38" s="3">
        <v>40106</v>
      </c>
      <c r="K38" s="13">
        <f t="shared" si="0"/>
        <v>8.6666666666666679</v>
      </c>
      <c r="L38" s="3">
        <v>8</v>
      </c>
      <c r="M38" s="3">
        <v>2</v>
      </c>
      <c r="N38" s="6">
        <v>0</v>
      </c>
    </row>
    <row r="39" spans="1:14" ht="36.75">
      <c r="A39" s="3" t="s">
        <v>10</v>
      </c>
      <c r="B39" s="4">
        <v>42719</v>
      </c>
      <c r="C39" s="3" t="s">
        <v>50</v>
      </c>
      <c r="D39" s="3">
        <v>15642464</v>
      </c>
      <c r="E39" s="3" t="s">
        <v>37</v>
      </c>
      <c r="F39" s="3" t="s">
        <v>38</v>
      </c>
      <c r="G39" s="5">
        <v>0.3611111111111111</v>
      </c>
      <c r="H39" s="5">
        <v>0.72916666666666663</v>
      </c>
      <c r="I39" s="3">
        <v>102026</v>
      </c>
      <c r="J39" s="3">
        <v>102093</v>
      </c>
      <c r="K39" s="13">
        <f t="shared" si="0"/>
        <v>8.8333333333333321</v>
      </c>
      <c r="L39" s="3">
        <v>13</v>
      </c>
      <c r="M39" s="3">
        <v>3</v>
      </c>
      <c r="N39" s="6">
        <v>0</v>
      </c>
    </row>
    <row r="40" spans="1:14" ht="24.75">
      <c r="A40" s="3" t="s">
        <v>10</v>
      </c>
      <c r="B40" s="4">
        <v>42719</v>
      </c>
      <c r="C40" s="3" t="s">
        <v>51</v>
      </c>
      <c r="D40" s="3">
        <v>15643155</v>
      </c>
      <c r="E40" s="3" t="s">
        <v>15</v>
      </c>
      <c r="F40" s="3" t="s">
        <v>13</v>
      </c>
      <c r="G40" s="5">
        <v>0.33194444444444443</v>
      </c>
      <c r="H40" s="5">
        <v>0.68055555555555547</v>
      </c>
      <c r="I40" s="3">
        <v>134712</v>
      </c>
      <c r="J40" s="3">
        <v>134759</v>
      </c>
      <c r="K40" s="13">
        <f t="shared" si="0"/>
        <v>8.3666666666666654</v>
      </c>
      <c r="L40" s="3">
        <v>13</v>
      </c>
      <c r="M40" s="3">
        <v>3</v>
      </c>
      <c r="N40" s="6">
        <v>0</v>
      </c>
    </row>
    <row r="41" spans="1:14" ht="24.75">
      <c r="A41" s="3" t="s">
        <v>10</v>
      </c>
      <c r="B41" s="4">
        <v>42719</v>
      </c>
      <c r="C41" s="3" t="s">
        <v>28</v>
      </c>
      <c r="D41" s="3">
        <v>15639524</v>
      </c>
      <c r="E41" s="3" t="s">
        <v>31</v>
      </c>
      <c r="F41" s="3" t="s">
        <v>13</v>
      </c>
      <c r="G41" s="5">
        <v>0.35555555555555557</v>
      </c>
      <c r="H41" s="5">
        <v>0.79861111111111116</v>
      </c>
      <c r="I41" s="3">
        <v>25508</v>
      </c>
      <c r="J41" s="3">
        <v>25575</v>
      </c>
      <c r="K41" s="13">
        <f t="shared" si="0"/>
        <v>10.633333333333335</v>
      </c>
      <c r="L41" s="3">
        <v>15</v>
      </c>
      <c r="M41" s="3">
        <v>3</v>
      </c>
      <c r="N41" s="6">
        <v>0</v>
      </c>
    </row>
    <row r="42" spans="1:14" ht="24.75">
      <c r="A42" s="3" t="s">
        <v>10</v>
      </c>
      <c r="B42" s="4">
        <v>42720</v>
      </c>
      <c r="C42" s="3" t="s">
        <v>14</v>
      </c>
      <c r="D42" s="3">
        <v>15656196</v>
      </c>
      <c r="E42" s="3" t="s">
        <v>12</v>
      </c>
      <c r="F42" s="3" t="s">
        <v>13</v>
      </c>
      <c r="G42" s="5">
        <v>0.33263888888888887</v>
      </c>
      <c r="H42" s="5">
        <v>0.64583333333333337</v>
      </c>
      <c r="I42" s="3">
        <v>32927</v>
      </c>
      <c r="J42" s="3">
        <v>33005</v>
      </c>
      <c r="K42" s="13">
        <f t="shared" si="0"/>
        <v>7.5166666666666675</v>
      </c>
      <c r="L42" s="3">
        <v>9</v>
      </c>
      <c r="M42" s="3">
        <v>0</v>
      </c>
      <c r="N42" s="6">
        <v>0</v>
      </c>
    </row>
    <row r="43" spans="1:14" ht="24.75">
      <c r="A43" s="3" t="s">
        <v>10</v>
      </c>
      <c r="B43" s="4">
        <v>42720</v>
      </c>
      <c r="C43" s="3" t="s">
        <v>52</v>
      </c>
      <c r="D43" s="3">
        <v>15658909</v>
      </c>
      <c r="E43" s="3" t="s">
        <v>15</v>
      </c>
      <c r="F43" s="3" t="s">
        <v>13</v>
      </c>
      <c r="G43" s="5">
        <v>0.3430555555555555</v>
      </c>
      <c r="H43" s="5">
        <v>0.79375000000000007</v>
      </c>
      <c r="I43" s="3">
        <v>134760</v>
      </c>
      <c r="J43" s="3">
        <v>134832</v>
      </c>
      <c r="K43" s="13">
        <f t="shared" si="0"/>
        <v>10.81666666666667</v>
      </c>
      <c r="L43" s="3">
        <v>13</v>
      </c>
      <c r="M43" s="3">
        <v>2</v>
      </c>
      <c r="N43" s="6">
        <v>0</v>
      </c>
    </row>
    <row r="44" spans="1:14" ht="24.75">
      <c r="A44" s="3" t="s">
        <v>10</v>
      </c>
      <c r="B44" s="4">
        <v>42720</v>
      </c>
      <c r="C44" s="3" t="s">
        <v>22</v>
      </c>
      <c r="D44" s="3">
        <v>15657976</v>
      </c>
      <c r="E44" s="3" t="s">
        <v>23</v>
      </c>
      <c r="F44" s="3" t="s">
        <v>13</v>
      </c>
      <c r="G44" s="5">
        <v>0.3125</v>
      </c>
      <c r="H44" s="5">
        <v>0.69097222222222221</v>
      </c>
      <c r="I44" s="3">
        <v>71665</v>
      </c>
      <c r="J44" s="3">
        <v>71748</v>
      </c>
      <c r="K44" s="13">
        <f t="shared" si="0"/>
        <v>9.0833333333333321</v>
      </c>
      <c r="L44" s="3">
        <v>10</v>
      </c>
      <c r="M44" s="3">
        <v>1</v>
      </c>
      <c r="N44" s="6">
        <v>0</v>
      </c>
    </row>
    <row r="45" spans="1:14" ht="24.75">
      <c r="A45" s="3" t="s">
        <v>10</v>
      </c>
      <c r="B45" s="4">
        <v>42720</v>
      </c>
      <c r="C45" s="3" t="s">
        <v>53</v>
      </c>
      <c r="D45" s="3">
        <v>15659437</v>
      </c>
      <c r="E45" s="3" t="s">
        <v>17</v>
      </c>
      <c r="F45" s="3" t="s">
        <v>13</v>
      </c>
      <c r="G45" s="5">
        <v>0.33333333333333331</v>
      </c>
      <c r="H45" s="5">
        <v>0.69444444444444453</v>
      </c>
      <c r="I45" s="3">
        <v>123724</v>
      </c>
      <c r="J45" s="3">
        <v>123776</v>
      </c>
      <c r="K45" s="13">
        <f t="shared" si="0"/>
        <v>8.6666666666666696</v>
      </c>
      <c r="L45" s="3">
        <v>7</v>
      </c>
      <c r="M45" s="3">
        <v>1</v>
      </c>
      <c r="N45" s="6">
        <v>0</v>
      </c>
    </row>
    <row r="46" spans="1:14" ht="24.75">
      <c r="A46" s="3" t="s">
        <v>10</v>
      </c>
      <c r="B46" s="4">
        <v>42720</v>
      </c>
      <c r="C46" s="3" t="s">
        <v>47</v>
      </c>
      <c r="D46" s="3">
        <v>15658767</v>
      </c>
      <c r="E46" s="3" t="s">
        <v>19</v>
      </c>
      <c r="F46" s="3" t="s">
        <v>13</v>
      </c>
      <c r="G46" s="5">
        <v>0.3125</v>
      </c>
      <c r="H46" s="5">
        <v>0.67361111111111116</v>
      </c>
      <c r="I46" s="3">
        <v>45268</v>
      </c>
      <c r="J46" s="3">
        <v>45340</v>
      </c>
      <c r="K46" s="13">
        <f t="shared" si="0"/>
        <v>8.6666666666666679</v>
      </c>
      <c r="L46" s="3">
        <v>12</v>
      </c>
      <c r="M46" s="3">
        <v>1</v>
      </c>
      <c r="N46" s="6">
        <v>0</v>
      </c>
    </row>
    <row r="47" spans="1:14" ht="24.75">
      <c r="A47" s="3" t="s">
        <v>10</v>
      </c>
      <c r="B47" s="4">
        <v>42720</v>
      </c>
      <c r="C47" s="3" t="s">
        <v>28</v>
      </c>
      <c r="D47" s="3">
        <v>15657336</v>
      </c>
      <c r="E47" s="3" t="s">
        <v>54</v>
      </c>
      <c r="F47" s="3" t="s">
        <v>13</v>
      </c>
      <c r="G47" s="5">
        <v>0.3611111111111111</v>
      </c>
      <c r="H47" s="5">
        <v>0.72916666666666663</v>
      </c>
      <c r="I47" s="3">
        <v>22043</v>
      </c>
      <c r="J47" s="3">
        <v>22123</v>
      </c>
      <c r="K47" s="13">
        <f t="shared" si="0"/>
        <v>8.8333333333333321</v>
      </c>
      <c r="L47" s="3">
        <v>14</v>
      </c>
      <c r="M47" s="3">
        <v>4</v>
      </c>
      <c r="N47" s="6">
        <v>0</v>
      </c>
    </row>
    <row r="48" spans="1:14" ht="24.75">
      <c r="A48" s="3" t="s">
        <v>10</v>
      </c>
      <c r="B48" s="4">
        <v>42720</v>
      </c>
      <c r="C48" s="3" t="s">
        <v>30</v>
      </c>
      <c r="D48" s="3">
        <v>15660348</v>
      </c>
      <c r="E48" s="3" t="s">
        <v>31</v>
      </c>
      <c r="F48" s="3" t="s">
        <v>13</v>
      </c>
      <c r="G48" s="5">
        <v>0.33194444444444443</v>
      </c>
      <c r="H48" s="5">
        <v>0.68055555555555547</v>
      </c>
      <c r="I48" s="3">
        <v>25579</v>
      </c>
      <c r="J48" s="3">
        <v>25589</v>
      </c>
      <c r="K48" s="13">
        <f t="shared" si="0"/>
        <v>8.3666666666666654</v>
      </c>
      <c r="L48" s="3">
        <v>11</v>
      </c>
      <c r="M48" s="3">
        <v>1</v>
      </c>
      <c r="N48" s="6">
        <v>0</v>
      </c>
    </row>
    <row r="49" spans="1:14" ht="24.75">
      <c r="A49" s="3" t="s">
        <v>10</v>
      </c>
      <c r="B49" s="4">
        <v>42721</v>
      </c>
      <c r="C49" s="3" t="s">
        <v>32</v>
      </c>
      <c r="D49" s="3">
        <v>15676396</v>
      </c>
      <c r="E49" s="3" t="s">
        <v>15</v>
      </c>
      <c r="F49" s="3" t="s">
        <v>13</v>
      </c>
      <c r="G49" s="5">
        <v>0.3659722222222222</v>
      </c>
      <c r="H49" s="5">
        <v>0.77777777777777779</v>
      </c>
      <c r="I49" s="3">
        <v>134833</v>
      </c>
      <c r="J49" s="3">
        <v>134889</v>
      </c>
      <c r="K49" s="13">
        <f t="shared" si="0"/>
        <v>9.8833333333333346</v>
      </c>
      <c r="L49" s="3">
        <v>10</v>
      </c>
      <c r="M49" s="3">
        <v>1</v>
      </c>
      <c r="N49" s="6">
        <v>0</v>
      </c>
    </row>
    <row r="50" spans="1:14" ht="24.75">
      <c r="A50" s="3" t="s">
        <v>10</v>
      </c>
      <c r="B50" s="4">
        <v>42721</v>
      </c>
      <c r="C50" s="3" t="s">
        <v>44</v>
      </c>
      <c r="D50" s="3">
        <v>15677482</v>
      </c>
      <c r="E50" s="3" t="s">
        <v>27</v>
      </c>
      <c r="F50" s="3" t="s">
        <v>13</v>
      </c>
      <c r="G50" s="5">
        <v>0.38125000000000003</v>
      </c>
      <c r="H50" s="5">
        <v>0.72916666666666663</v>
      </c>
      <c r="I50" s="3">
        <v>40123</v>
      </c>
      <c r="J50" s="3">
        <v>40199</v>
      </c>
      <c r="K50" s="13">
        <f t="shared" si="0"/>
        <v>8.3499999999999979</v>
      </c>
      <c r="L50" s="3">
        <v>15</v>
      </c>
      <c r="M50" s="3">
        <v>2</v>
      </c>
      <c r="N50" s="6">
        <v>0</v>
      </c>
    </row>
    <row r="51" spans="1:14" ht="24.75">
      <c r="A51" s="3" t="s">
        <v>10</v>
      </c>
      <c r="B51" s="4">
        <v>42721</v>
      </c>
      <c r="C51" s="3" t="s">
        <v>20</v>
      </c>
      <c r="D51" s="3">
        <v>15678093</v>
      </c>
      <c r="E51" s="3" t="s">
        <v>37</v>
      </c>
      <c r="F51" s="3" t="s">
        <v>38</v>
      </c>
      <c r="G51" s="5">
        <v>0.33958333333333335</v>
      </c>
      <c r="H51" s="5">
        <v>0.79166666666666663</v>
      </c>
      <c r="I51" s="3">
        <v>102321</v>
      </c>
      <c r="J51" s="3">
        <v>102384</v>
      </c>
      <c r="K51" s="13">
        <f t="shared" si="0"/>
        <v>10.849999999999998</v>
      </c>
      <c r="L51" s="3">
        <v>9</v>
      </c>
      <c r="M51" s="3">
        <v>1</v>
      </c>
      <c r="N51" s="6">
        <v>0</v>
      </c>
    </row>
    <row r="52" spans="1:14" ht="24.75">
      <c r="A52" s="3" t="s">
        <v>10</v>
      </c>
      <c r="B52" s="4">
        <v>42721</v>
      </c>
      <c r="C52" s="3" t="s">
        <v>46</v>
      </c>
      <c r="D52" s="3">
        <v>15675950</v>
      </c>
      <c r="E52" s="3" t="s">
        <v>19</v>
      </c>
      <c r="F52" s="3" t="s">
        <v>13</v>
      </c>
      <c r="G52" s="5">
        <v>0.3527777777777778</v>
      </c>
      <c r="H52" s="5">
        <v>0.71527777777777779</v>
      </c>
      <c r="I52" s="3">
        <v>45341</v>
      </c>
      <c r="J52" s="3">
        <v>45387</v>
      </c>
      <c r="K52" s="13">
        <f t="shared" si="0"/>
        <v>8.6999999999999993</v>
      </c>
      <c r="L52" s="3">
        <v>13</v>
      </c>
      <c r="M52" s="3">
        <v>2</v>
      </c>
      <c r="N52" s="6">
        <v>0</v>
      </c>
    </row>
    <row r="53" spans="1:14" ht="24.75">
      <c r="A53" s="3" t="s">
        <v>10</v>
      </c>
      <c r="B53" s="4">
        <v>42721</v>
      </c>
      <c r="C53" s="3" t="s">
        <v>55</v>
      </c>
      <c r="D53" s="3">
        <v>15678989</v>
      </c>
      <c r="E53" s="3" t="s">
        <v>17</v>
      </c>
      <c r="F53" s="3" t="s">
        <v>13</v>
      </c>
      <c r="G53" s="5">
        <v>0.3659722222222222</v>
      </c>
      <c r="H53" s="5">
        <v>0.77777777777777779</v>
      </c>
      <c r="I53" s="3">
        <v>123798</v>
      </c>
      <c r="J53" s="3">
        <v>123863</v>
      </c>
      <c r="K53" s="13">
        <f t="shared" si="0"/>
        <v>9.8833333333333346</v>
      </c>
      <c r="L53" s="3">
        <v>14</v>
      </c>
      <c r="M53" s="3">
        <v>2</v>
      </c>
      <c r="N53" s="6">
        <v>0</v>
      </c>
    </row>
    <row r="54" spans="1:14" ht="24.75">
      <c r="A54" s="3" t="s">
        <v>10</v>
      </c>
      <c r="B54" s="4">
        <v>42721</v>
      </c>
      <c r="C54" s="3" t="s">
        <v>28</v>
      </c>
      <c r="D54" s="3">
        <v>15674314</v>
      </c>
      <c r="E54" s="3" t="s">
        <v>54</v>
      </c>
      <c r="F54" s="3" t="s">
        <v>13</v>
      </c>
      <c r="G54" s="5">
        <v>0.35555555555555557</v>
      </c>
      <c r="H54" s="5">
        <v>0.69444444444444453</v>
      </c>
      <c r="I54" s="3">
        <v>22043</v>
      </c>
      <c r="J54" s="3">
        <v>22123</v>
      </c>
      <c r="K54" s="13">
        <f t="shared" si="0"/>
        <v>8.1333333333333346</v>
      </c>
      <c r="L54" s="3">
        <v>18</v>
      </c>
      <c r="M54" s="3">
        <v>3</v>
      </c>
      <c r="N54" s="6">
        <v>0</v>
      </c>
    </row>
    <row r="55" spans="1:14" ht="24.75">
      <c r="A55" s="3" t="s">
        <v>10</v>
      </c>
      <c r="B55" s="4">
        <v>42721</v>
      </c>
      <c r="C55" s="3" t="s">
        <v>30</v>
      </c>
      <c r="D55" s="3">
        <v>15677089</v>
      </c>
      <c r="E55" s="3" t="s">
        <v>31</v>
      </c>
      <c r="F55" s="3" t="s">
        <v>13</v>
      </c>
      <c r="G55" s="5">
        <v>0.32361111111111113</v>
      </c>
      <c r="H55" s="5">
        <v>0.76388888888888884</v>
      </c>
      <c r="I55" s="3">
        <v>25579</v>
      </c>
      <c r="J55" s="3">
        <v>25589</v>
      </c>
      <c r="K55" s="13">
        <f t="shared" si="0"/>
        <v>10.566666666666665</v>
      </c>
      <c r="L55" s="3">
        <v>10</v>
      </c>
      <c r="M55" s="3">
        <v>1</v>
      </c>
      <c r="N55" s="6">
        <v>0</v>
      </c>
    </row>
    <row r="56" spans="1:14" ht="24.75">
      <c r="A56" s="3" t="s">
        <v>10</v>
      </c>
      <c r="B56" s="4">
        <v>42722</v>
      </c>
      <c r="C56" s="3" t="s">
        <v>56</v>
      </c>
      <c r="D56" s="3">
        <v>15691812</v>
      </c>
      <c r="E56" s="3" t="s">
        <v>27</v>
      </c>
      <c r="F56" s="3" t="s">
        <v>13</v>
      </c>
      <c r="G56" s="5">
        <v>0.3527777777777778</v>
      </c>
      <c r="H56" s="5">
        <v>0.71527777777777779</v>
      </c>
      <c r="I56" s="3">
        <v>40216</v>
      </c>
      <c r="J56" s="3">
        <v>40259</v>
      </c>
      <c r="K56" s="13">
        <f t="shared" si="0"/>
        <v>8.6999999999999993</v>
      </c>
      <c r="L56" s="3">
        <v>11</v>
      </c>
      <c r="M56" s="3">
        <v>4</v>
      </c>
      <c r="N56" s="6">
        <v>0</v>
      </c>
    </row>
    <row r="57" spans="1:14" ht="24.75">
      <c r="A57" s="3" t="s">
        <v>10</v>
      </c>
      <c r="B57" s="4">
        <v>42722</v>
      </c>
      <c r="C57" s="3" t="s">
        <v>57</v>
      </c>
      <c r="D57" s="3">
        <v>15691330</v>
      </c>
      <c r="E57" s="3" t="s">
        <v>58</v>
      </c>
      <c r="F57" s="3" t="s">
        <v>13</v>
      </c>
      <c r="G57" s="5">
        <v>0.3659722222222222</v>
      </c>
      <c r="H57" s="5">
        <v>0.77777777777777779</v>
      </c>
      <c r="I57" s="3">
        <v>33022</v>
      </c>
      <c r="J57" s="3">
        <v>33077</v>
      </c>
      <c r="K57" s="13">
        <f t="shared" si="0"/>
        <v>9.8833333333333346</v>
      </c>
      <c r="L57" s="3">
        <v>9</v>
      </c>
      <c r="M57" s="3">
        <v>2</v>
      </c>
      <c r="N57" s="6">
        <v>0</v>
      </c>
    </row>
    <row r="58" spans="1:14" ht="24.75">
      <c r="A58" s="3" t="s">
        <v>10</v>
      </c>
      <c r="B58" s="4">
        <v>42722</v>
      </c>
      <c r="C58" s="3" t="s">
        <v>44</v>
      </c>
      <c r="D58" s="3">
        <v>15692051</v>
      </c>
      <c r="E58" s="3" t="s">
        <v>23</v>
      </c>
      <c r="F58" s="3" t="s">
        <v>13</v>
      </c>
      <c r="G58" s="5">
        <v>0.38125000000000003</v>
      </c>
      <c r="H58" s="5">
        <v>0.72916666666666663</v>
      </c>
      <c r="I58" s="3">
        <v>71765</v>
      </c>
      <c r="J58" s="3">
        <v>71835</v>
      </c>
      <c r="K58" s="13">
        <f t="shared" si="0"/>
        <v>8.3499999999999979</v>
      </c>
      <c r="L58" s="3">
        <v>6</v>
      </c>
      <c r="M58" s="3">
        <v>2</v>
      </c>
      <c r="N58" s="6">
        <v>0</v>
      </c>
    </row>
    <row r="59" spans="1:14" ht="36.75">
      <c r="A59" s="3" t="s">
        <v>10</v>
      </c>
      <c r="B59" s="4">
        <v>42722</v>
      </c>
      <c r="C59" s="3" t="s">
        <v>50</v>
      </c>
      <c r="D59" s="3">
        <v>15692582</v>
      </c>
      <c r="E59" s="3" t="s">
        <v>59</v>
      </c>
      <c r="F59" s="3" t="s">
        <v>13</v>
      </c>
      <c r="G59" s="5">
        <v>0.33333333333333331</v>
      </c>
      <c r="H59" s="5">
        <v>0.67499999999999993</v>
      </c>
      <c r="I59" s="3">
        <v>45387</v>
      </c>
      <c r="J59" s="3">
        <v>45439</v>
      </c>
      <c r="K59" s="13">
        <f t="shared" si="0"/>
        <v>8.1999999999999993</v>
      </c>
      <c r="L59" s="3">
        <v>10</v>
      </c>
      <c r="M59" s="3">
        <v>3</v>
      </c>
      <c r="N59" s="6">
        <v>0</v>
      </c>
    </row>
    <row r="60" spans="1:14" ht="24.75">
      <c r="A60" s="3" t="s">
        <v>10</v>
      </c>
      <c r="B60" s="4">
        <v>42722</v>
      </c>
      <c r="C60" s="3" t="s">
        <v>47</v>
      </c>
      <c r="D60" s="3">
        <v>15693064</v>
      </c>
      <c r="E60" s="3" t="s">
        <v>17</v>
      </c>
      <c r="F60" s="3" t="s">
        <v>13</v>
      </c>
      <c r="G60" s="5">
        <v>0.35555555555555557</v>
      </c>
      <c r="H60" s="5">
        <v>0.69444444444444453</v>
      </c>
      <c r="I60" s="3">
        <v>123871</v>
      </c>
      <c r="J60" s="3">
        <v>123951</v>
      </c>
      <c r="K60" s="13">
        <f t="shared" si="0"/>
        <v>8.1333333333333346</v>
      </c>
      <c r="L60" s="3">
        <v>10</v>
      </c>
      <c r="M60" s="3">
        <v>2</v>
      </c>
      <c r="N60" s="6">
        <v>0</v>
      </c>
    </row>
    <row r="61" spans="1:14" ht="24.75">
      <c r="A61" s="3" t="s">
        <v>10</v>
      </c>
      <c r="B61" s="4">
        <v>42722</v>
      </c>
      <c r="C61" s="3" t="s">
        <v>28</v>
      </c>
      <c r="D61" s="3">
        <v>15690903</v>
      </c>
      <c r="E61" s="3" t="s">
        <v>54</v>
      </c>
      <c r="F61" s="3" t="s">
        <v>13</v>
      </c>
      <c r="G61" s="5">
        <v>0.32361111111111113</v>
      </c>
      <c r="H61" s="5">
        <v>0.76388888888888884</v>
      </c>
      <c r="I61" s="3">
        <v>22124</v>
      </c>
      <c r="J61" s="3">
        <v>22206</v>
      </c>
      <c r="K61" s="13">
        <f t="shared" si="0"/>
        <v>10.566666666666665</v>
      </c>
      <c r="L61" s="3">
        <v>11</v>
      </c>
      <c r="M61" s="3">
        <v>0</v>
      </c>
      <c r="N61" s="6">
        <v>0</v>
      </c>
    </row>
    <row r="62" spans="1:14" ht="24.75">
      <c r="A62" s="3" t="s">
        <v>10</v>
      </c>
      <c r="B62" s="4">
        <v>42722</v>
      </c>
      <c r="C62" s="3" t="s">
        <v>30</v>
      </c>
      <c r="D62" s="3">
        <v>15692330</v>
      </c>
      <c r="E62" s="3" t="s">
        <v>31</v>
      </c>
      <c r="F62" s="3" t="s">
        <v>13</v>
      </c>
      <c r="G62" s="5">
        <v>0.3527777777777778</v>
      </c>
      <c r="H62" s="5">
        <v>0.77083333333333337</v>
      </c>
      <c r="I62" s="3">
        <v>25592</v>
      </c>
      <c r="J62" s="3">
        <v>25664</v>
      </c>
      <c r="K62" s="13">
        <f t="shared" si="0"/>
        <v>10.033333333333333</v>
      </c>
      <c r="L62" s="3">
        <v>8</v>
      </c>
      <c r="M62" s="3">
        <v>2</v>
      </c>
      <c r="N62" s="6">
        <v>0</v>
      </c>
    </row>
    <row r="63" spans="1:14" ht="24.75">
      <c r="A63" s="3" t="s">
        <v>10</v>
      </c>
      <c r="B63" s="4">
        <v>42723</v>
      </c>
      <c r="C63" s="3" t="s">
        <v>32</v>
      </c>
      <c r="D63" s="3">
        <v>15703217</v>
      </c>
      <c r="E63" s="3" t="s">
        <v>58</v>
      </c>
      <c r="F63" s="3" t="s">
        <v>13</v>
      </c>
      <c r="G63" s="5">
        <v>0.33263888888888887</v>
      </c>
      <c r="H63" s="5">
        <v>0.64583333333333337</v>
      </c>
      <c r="I63" s="3">
        <v>33117</v>
      </c>
      <c r="J63" s="3">
        <v>33215</v>
      </c>
      <c r="K63" s="13">
        <f t="shared" si="0"/>
        <v>7.5166666666666675</v>
      </c>
      <c r="L63" s="3">
        <v>25</v>
      </c>
      <c r="M63" s="3">
        <v>1</v>
      </c>
      <c r="N63" s="6">
        <v>0</v>
      </c>
    </row>
    <row r="64" spans="1:14" ht="24.75">
      <c r="A64" s="3" t="s">
        <v>10</v>
      </c>
      <c r="B64" s="4">
        <v>42723</v>
      </c>
      <c r="C64" s="3" t="s">
        <v>56</v>
      </c>
      <c r="D64" s="3">
        <v>15705698</v>
      </c>
      <c r="E64" s="3" t="s">
        <v>37</v>
      </c>
      <c r="F64" s="3" t="s">
        <v>38</v>
      </c>
      <c r="G64" s="5">
        <v>0.3430555555555555</v>
      </c>
      <c r="H64" s="5">
        <v>0.79375000000000007</v>
      </c>
      <c r="I64" s="3">
        <v>102567</v>
      </c>
      <c r="J64" s="3">
        <v>102609</v>
      </c>
      <c r="K64" s="13">
        <f t="shared" si="0"/>
        <v>10.81666666666667</v>
      </c>
      <c r="L64" s="3">
        <v>15</v>
      </c>
      <c r="M64" s="3">
        <v>3</v>
      </c>
      <c r="N64" s="6">
        <v>0</v>
      </c>
    </row>
    <row r="65" spans="1:14" ht="24.75">
      <c r="A65" s="3" t="s">
        <v>10</v>
      </c>
      <c r="B65" s="4">
        <v>42723</v>
      </c>
      <c r="C65" s="3" t="s">
        <v>43</v>
      </c>
      <c r="D65" s="3">
        <v>15716250</v>
      </c>
      <c r="E65" s="3" t="s">
        <v>60</v>
      </c>
      <c r="F65" s="3" t="s">
        <v>13</v>
      </c>
      <c r="G65" s="5">
        <v>0.3125</v>
      </c>
      <c r="H65" s="5">
        <v>0.69097222222222221</v>
      </c>
      <c r="I65" s="3">
        <v>47655</v>
      </c>
      <c r="J65" s="3">
        <v>47705</v>
      </c>
      <c r="K65" s="13">
        <f t="shared" si="0"/>
        <v>9.0833333333333321</v>
      </c>
      <c r="L65" s="3">
        <v>3</v>
      </c>
      <c r="M65" s="3">
        <v>0</v>
      </c>
      <c r="N65" s="6">
        <v>0</v>
      </c>
    </row>
    <row r="66" spans="1:14" ht="24.75">
      <c r="A66" s="3" t="s">
        <v>10</v>
      </c>
      <c r="B66" s="4">
        <v>42723</v>
      </c>
      <c r="C66" s="3" t="s">
        <v>14</v>
      </c>
      <c r="D66" s="3">
        <v>15734529</v>
      </c>
      <c r="E66" s="3" t="s">
        <v>27</v>
      </c>
      <c r="F66" s="3" t="s">
        <v>13</v>
      </c>
      <c r="G66" s="5">
        <v>0.33333333333333331</v>
      </c>
      <c r="H66" s="5">
        <v>0.69444444444444453</v>
      </c>
      <c r="I66" s="3">
        <v>40259</v>
      </c>
      <c r="J66" s="3">
        <v>40320</v>
      </c>
      <c r="K66" s="13">
        <f t="shared" si="0"/>
        <v>8.6666666666666696</v>
      </c>
      <c r="L66" s="3">
        <v>14</v>
      </c>
      <c r="M66" s="3">
        <v>0</v>
      </c>
      <c r="N66" s="6">
        <v>0</v>
      </c>
    </row>
    <row r="67" spans="1:14" ht="24.75">
      <c r="A67" s="3" t="s">
        <v>10</v>
      </c>
      <c r="B67" s="4">
        <v>42723</v>
      </c>
      <c r="C67" s="3" t="s">
        <v>52</v>
      </c>
      <c r="D67" s="3">
        <v>15705074</v>
      </c>
      <c r="E67" s="3" t="s">
        <v>23</v>
      </c>
      <c r="F67" s="3" t="s">
        <v>13</v>
      </c>
      <c r="G67" s="5">
        <v>0.3125</v>
      </c>
      <c r="H67" s="5">
        <v>0.67361111111111116</v>
      </c>
      <c r="I67" s="3">
        <v>71872</v>
      </c>
      <c r="J67" s="3">
        <v>71932</v>
      </c>
      <c r="K67" s="13">
        <f t="shared" ref="K67:K130" si="1">(H67-G67)*24</f>
        <v>8.6666666666666679</v>
      </c>
      <c r="L67" s="3">
        <v>18</v>
      </c>
      <c r="M67" s="3">
        <v>1</v>
      </c>
      <c r="N67" s="6">
        <v>0</v>
      </c>
    </row>
    <row r="68" spans="1:14" ht="24.75">
      <c r="A68" s="3" t="s">
        <v>10</v>
      </c>
      <c r="B68" s="4">
        <v>42723</v>
      </c>
      <c r="C68" s="3" t="s">
        <v>44</v>
      </c>
      <c r="D68" s="3">
        <v>15714287</v>
      </c>
      <c r="E68" s="3" t="s">
        <v>61</v>
      </c>
      <c r="F68" s="3" t="s">
        <v>13</v>
      </c>
      <c r="G68" s="5">
        <v>0.3611111111111111</v>
      </c>
      <c r="H68" s="5">
        <v>0.72916666666666663</v>
      </c>
      <c r="I68" s="3">
        <v>29668</v>
      </c>
      <c r="J68" s="3">
        <v>29717</v>
      </c>
      <c r="K68" s="13">
        <f t="shared" si="1"/>
        <v>8.8333333333333321</v>
      </c>
      <c r="L68" s="3">
        <v>16</v>
      </c>
      <c r="M68" s="3">
        <v>2</v>
      </c>
      <c r="N68" s="6">
        <v>0</v>
      </c>
    </row>
    <row r="69" spans="1:14" ht="24.75">
      <c r="A69" s="3" t="s">
        <v>10</v>
      </c>
      <c r="B69" s="4">
        <v>42723</v>
      </c>
      <c r="C69" s="3" t="s">
        <v>36</v>
      </c>
      <c r="D69" s="3">
        <v>15709813</v>
      </c>
      <c r="E69" s="3" t="s">
        <v>62</v>
      </c>
      <c r="F69" s="3" t="s">
        <v>13</v>
      </c>
      <c r="G69" s="5">
        <v>0.33194444444444443</v>
      </c>
      <c r="H69" s="5">
        <v>0.68055555555555547</v>
      </c>
      <c r="I69" s="3">
        <v>59619</v>
      </c>
      <c r="J69" s="3">
        <v>59674</v>
      </c>
      <c r="K69" s="13">
        <f t="shared" si="1"/>
        <v>8.3666666666666654</v>
      </c>
      <c r="L69" s="3">
        <v>17</v>
      </c>
      <c r="M69" s="3">
        <v>1</v>
      </c>
      <c r="N69" s="6">
        <v>0</v>
      </c>
    </row>
    <row r="70" spans="1:14" ht="36.75">
      <c r="A70" s="3" t="s">
        <v>10</v>
      </c>
      <c r="B70" s="4">
        <v>42723</v>
      </c>
      <c r="C70" s="3" t="s">
        <v>39</v>
      </c>
      <c r="D70" s="3">
        <v>15708144</v>
      </c>
      <c r="E70" s="3" t="s">
        <v>63</v>
      </c>
      <c r="F70" s="3" t="s">
        <v>13</v>
      </c>
      <c r="G70" s="5">
        <v>0.35555555555555557</v>
      </c>
      <c r="H70" s="5">
        <v>0.79861111111111116</v>
      </c>
      <c r="I70" s="3">
        <v>23994</v>
      </c>
      <c r="J70" s="3">
        <v>24096</v>
      </c>
      <c r="K70" s="13">
        <f t="shared" si="1"/>
        <v>10.633333333333335</v>
      </c>
      <c r="L70" s="3">
        <v>13</v>
      </c>
      <c r="M70" s="3">
        <v>1</v>
      </c>
      <c r="N70" s="6">
        <v>0</v>
      </c>
    </row>
    <row r="71" spans="1:14" ht="36.75">
      <c r="A71" s="3" t="s">
        <v>10</v>
      </c>
      <c r="B71" s="4">
        <v>42723</v>
      </c>
      <c r="C71" s="3" t="s">
        <v>40</v>
      </c>
      <c r="D71" s="3">
        <v>10703490</v>
      </c>
      <c r="E71" s="3" t="s">
        <v>59</v>
      </c>
      <c r="F71" s="3" t="s">
        <v>13</v>
      </c>
      <c r="G71" s="5">
        <v>0.32361111111111113</v>
      </c>
      <c r="H71" s="5">
        <v>0.72916666666666663</v>
      </c>
      <c r="I71" s="3">
        <v>45449</v>
      </c>
      <c r="J71" s="3">
        <v>45527</v>
      </c>
      <c r="K71" s="13">
        <f t="shared" si="1"/>
        <v>9.7333333333333325</v>
      </c>
      <c r="L71" s="3">
        <v>17</v>
      </c>
      <c r="M71" s="3">
        <v>4</v>
      </c>
      <c r="N71" s="6">
        <v>0</v>
      </c>
    </row>
    <row r="72" spans="1:14" ht="36.75">
      <c r="A72" s="3" t="s">
        <v>10</v>
      </c>
      <c r="B72" s="4">
        <v>42723</v>
      </c>
      <c r="C72" s="3" t="s">
        <v>41</v>
      </c>
      <c r="D72" s="3">
        <v>15703915</v>
      </c>
      <c r="E72" s="3" t="s">
        <v>15</v>
      </c>
      <c r="F72" s="3" t="s">
        <v>13</v>
      </c>
      <c r="G72" s="5">
        <v>0.3527777777777778</v>
      </c>
      <c r="H72" s="5">
        <v>0.70833333333333337</v>
      </c>
      <c r="I72" s="3">
        <v>134924</v>
      </c>
      <c r="J72" s="3">
        <v>135010</v>
      </c>
      <c r="K72" s="13">
        <f t="shared" si="1"/>
        <v>8.5333333333333332</v>
      </c>
      <c r="L72" s="3">
        <v>16</v>
      </c>
      <c r="M72" s="3">
        <v>1</v>
      </c>
      <c r="N72" s="6">
        <v>0</v>
      </c>
    </row>
    <row r="73" spans="1:14" ht="24.75">
      <c r="A73" s="3" t="s">
        <v>10</v>
      </c>
      <c r="B73" s="4">
        <v>42723</v>
      </c>
      <c r="C73" s="3" t="s">
        <v>20</v>
      </c>
      <c r="D73" s="3">
        <v>15707512</v>
      </c>
      <c r="E73" s="3" t="s">
        <v>64</v>
      </c>
      <c r="F73" s="3" t="s">
        <v>13</v>
      </c>
      <c r="G73" s="5">
        <v>0.33958333333333335</v>
      </c>
      <c r="H73" s="5">
        <v>0.80555555555555547</v>
      </c>
      <c r="I73" s="3">
        <v>80745</v>
      </c>
      <c r="J73" s="3">
        <v>80806</v>
      </c>
      <c r="K73" s="13">
        <f t="shared" si="1"/>
        <v>11.18333333333333</v>
      </c>
      <c r="L73" s="3">
        <v>15</v>
      </c>
      <c r="M73" s="3">
        <v>2</v>
      </c>
      <c r="N73" s="6">
        <v>0</v>
      </c>
    </row>
    <row r="74" spans="1:14" ht="24.75">
      <c r="A74" s="3" t="s">
        <v>10</v>
      </c>
      <c r="B74" s="4">
        <v>42723</v>
      </c>
      <c r="C74" s="3" t="s">
        <v>22</v>
      </c>
      <c r="D74" s="3">
        <v>15706749</v>
      </c>
      <c r="E74" s="3" t="s">
        <v>65</v>
      </c>
      <c r="F74" s="3" t="s">
        <v>13</v>
      </c>
      <c r="G74" s="5">
        <v>0.46527777777777773</v>
      </c>
      <c r="H74" s="5">
        <v>0.89236111111111116</v>
      </c>
      <c r="I74" s="3">
        <v>35889</v>
      </c>
      <c r="J74" s="3">
        <v>35990</v>
      </c>
      <c r="K74" s="13">
        <f t="shared" si="1"/>
        <v>10.250000000000002</v>
      </c>
      <c r="L74" s="3">
        <v>16</v>
      </c>
      <c r="M74" s="3">
        <v>2</v>
      </c>
      <c r="N74" s="6">
        <v>0</v>
      </c>
    </row>
    <row r="75" spans="1:14" ht="24.75">
      <c r="A75" s="3" t="s">
        <v>10</v>
      </c>
      <c r="B75" s="4">
        <v>42723</v>
      </c>
      <c r="C75" s="3" t="s">
        <v>53</v>
      </c>
      <c r="D75" s="3">
        <v>15713316</v>
      </c>
      <c r="E75" s="3" t="s">
        <v>66</v>
      </c>
      <c r="F75" s="3" t="s">
        <v>13</v>
      </c>
      <c r="G75" s="5">
        <v>0.4201388888888889</v>
      </c>
      <c r="H75" s="5">
        <v>0.88541666666666663</v>
      </c>
      <c r="I75" s="3">
        <v>1775</v>
      </c>
      <c r="J75" s="3">
        <v>1835</v>
      </c>
      <c r="K75" s="13">
        <f t="shared" si="1"/>
        <v>11.166666666666666</v>
      </c>
      <c r="L75" s="3">
        <v>12</v>
      </c>
      <c r="M75" s="3">
        <v>1</v>
      </c>
      <c r="N75" s="6">
        <v>0</v>
      </c>
    </row>
    <row r="76" spans="1:14" ht="24.75">
      <c r="A76" s="3" t="s">
        <v>10</v>
      </c>
      <c r="B76" s="4">
        <v>42723</v>
      </c>
      <c r="C76" s="3" t="s">
        <v>46</v>
      </c>
      <c r="D76" s="3">
        <v>15706256</v>
      </c>
      <c r="E76" s="3" t="s">
        <v>17</v>
      </c>
      <c r="F76" s="3" t="s">
        <v>13</v>
      </c>
      <c r="G76" s="5">
        <v>0.3527777777777778</v>
      </c>
      <c r="H76" s="5">
        <v>0.8125</v>
      </c>
      <c r="I76" s="3">
        <v>123966</v>
      </c>
      <c r="J76" s="3">
        <v>124016</v>
      </c>
      <c r="K76" s="13">
        <f t="shared" si="1"/>
        <v>11.033333333333333</v>
      </c>
      <c r="L76" s="3">
        <v>20</v>
      </c>
      <c r="M76" s="3">
        <v>5</v>
      </c>
      <c r="N76" s="6">
        <v>0</v>
      </c>
    </row>
    <row r="77" spans="1:14" ht="36.75">
      <c r="A77" s="3" t="s">
        <v>10</v>
      </c>
      <c r="B77" s="4">
        <v>42723</v>
      </c>
      <c r="C77" s="3" t="s">
        <v>50</v>
      </c>
      <c r="D77" s="3">
        <v>15711179</v>
      </c>
      <c r="E77" s="3" t="s">
        <v>67</v>
      </c>
      <c r="F77" s="3" t="s">
        <v>13</v>
      </c>
      <c r="G77" s="5">
        <v>0.38125000000000003</v>
      </c>
      <c r="H77" s="5">
        <v>0.85416666666666663</v>
      </c>
      <c r="I77" s="3">
        <v>80658</v>
      </c>
      <c r="J77" s="3">
        <v>80708</v>
      </c>
      <c r="K77" s="13">
        <f t="shared" si="1"/>
        <v>11.349999999999998</v>
      </c>
      <c r="L77" s="3">
        <v>13</v>
      </c>
      <c r="M77" s="3">
        <v>0</v>
      </c>
      <c r="N77" s="6">
        <v>0</v>
      </c>
    </row>
    <row r="78" spans="1:14" ht="24.75">
      <c r="A78" s="3" t="s">
        <v>10</v>
      </c>
      <c r="B78" s="4">
        <v>42723</v>
      </c>
      <c r="C78" s="3" t="s">
        <v>49</v>
      </c>
      <c r="D78" s="3">
        <v>15711138</v>
      </c>
      <c r="E78" s="3" t="s">
        <v>68</v>
      </c>
      <c r="F78" s="3" t="s">
        <v>13</v>
      </c>
      <c r="G78" s="5">
        <v>0.39583333333333331</v>
      </c>
      <c r="H78" s="5">
        <v>0.91666666666666663</v>
      </c>
      <c r="I78" s="3">
        <v>32197</v>
      </c>
      <c r="J78" s="3">
        <v>32234</v>
      </c>
      <c r="K78" s="13">
        <f t="shared" si="1"/>
        <v>12.499999999999998</v>
      </c>
      <c r="L78" s="3">
        <v>13</v>
      </c>
      <c r="M78" s="3">
        <v>1</v>
      </c>
      <c r="N78" s="6">
        <v>0</v>
      </c>
    </row>
    <row r="79" spans="1:14" ht="24.75">
      <c r="A79" s="3" t="s">
        <v>10</v>
      </c>
      <c r="B79" s="4">
        <v>42723</v>
      </c>
      <c r="C79" s="3" t="s">
        <v>51</v>
      </c>
      <c r="D79" s="3">
        <v>15708700</v>
      </c>
      <c r="E79" s="3" t="s">
        <v>42</v>
      </c>
      <c r="F79" s="3" t="s">
        <v>13</v>
      </c>
      <c r="G79" s="5">
        <v>0.3659722222222222</v>
      </c>
      <c r="H79" s="5">
        <v>0.77777777777777779</v>
      </c>
      <c r="I79" s="3">
        <v>40069</v>
      </c>
      <c r="J79" s="3">
        <v>40120</v>
      </c>
      <c r="K79" s="13">
        <f t="shared" si="1"/>
        <v>9.8833333333333346</v>
      </c>
      <c r="L79" s="3">
        <v>13</v>
      </c>
      <c r="M79" s="3">
        <v>1</v>
      </c>
      <c r="N79" s="6">
        <v>0</v>
      </c>
    </row>
    <row r="80" spans="1:14" ht="24.75">
      <c r="A80" s="3" t="s">
        <v>10</v>
      </c>
      <c r="B80" s="4">
        <v>42723</v>
      </c>
      <c r="C80" s="3" t="s">
        <v>47</v>
      </c>
      <c r="D80" s="3">
        <v>15716102</v>
      </c>
      <c r="E80" s="3" t="s">
        <v>69</v>
      </c>
      <c r="F80" s="3" t="s">
        <v>13</v>
      </c>
      <c r="G80" s="5">
        <v>0.38125000000000003</v>
      </c>
      <c r="H80" s="5">
        <v>0.72916666666666663</v>
      </c>
      <c r="I80" s="3">
        <v>29390</v>
      </c>
      <c r="J80" s="3">
        <v>29472</v>
      </c>
      <c r="K80" s="13">
        <f t="shared" si="1"/>
        <v>8.3499999999999979</v>
      </c>
      <c r="L80" s="3">
        <v>10</v>
      </c>
      <c r="M80" s="3">
        <v>0</v>
      </c>
      <c r="N80" s="6">
        <v>0</v>
      </c>
    </row>
    <row r="81" spans="1:14" ht="24.75">
      <c r="A81" s="3" t="s">
        <v>10</v>
      </c>
      <c r="B81" s="4">
        <v>42723</v>
      </c>
      <c r="C81" s="3" t="s">
        <v>28</v>
      </c>
      <c r="D81" s="3">
        <v>15704283</v>
      </c>
      <c r="E81" s="3" t="s">
        <v>54</v>
      </c>
      <c r="F81" s="3" t="s">
        <v>13</v>
      </c>
      <c r="G81" s="5">
        <v>0.33333333333333331</v>
      </c>
      <c r="H81" s="5">
        <v>0.67499999999999993</v>
      </c>
      <c r="I81" s="3">
        <v>22293</v>
      </c>
      <c r="J81" s="3">
        <v>22358</v>
      </c>
      <c r="K81" s="13">
        <f t="shared" si="1"/>
        <v>8.1999999999999993</v>
      </c>
      <c r="L81" s="3">
        <v>17</v>
      </c>
      <c r="M81" s="3">
        <v>1</v>
      </c>
      <c r="N81" s="6">
        <v>0</v>
      </c>
    </row>
    <row r="82" spans="1:14" ht="24.75">
      <c r="A82" s="3" t="s">
        <v>10</v>
      </c>
      <c r="B82" s="4">
        <v>42723</v>
      </c>
      <c r="C82" s="3" t="s">
        <v>30</v>
      </c>
      <c r="D82" s="3">
        <v>15730725</v>
      </c>
      <c r="E82" s="3" t="s">
        <v>31</v>
      </c>
      <c r="F82" s="3" t="s">
        <v>13</v>
      </c>
      <c r="G82" s="5">
        <v>0.42708333333333331</v>
      </c>
      <c r="H82" s="5">
        <v>0.82291666666666663</v>
      </c>
      <c r="I82" s="3">
        <v>25715</v>
      </c>
      <c r="J82" s="3">
        <v>25751</v>
      </c>
      <c r="K82" s="13">
        <f t="shared" si="1"/>
        <v>9.5</v>
      </c>
      <c r="L82" s="3">
        <v>15</v>
      </c>
      <c r="M82" s="3">
        <v>2</v>
      </c>
      <c r="N82" s="6">
        <v>0</v>
      </c>
    </row>
    <row r="83" spans="1:14" ht="36.75">
      <c r="A83" s="3" t="s">
        <v>10</v>
      </c>
      <c r="B83" s="4">
        <v>42724</v>
      </c>
      <c r="C83" s="3" t="s">
        <v>11</v>
      </c>
      <c r="D83" s="3">
        <v>15739030</v>
      </c>
      <c r="E83" s="3" t="s">
        <v>37</v>
      </c>
      <c r="F83" s="3" t="s">
        <v>38</v>
      </c>
      <c r="G83" s="5">
        <v>0.33333333333333331</v>
      </c>
      <c r="H83" s="5">
        <v>0.67499999999999993</v>
      </c>
      <c r="I83" s="3">
        <v>102705</v>
      </c>
      <c r="J83" s="3">
        <v>102758</v>
      </c>
      <c r="K83" s="13">
        <f t="shared" si="1"/>
        <v>8.1999999999999993</v>
      </c>
      <c r="L83" s="3">
        <v>6</v>
      </c>
      <c r="M83" s="3">
        <v>0</v>
      </c>
      <c r="N83" s="6">
        <v>0</v>
      </c>
    </row>
    <row r="84" spans="1:14" ht="24.75">
      <c r="A84" s="3" t="s">
        <v>10</v>
      </c>
      <c r="B84" s="4">
        <v>42724</v>
      </c>
      <c r="C84" s="3" t="s">
        <v>56</v>
      </c>
      <c r="D84" s="3">
        <v>15731379</v>
      </c>
      <c r="E84" s="3" t="s">
        <v>70</v>
      </c>
      <c r="F84" s="3" t="s">
        <v>13</v>
      </c>
      <c r="G84" s="5">
        <v>0.35555555555555557</v>
      </c>
      <c r="H84" s="5">
        <v>0.69444444444444453</v>
      </c>
      <c r="I84" s="3">
        <v>40123</v>
      </c>
      <c r="J84" s="3">
        <v>40180</v>
      </c>
      <c r="K84" s="13">
        <f t="shared" si="1"/>
        <v>8.1333333333333346</v>
      </c>
      <c r="L84" s="3">
        <v>14</v>
      </c>
      <c r="M84" s="3">
        <v>2</v>
      </c>
      <c r="N84" s="3">
        <v>1</v>
      </c>
    </row>
    <row r="85" spans="1:14" ht="36.75">
      <c r="A85" s="3" t="s">
        <v>10</v>
      </c>
      <c r="B85" s="4">
        <v>42724</v>
      </c>
      <c r="C85" s="3" t="s">
        <v>48</v>
      </c>
      <c r="D85" s="3">
        <v>15734934</v>
      </c>
      <c r="E85" s="3" t="s">
        <v>71</v>
      </c>
      <c r="F85" s="3" t="s">
        <v>13</v>
      </c>
      <c r="G85" s="5">
        <v>0.32361111111111113</v>
      </c>
      <c r="H85" s="5">
        <v>0.76388888888888884</v>
      </c>
      <c r="I85" s="3">
        <v>80723</v>
      </c>
      <c r="J85" s="3">
        <v>80770</v>
      </c>
      <c r="K85" s="13">
        <f t="shared" si="1"/>
        <v>10.566666666666665</v>
      </c>
      <c r="L85" s="3">
        <v>20</v>
      </c>
      <c r="M85" s="3">
        <v>3</v>
      </c>
      <c r="N85" s="6">
        <v>0</v>
      </c>
    </row>
    <row r="86" spans="1:14" ht="24.75">
      <c r="A86" s="3" t="s">
        <v>10</v>
      </c>
      <c r="B86" s="4">
        <v>42724</v>
      </c>
      <c r="C86" s="3" t="s">
        <v>43</v>
      </c>
      <c r="D86" s="3" t="s">
        <v>72</v>
      </c>
      <c r="E86" s="3" t="s">
        <v>58</v>
      </c>
      <c r="F86" s="3" t="s">
        <v>13</v>
      </c>
      <c r="G86" s="5">
        <v>0.3527777777777778</v>
      </c>
      <c r="H86" s="5">
        <v>0.77083333333333337</v>
      </c>
      <c r="I86" s="3">
        <v>33216</v>
      </c>
      <c r="J86" s="3">
        <v>33285</v>
      </c>
      <c r="K86" s="13">
        <f t="shared" si="1"/>
        <v>10.033333333333333</v>
      </c>
      <c r="L86" s="3">
        <v>23</v>
      </c>
      <c r="M86" s="3">
        <v>0</v>
      </c>
      <c r="N86" s="6">
        <v>0</v>
      </c>
    </row>
    <row r="87" spans="1:14" ht="24.75">
      <c r="A87" s="3" t="s">
        <v>10</v>
      </c>
      <c r="B87" s="4">
        <v>42724</v>
      </c>
      <c r="C87" s="3" t="s">
        <v>34</v>
      </c>
      <c r="D87" s="3">
        <v>15726026</v>
      </c>
      <c r="E87" s="3" t="s">
        <v>23</v>
      </c>
      <c r="F87" s="3" t="s">
        <v>13</v>
      </c>
      <c r="G87" s="5">
        <v>0.33958333333333335</v>
      </c>
      <c r="H87" s="5">
        <v>0.79166666666666663</v>
      </c>
      <c r="I87" s="3">
        <v>71954</v>
      </c>
      <c r="J87" s="3">
        <v>72036</v>
      </c>
      <c r="K87" s="13">
        <f t="shared" si="1"/>
        <v>10.849999999999998</v>
      </c>
      <c r="L87" s="3">
        <v>13</v>
      </c>
      <c r="M87" s="3">
        <v>1</v>
      </c>
      <c r="N87" s="6">
        <v>0</v>
      </c>
    </row>
    <row r="88" spans="1:14" ht="24.75">
      <c r="A88" s="3" t="s">
        <v>10</v>
      </c>
      <c r="B88" s="4">
        <v>42724</v>
      </c>
      <c r="C88" s="3" t="s">
        <v>14</v>
      </c>
      <c r="D88" s="3">
        <v>15734529</v>
      </c>
      <c r="E88" s="3" t="s">
        <v>73</v>
      </c>
      <c r="F88" s="3" t="s">
        <v>13</v>
      </c>
      <c r="G88" s="5">
        <v>0.3527777777777778</v>
      </c>
      <c r="H88" s="5">
        <v>0.71527777777777779</v>
      </c>
      <c r="I88" s="3">
        <v>80723</v>
      </c>
      <c r="J88" s="3">
        <v>80770</v>
      </c>
      <c r="K88" s="13">
        <f t="shared" si="1"/>
        <v>8.6999999999999993</v>
      </c>
      <c r="L88" s="3">
        <v>17</v>
      </c>
      <c r="M88" s="3">
        <v>1</v>
      </c>
      <c r="N88" s="6">
        <v>0</v>
      </c>
    </row>
    <row r="89" spans="1:14" ht="24.75">
      <c r="A89" s="3" t="s">
        <v>10</v>
      </c>
      <c r="B89" s="4">
        <v>42724</v>
      </c>
      <c r="C89" s="3" t="s">
        <v>52</v>
      </c>
      <c r="D89" s="3">
        <v>15733228</v>
      </c>
      <c r="E89" s="3" t="s">
        <v>74</v>
      </c>
      <c r="F89" s="3" t="s">
        <v>13</v>
      </c>
      <c r="G89" s="5">
        <v>0.3659722222222222</v>
      </c>
      <c r="H89" s="5">
        <v>0.77777777777777779</v>
      </c>
      <c r="I89" s="3">
        <v>79777</v>
      </c>
      <c r="J89" s="3">
        <v>79845</v>
      </c>
      <c r="K89" s="13">
        <f t="shared" si="1"/>
        <v>9.8833333333333346</v>
      </c>
      <c r="L89" s="3">
        <v>17</v>
      </c>
      <c r="M89" s="3">
        <v>2</v>
      </c>
      <c r="N89" s="6">
        <v>0</v>
      </c>
    </row>
    <row r="90" spans="1:14" ht="24.75">
      <c r="A90" s="3" t="s">
        <v>10</v>
      </c>
      <c r="B90" s="4">
        <v>42724</v>
      </c>
      <c r="C90" s="3" t="s">
        <v>36</v>
      </c>
      <c r="D90" s="3">
        <v>15728263</v>
      </c>
      <c r="E90" s="3" t="s">
        <v>65</v>
      </c>
      <c r="F90" s="3" t="s">
        <v>13</v>
      </c>
      <c r="G90" s="5">
        <v>0.38125000000000003</v>
      </c>
      <c r="H90" s="5">
        <v>0.72916666666666663</v>
      </c>
      <c r="I90" s="3">
        <v>35990</v>
      </c>
      <c r="J90" s="3">
        <v>36035</v>
      </c>
      <c r="K90" s="13">
        <f t="shared" si="1"/>
        <v>8.3499999999999979</v>
      </c>
      <c r="L90" s="3">
        <v>13</v>
      </c>
      <c r="M90" s="3">
        <v>1</v>
      </c>
      <c r="N90" s="6">
        <v>0</v>
      </c>
    </row>
    <row r="91" spans="1:14" ht="36.75">
      <c r="A91" s="3" t="s">
        <v>10</v>
      </c>
      <c r="B91" s="4">
        <v>42724</v>
      </c>
      <c r="C91" s="3" t="s">
        <v>39</v>
      </c>
      <c r="D91" s="3" t="s">
        <v>75</v>
      </c>
      <c r="E91" s="3" t="s">
        <v>15</v>
      </c>
      <c r="F91" s="3" t="s">
        <v>13</v>
      </c>
      <c r="G91" s="5">
        <v>0.33958333333333335</v>
      </c>
      <c r="H91" s="5">
        <v>0.79166666666666663</v>
      </c>
      <c r="I91" s="3">
        <v>135011</v>
      </c>
      <c r="J91" s="3">
        <v>135070</v>
      </c>
      <c r="K91" s="13">
        <f t="shared" si="1"/>
        <v>10.849999999999998</v>
      </c>
      <c r="L91" s="3">
        <v>16</v>
      </c>
      <c r="M91" s="3">
        <v>0</v>
      </c>
      <c r="N91" s="6">
        <v>0</v>
      </c>
    </row>
    <row r="92" spans="1:14" ht="36.75">
      <c r="A92" s="3" t="s">
        <v>10</v>
      </c>
      <c r="B92" s="4">
        <v>42724</v>
      </c>
      <c r="C92" s="3" t="s">
        <v>40</v>
      </c>
      <c r="D92" s="3">
        <v>15729779</v>
      </c>
      <c r="E92" s="3" t="s">
        <v>76</v>
      </c>
      <c r="F92" s="3" t="s">
        <v>13</v>
      </c>
      <c r="G92" s="5">
        <v>0.3527777777777778</v>
      </c>
      <c r="H92" s="5">
        <v>0.71527777777777779</v>
      </c>
      <c r="I92" s="3">
        <v>27263</v>
      </c>
      <c r="J92" s="3">
        <v>27337</v>
      </c>
      <c r="K92" s="13">
        <f t="shared" si="1"/>
        <v>8.6999999999999993</v>
      </c>
      <c r="L92" s="3">
        <v>14</v>
      </c>
      <c r="M92" s="3">
        <v>3</v>
      </c>
      <c r="N92" s="6">
        <v>0</v>
      </c>
    </row>
    <row r="93" spans="1:14" ht="36.75">
      <c r="A93" s="3" t="s">
        <v>10</v>
      </c>
      <c r="B93" s="4">
        <v>42724</v>
      </c>
      <c r="C93" s="3" t="s">
        <v>41</v>
      </c>
      <c r="D93" s="3">
        <v>15727583</v>
      </c>
      <c r="E93" s="3" t="s">
        <v>64</v>
      </c>
      <c r="F93" s="3" t="s">
        <v>13</v>
      </c>
      <c r="G93" s="5">
        <v>0.3659722222222222</v>
      </c>
      <c r="H93" s="5">
        <v>0.77777777777777779</v>
      </c>
      <c r="I93" s="3">
        <v>80707</v>
      </c>
      <c r="J93" s="3">
        <v>80778</v>
      </c>
      <c r="K93" s="13">
        <f t="shared" si="1"/>
        <v>9.8833333333333346</v>
      </c>
      <c r="L93" s="3">
        <v>21</v>
      </c>
      <c r="M93" s="3">
        <v>4</v>
      </c>
      <c r="N93" s="6">
        <v>0</v>
      </c>
    </row>
    <row r="94" spans="1:14" ht="24.75">
      <c r="A94" s="3" t="s">
        <v>10</v>
      </c>
      <c r="B94" s="4">
        <v>42724</v>
      </c>
      <c r="C94" s="3" t="s">
        <v>45</v>
      </c>
      <c r="D94" s="3">
        <v>15736583</v>
      </c>
      <c r="E94" s="3" t="s">
        <v>77</v>
      </c>
      <c r="F94" s="3" t="s">
        <v>13</v>
      </c>
      <c r="G94" s="5">
        <v>0.46527777777777773</v>
      </c>
      <c r="H94" s="5">
        <v>0.89236111111111116</v>
      </c>
      <c r="I94" s="3">
        <v>47710</v>
      </c>
      <c r="J94" s="3">
        <v>47782</v>
      </c>
      <c r="K94" s="13">
        <f t="shared" si="1"/>
        <v>10.250000000000002</v>
      </c>
      <c r="L94" s="3">
        <v>10</v>
      </c>
      <c r="M94" s="3">
        <v>2</v>
      </c>
      <c r="N94" s="6">
        <v>0</v>
      </c>
    </row>
    <row r="95" spans="1:14" ht="24.75">
      <c r="A95" s="3" t="s">
        <v>10</v>
      </c>
      <c r="B95" s="4">
        <v>42724</v>
      </c>
      <c r="C95" s="3" t="s">
        <v>20</v>
      </c>
      <c r="D95" s="3">
        <v>15726800</v>
      </c>
      <c r="E95" s="3" t="s">
        <v>59</v>
      </c>
      <c r="F95" s="3" t="s">
        <v>13</v>
      </c>
      <c r="G95" s="5">
        <v>0.42708333333333331</v>
      </c>
      <c r="H95" s="5">
        <v>0.82291666666666663</v>
      </c>
      <c r="I95" s="3">
        <v>45539</v>
      </c>
      <c r="J95" s="3">
        <v>45602</v>
      </c>
      <c r="K95" s="13">
        <f t="shared" si="1"/>
        <v>9.5</v>
      </c>
      <c r="L95" s="3">
        <v>17</v>
      </c>
      <c r="M95" s="3">
        <v>1</v>
      </c>
      <c r="N95" s="6">
        <v>0</v>
      </c>
    </row>
    <row r="96" spans="1:14" ht="24.75">
      <c r="A96" s="3" t="s">
        <v>10</v>
      </c>
      <c r="B96" s="4">
        <v>42724</v>
      </c>
      <c r="C96" s="3" t="s">
        <v>53</v>
      </c>
      <c r="D96" s="3">
        <v>15729343</v>
      </c>
      <c r="E96" s="3" t="s">
        <v>62</v>
      </c>
      <c r="F96" s="3" t="s">
        <v>13</v>
      </c>
      <c r="G96" s="5">
        <v>0.4375</v>
      </c>
      <c r="H96" s="5">
        <v>0.92708333333333337</v>
      </c>
      <c r="I96" s="3">
        <v>59692</v>
      </c>
      <c r="J96" s="3">
        <v>59753</v>
      </c>
      <c r="K96" s="13">
        <f t="shared" si="1"/>
        <v>11.75</v>
      </c>
      <c r="L96" s="3">
        <v>17</v>
      </c>
      <c r="M96" s="3">
        <v>4</v>
      </c>
      <c r="N96" s="6">
        <v>0</v>
      </c>
    </row>
    <row r="97" spans="1:14" ht="24.75">
      <c r="A97" s="3" t="s">
        <v>10</v>
      </c>
      <c r="B97" s="4">
        <v>42724</v>
      </c>
      <c r="C97" s="3" t="s">
        <v>46</v>
      </c>
      <c r="D97" s="3">
        <v>15732405</v>
      </c>
      <c r="E97" s="3" t="s">
        <v>68</v>
      </c>
      <c r="F97" s="3" t="s">
        <v>13</v>
      </c>
      <c r="G97" s="5">
        <v>0.47569444444444442</v>
      </c>
      <c r="H97" s="5">
        <v>0.96180555555555547</v>
      </c>
      <c r="I97" s="3">
        <v>24102</v>
      </c>
      <c r="J97" s="3">
        <v>24132</v>
      </c>
      <c r="K97" s="13">
        <f t="shared" si="1"/>
        <v>11.666666666666664</v>
      </c>
      <c r="L97" s="3">
        <v>16</v>
      </c>
      <c r="M97" s="3">
        <v>3</v>
      </c>
      <c r="N97" s="6">
        <v>0</v>
      </c>
    </row>
    <row r="98" spans="1:14" ht="36.75">
      <c r="A98" s="3" t="s">
        <v>10</v>
      </c>
      <c r="B98" s="4">
        <v>42724</v>
      </c>
      <c r="C98" s="3" t="s">
        <v>50</v>
      </c>
      <c r="D98" s="3">
        <v>10738928</v>
      </c>
      <c r="E98" s="3" t="s">
        <v>67</v>
      </c>
      <c r="F98" s="3" t="s">
        <v>13</v>
      </c>
      <c r="G98" s="5">
        <v>0.38125000000000003</v>
      </c>
      <c r="H98" s="5">
        <v>0.72916666666666663</v>
      </c>
      <c r="I98" s="3">
        <v>80723</v>
      </c>
      <c r="J98" s="3">
        <v>80770</v>
      </c>
      <c r="K98" s="13">
        <f t="shared" si="1"/>
        <v>8.3499999999999979</v>
      </c>
      <c r="L98" s="3">
        <v>10</v>
      </c>
      <c r="M98" s="3">
        <v>2</v>
      </c>
      <c r="N98" s="6">
        <v>0</v>
      </c>
    </row>
    <row r="99" spans="1:14" ht="24.75">
      <c r="A99" s="3" t="s">
        <v>10</v>
      </c>
      <c r="B99" s="4">
        <v>42724</v>
      </c>
      <c r="C99" s="3" t="s">
        <v>78</v>
      </c>
      <c r="D99" s="3">
        <v>15725239</v>
      </c>
      <c r="E99" s="3" t="s">
        <v>27</v>
      </c>
      <c r="F99" s="3" t="s">
        <v>13</v>
      </c>
      <c r="G99" s="5">
        <v>0.39583333333333331</v>
      </c>
      <c r="H99" s="5">
        <v>0.91666666666666663</v>
      </c>
      <c r="I99" s="3">
        <v>40320</v>
      </c>
      <c r="J99" s="3">
        <v>40384</v>
      </c>
      <c r="K99" s="13">
        <f t="shared" si="1"/>
        <v>12.499999999999998</v>
      </c>
      <c r="L99" s="3">
        <v>14</v>
      </c>
      <c r="M99" s="3">
        <v>0</v>
      </c>
      <c r="N99" s="6">
        <v>0</v>
      </c>
    </row>
    <row r="100" spans="1:14" ht="24.75">
      <c r="A100" s="3" t="s">
        <v>10</v>
      </c>
      <c r="B100" s="4">
        <v>42724</v>
      </c>
      <c r="C100" s="3" t="s">
        <v>51</v>
      </c>
      <c r="D100" s="3">
        <v>15730725</v>
      </c>
      <c r="E100" s="3" t="s">
        <v>79</v>
      </c>
      <c r="F100" s="3" t="s">
        <v>13</v>
      </c>
      <c r="G100" s="5">
        <v>0.3611111111111111</v>
      </c>
      <c r="H100" s="5">
        <v>0.72916666666666663</v>
      </c>
      <c r="I100" s="3">
        <v>38081</v>
      </c>
      <c r="J100" s="3">
        <v>38135</v>
      </c>
      <c r="K100" s="13">
        <f t="shared" si="1"/>
        <v>8.8333333333333321</v>
      </c>
      <c r="L100" s="3">
        <v>18</v>
      </c>
      <c r="M100" s="3">
        <v>2</v>
      </c>
      <c r="N100" s="6">
        <v>0</v>
      </c>
    </row>
    <row r="101" spans="1:14" ht="24.75">
      <c r="A101" s="3" t="s">
        <v>10</v>
      </c>
      <c r="B101" s="4">
        <v>42724</v>
      </c>
      <c r="C101" s="3" t="s">
        <v>47</v>
      </c>
      <c r="D101" s="3">
        <v>15734870</v>
      </c>
      <c r="E101" s="3" t="s">
        <v>80</v>
      </c>
      <c r="F101" s="3" t="s">
        <v>13</v>
      </c>
      <c r="G101" s="5">
        <v>0.33194444444444443</v>
      </c>
      <c r="H101" s="5">
        <v>0.68055555555555547</v>
      </c>
      <c r="I101" s="3">
        <v>966</v>
      </c>
      <c r="J101" s="3">
        <v>1003</v>
      </c>
      <c r="K101" s="13">
        <f t="shared" si="1"/>
        <v>8.3666666666666654</v>
      </c>
      <c r="L101" s="3">
        <v>15</v>
      </c>
      <c r="M101" s="3">
        <v>1</v>
      </c>
      <c r="N101" s="6">
        <v>0</v>
      </c>
    </row>
    <row r="102" spans="1:14" ht="24.75">
      <c r="A102" s="3" t="s">
        <v>10</v>
      </c>
      <c r="B102" s="4">
        <v>42724</v>
      </c>
      <c r="C102" s="3" t="s">
        <v>28</v>
      </c>
      <c r="D102" s="3">
        <v>15723376</v>
      </c>
      <c r="E102" s="3" t="s">
        <v>54</v>
      </c>
      <c r="F102" s="3" t="s">
        <v>13</v>
      </c>
      <c r="G102" s="5">
        <v>0.35555555555555557</v>
      </c>
      <c r="H102" s="5">
        <v>0.79861111111111116</v>
      </c>
      <c r="I102" s="3">
        <v>22359</v>
      </c>
      <c r="J102" s="3">
        <v>22439</v>
      </c>
      <c r="K102" s="13">
        <f t="shared" si="1"/>
        <v>10.633333333333335</v>
      </c>
      <c r="L102" s="3">
        <v>20</v>
      </c>
      <c r="M102" s="3">
        <v>1</v>
      </c>
      <c r="N102" s="6">
        <v>0</v>
      </c>
    </row>
    <row r="103" spans="1:14" ht="24.75">
      <c r="A103" s="3" t="s">
        <v>10</v>
      </c>
      <c r="B103" s="4">
        <v>42724</v>
      </c>
      <c r="C103" s="3" t="s">
        <v>30</v>
      </c>
      <c r="D103" s="3">
        <v>15730725</v>
      </c>
      <c r="E103" s="3" t="s">
        <v>31</v>
      </c>
      <c r="F103" s="3" t="s">
        <v>13</v>
      </c>
      <c r="G103" s="5">
        <v>0.38125000000000003</v>
      </c>
      <c r="H103" s="5">
        <v>0.83333333333333337</v>
      </c>
      <c r="I103" s="3">
        <v>25716</v>
      </c>
      <c r="J103" s="3">
        <v>25796</v>
      </c>
      <c r="K103" s="13">
        <f t="shared" si="1"/>
        <v>10.85</v>
      </c>
      <c r="L103" s="3">
        <v>14</v>
      </c>
      <c r="M103" s="3">
        <v>1</v>
      </c>
      <c r="N103" s="6">
        <v>0</v>
      </c>
    </row>
    <row r="104" spans="1:14" ht="24.75">
      <c r="A104" s="3" t="s">
        <v>10</v>
      </c>
      <c r="B104" s="4">
        <v>42724</v>
      </c>
      <c r="C104" s="3" t="s">
        <v>81</v>
      </c>
      <c r="D104" s="3">
        <v>15732683</v>
      </c>
      <c r="E104" s="3" t="s">
        <v>82</v>
      </c>
      <c r="F104" s="3" t="s">
        <v>13</v>
      </c>
      <c r="G104" s="5">
        <v>0.34375</v>
      </c>
      <c r="H104" s="5">
        <v>0.82291666666666663</v>
      </c>
      <c r="I104" s="3">
        <v>32235</v>
      </c>
      <c r="J104" s="3">
        <v>32301</v>
      </c>
      <c r="K104" s="13">
        <f t="shared" si="1"/>
        <v>11.5</v>
      </c>
      <c r="L104" s="3">
        <v>13</v>
      </c>
      <c r="M104" s="3">
        <v>1</v>
      </c>
      <c r="N104" s="6">
        <v>0</v>
      </c>
    </row>
    <row r="105" spans="1:14" ht="24.75">
      <c r="A105" s="3" t="s">
        <v>10</v>
      </c>
      <c r="B105" s="4">
        <v>42725</v>
      </c>
      <c r="C105" s="3" t="s">
        <v>32</v>
      </c>
      <c r="D105" s="3">
        <v>15743442</v>
      </c>
      <c r="E105" s="3" t="s">
        <v>58</v>
      </c>
      <c r="F105" s="3" t="s">
        <v>13</v>
      </c>
      <c r="G105" s="5">
        <v>0.3659722222222222</v>
      </c>
      <c r="H105" s="5">
        <v>0.77777777777777779</v>
      </c>
      <c r="I105" s="3">
        <v>33377</v>
      </c>
      <c r="J105" s="3">
        <v>33431</v>
      </c>
      <c r="K105" s="13">
        <f t="shared" si="1"/>
        <v>9.8833333333333346</v>
      </c>
      <c r="L105" s="3">
        <v>14</v>
      </c>
      <c r="M105" s="3">
        <v>2</v>
      </c>
      <c r="N105" s="6">
        <v>0</v>
      </c>
    </row>
    <row r="106" spans="1:14" ht="24.75">
      <c r="A106" s="3" t="s">
        <v>10</v>
      </c>
      <c r="B106" s="4">
        <v>42725</v>
      </c>
      <c r="C106" s="3" t="s">
        <v>56</v>
      </c>
      <c r="D106" s="3">
        <v>15744768</v>
      </c>
      <c r="E106" s="3" t="s">
        <v>83</v>
      </c>
      <c r="F106" s="3" t="s">
        <v>13</v>
      </c>
      <c r="G106" s="5">
        <v>0.38125000000000003</v>
      </c>
      <c r="H106" s="5">
        <v>0.72916666666666663</v>
      </c>
      <c r="I106" s="3">
        <v>45673</v>
      </c>
      <c r="J106" s="3">
        <v>45743</v>
      </c>
      <c r="K106" s="13">
        <f t="shared" si="1"/>
        <v>8.3499999999999979</v>
      </c>
      <c r="L106" s="3">
        <v>13</v>
      </c>
      <c r="M106" s="3">
        <v>0</v>
      </c>
      <c r="N106" s="6">
        <v>0</v>
      </c>
    </row>
    <row r="107" spans="1:14" ht="36.75">
      <c r="A107" s="3" t="s">
        <v>10</v>
      </c>
      <c r="B107" s="4">
        <v>42725</v>
      </c>
      <c r="C107" s="3" t="s">
        <v>48</v>
      </c>
      <c r="D107" s="3">
        <v>15752492</v>
      </c>
      <c r="E107" s="3" t="s">
        <v>84</v>
      </c>
      <c r="F107" s="3" t="s">
        <v>13</v>
      </c>
      <c r="G107" s="5">
        <v>0.33333333333333331</v>
      </c>
      <c r="H107" s="5">
        <v>0.67499999999999993</v>
      </c>
      <c r="I107" s="3">
        <v>24139</v>
      </c>
      <c r="J107" s="3">
        <v>24187</v>
      </c>
      <c r="K107" s="13">
        <f t="shared" si="1"/>
        <v>8.1999999999999993</v>
      </c>
      <c r="L107" s="3">
        <v>14</v>
      </c>
      <c r="M107" s="3">
        <v>2</v>
      </c>
      <c r="N107" s="6">
        <v>0</v>
      </c>
    </row>
    <row r="108" spans="1:14" ht="24.75">
      <c r="A108" s="3" t="s">
        <v>10</v>
      </c>
      <c r="B108" s="4">
        <v>42725</v>
      </c>
      <c r="C108" s="3" t="s">
        <v>34</v>
      </c>
      <c r="D108" s="3">
        <v>15752922</v>
      </c>
      <c r="E108" s="3" t="s">
        <v>85</v>
      </c>
      <c r="F108" s="3" t="s">
        <v>13</v>
      </c>
      <c r="G108" s="5">
        <v>0.42708333333333331</v>
      </c>
      <c r="H108" s="5">
        <v>0.82291666666666663</v>
      </c>
      <c r="I108" s="3">
        <v>72215</v>
      </c>
      <c r="J108" s="3">
        <v>72258</v>
      </c>
      <c r="K108" s="13">
        <f t="shared" si="1"/>
        <v>9.5</v>
      </c>
      <c r="L108" s="3">
        <v>12</v>
      </c>
      <c r="M108" s="3">
        <v>0</v>
      </c>
      <c r="N108" s="6">
        <v>0</v>
      </c>
    </row>
    <row r="109" spans="1:14" ht="24.75">
      <c r="A109" s="3" t="s">
        <v>10</v>
      </c>
      <c r="B109" s="4">
        <v>42725</v>
      </c>
      <c r="C109" s="3" t="s">
        <v>14</v>
      </c>
      <c r="D109" s="3">
        <v>15747171</v>
      </c>
      <c r="E109" s="3" t="s">
        <v>80</v>
      </c>
      <c r="F109" s="3" t="s">
        <v>13</v>
      </c>
      <c r="G109" s="5">
        <v>0.33333333333333331</v>
      </c>
      <c r="H109" s="5">
        <v>0.67499999999999993</v>
      </c>
      <c r="I109" s="3">
        <v>1011</v>
      </c>
      <c r="J109" s="3">
        <v>1104</v>
      </c>
      <c r="K109" s="13">
        <f t="shared" si="1"/>
        <v>8.1999999999999993</v>
      </c>
      <c r="L109" s="3">
        <v>14</v>
      </c>
      <c r="M109" s="3">
        <v>2</v>
      </c>
      <c r="N109" s="6">
        <v>0</v>
      </c>
    </row>
    <row r="110" spans="1:14" ht="24.75">
      <c r="A110" s="3" t="s">
        <v>10</v>
      </c>
      <c r="B110" s="4">
        <v>42725</v>
      </c>
      <c r="C110" s="3" t="s">
        <v>44</v>
      </c>
      <c r="D110" s="3">
        <v>15752183</v>
      </c>
      <c r="E110" s="3" t="s">
        <v>61</v>
      </c>
      <c r="F110" s="3" t="s">
        <v>13</v>
      </c>
      <c r="G110" s="5">
        <v>0.35555555555555557</v>
      </c>
      <c r="H110" s="5">
        <v>0.69444444444444453</v>
      </c>
      <c r="I110" s="3">
        <v>29774</v>
      </c>
      <c r="J110" s="3">
        <v>29863</v>
      </c>
      <c r="K110" s="13">
        <f t="shared" si="1"/>
        <v>8.1333333333333346</v>
      </c>
      <c r="L110" s="3">
        <v>15</v>
      </c>
      <c r="M110" s="3">
        <v>1</v>
      </c>
      <c r="N110" s="6">
        <v>0</v>
      </c>
    </row>
    <row r="111" spans="1:14" ht="24.75">
      <c r="A111" s="3" t="s">
        <v>10</v>
      </c>
      <c r="B111" s="4">
        <v>42725</v>
      </c>
      <c r="C111" s="3" t="s">
        <v>36</v>
      </c>
      <c r="D111" s="3">
        <v>15749319</v>
      </c>
      <c r="E111" s="3" t="s">
        <v>65</v>
      </c>
      <c r="F111" s="3" t="s">
        <v>13</v>
      </c>
      <c r="G111" s="5">
        <v>0.32361111111111113</v>
      </c>
      <c r="H111" s="5">
        <v>0.76388888888888884</v>
      </c>
      <c r="I111" s="3">
        <v>36089</v>
      </c>
      <c r="J111" s="3">
        <v>36136</v>
      </c>
      <c r="K111" s="13">
        <f t="shared" si="1"/>
        <v>10.566666666666665</v>
      </c>
      <c r="L111" s="3">
        <v>18</v>
      </c>
      <c r="M111" s="3">
        <v>1</v>
      </c>
      <c r="N111" s="6">
        <v>0</v>
      </c>
    </row>
    <row r="112" spans="1:14" ht="36.75">
      <c r="A112" s="3" t="s">
        <v>10</v>
      </c>
      <c r="B112" s="4">
        <v>42725</v>
      </c>
      <c r="C112" s="3" t="s">
        <v>39</v>
      </c>
      <c r="D112" s="3">
        <v>15747320</v>
      </c>
      <c r="E112" s="3" t="s">
        <v>23</v>
      </c>
      <c r="F112" s="3" t="s">
        <v>13</v>
      </c>
      <c r="G112" s="5">
        <v>0.3527777777777778</v>
      </c>
      <c r="H112" s="5">
        <v>0.77083333333333337</v>
      </c>
      <c r="I112" s="3">
        <v>72131</v>
      </c>
      <c r="J112" s="3">
        <v>72195</v>
      </c>
      <c r="K112" s="13">
        <f t="shared" si="1"/>
        <v>10.033333333333333</v>
      </c>
      <c r="L112" s="3">
        <v>15</v>
      </c>
      <c r="M112" s="3">
        <v>2</v>
      </c>
      <c r="N112" s="6">
        <v>0</v>
      </c>
    </row>
    <row r="113" spans="1:14" ht="36.75">
      <c r="A113" s="3" t="s">
        <v>10</v>
      </c>
      <c r="B113" s="4">
        <v>42725</v>
      </c>
      <c r="C113" s="3" t="s">
        <v>40</v>
      </c>
      <c r="D113" s="3">
        <v>15751972</v>
      </c>
      <c r="E113" s="3" t="s">
        <v>37</v>
      </c>
      <c r="F113" s="3" t="s">
        <v>38</v>
      </c>
      <c r="G113" s="5">
        <v>0.33958333333333335</v>
      </c>
      <c r="H113" s="5">
        <v>0.79166666666666663</v>
      </c>
      <c r="I113" s="3">
        <v>103016</v>
      </c>
      <c r="J113" s="3">
        <v>103053</v>
      </c>
      <c r="K113" s="13">
        <f t="shared" si="1"/>
        <v>10.849999999999998</v>
      </c>
      <c r="L113" s="3">
        <v>22</v>
      </c>
      <c r="M113" s="3">
        <v>4</v>
      </c>
      <c r="N113" s="6">
        <v>0</v>
      </c>
    </row>
    <row r="114" spans="1:14" ht="36.75">
      <c r="A114" s="3" t="s">
        <v>10</v>
      </c>
      <c r="B114" s="4">
        <v>42725</v>
      </c>
      <c r="C114" s="3" t="s">
        <v>41</v>
      </c>
      <c r="D114" s="3">
        <v>15744371</v>
      </c>
      <c r="E114" s="3" t="s">
        <v>86</v>
      </c>
      <c r="F114" s="3" t="s">
        <v>13</v>
      </c>
      <c r="G114" s="5">
        <v>0.3527777777777778</v>
      </c>
      <c r="H114" s="5">
        <v>0.71527777777777779</v>
      </c>
      <c r="I114" s="3">
        <v>40469</v>
      </c>
      <c r="J114" s="3">
        <v>40539</v>
      </c>
      <c r="K114" s="13">
        <f t="shared" si="1"/>
        <v>8.6999999999999993</v>
      </c>
      <c r="L114" s="3">
        <v>16</v>
      </c>
      <c r="M114" s="3">
        <v>2</v>
      </c>
      <c r="N114" s="6">
        <v>0</v>
      </c>
    </row>
    <row r="115" spans="1:14" ht="24.75">
      <c r="A115" s="3" t="s">
        <v>10</v>
      </c>
      <c r="B115" s="4">
        <v>42725</v>
      </c>
      <c r="C115" s="3" t="s">
        <v>45</v>
      </c>
      <c r="D115" s="3">
        <v>15756033</v>
      </c>
      <c r="E115" s="3" t="s">
        <v>87</v>
      </c>
      <c r="F115" s="3" t="s">
        <v>13</v>
      </c>
      <c r="G115" s="5">
        <v>0.3659722222222222</v>
      </c>
      <c r="H115" s="5">
        <v>0.77777777777777779</v>
      </c>
      <c r="I115" s="3">
        <v>478</v>
      </c>
      <c r="J115" s="3">
        <v>529</v>
      </c>
      <c r="K115" s="13">
        <f t="shared" si="1"/>
        <v>9.8833333333333346</v>
      </c>
      <c r="L115" s="3">
        <v>9</v>
      </c>
      <c r="M115" s="3">
        <v>1</v>
      </c>
      <c r="N115" s="6">
        <v>0</v>
      </c>
    </row>
    <row r="116" spans="1:14" ht="24.75">
      <c r="A116" s="3" t="s">
        <v>10</v>
      </c>
      <c r="B116" s="4">
        <v>42725</v>
      </c>
      <c r="C116" s="3" t="s">
        <v>22</v>
      </c>
      <c r="D116" s="3">
        <v>15748309</v>
      </c>
      <c r="E116" s="3" t="s">
        <v>88</v>
      </c>
      <c r="F116" s="3" t="s">
        <v>13</v>
      </c>
      <c r="G116" s="5">
        <v>0.38125000000000003</v>
      </c>
      <c r="H116" s="5">
        <v>0.72916666666666663</v>
      </c>
      <c r="I116" s="3">
        <v>78655</v>
      </c>
      <c r="J116" s="3">
        <v>78715</v>
      </c>
      <c r="K116" s="13">
        <f t="shared" si="1"/>
        <v>8.3499999999999979</v>
      </c>
      <c r="L116" s="3">
        <v>16</v>
      </c>
      <c r="M116" s="3">
        <v>1</v>
      </c>
      <c r="N116" s="6">
        <v>0</v>
      </c>
    </row>
    <row r="117" spans="1:14" ht="24.75">
      <c r="A117" s="3" t="s">
        <v>10</v>
      </c>
      <c r="B117" s="4">
        <v>42725</v>
      </c>
      <c r="C117" s="3" t="s">
        <v>53</v>
      </c>
      <c r="D117" s="3">
        <v>15753631</v>
      </c>
      <c r="E117" s="3" t="s">
        <v>62</v>
      </c>
      <c r="F117" s="3" t="s">
        <v>13</v>
      </c>
      <c r="G117" s="5">
        <v>0.3659722222222222</v>
      </c>
      <c r="H117" s="5">
        <v>0.77777777777777779</v>
      </c>
      <c r="I117" s="3">
        <v>59772</v>
      </c>
      <c r="J117" s="3">
        <v>59831</v>
      </c>
      <c r="K117" s="13">
        <f t="shared" si="1"/>
        <v>9.8833333333333346</v>
      </c>
      <c r="L117" s="3">
        <v>14</v>
      </c>
      <c r="M117" s="3">
        <v>2</v>
      </c>
      <c r="N117" s="6">
        <v>0</v>
      </c>
    </row>
    <row r="118" spans="1:14" ht="24.75">
      <c r="A118" s="3" t="s">
        <v>10</v>
      </c>
      <c r="B118" s="4">
        <v>42725</v>
      </c>
      <c r="C118" s="3" t="s">
        <v>46</v>
      </c>
      <c r="D118" s="3">
        <v>15749799</v>
      </c>
      <c r="E118" s="3" t="s">
        <v>64</v>
      </c>
      <c r="F118" s="3" t="s">
        <v>13</v>
      </c>
      <c r="G118" s="5">
        <v>0.46527777777777773</v>
      </c>
      <c r="H118" s="5">
        <v>0.89236111111111116</v>
      </c>
      <c r="I118" s="3">
        <v>80880</v>
      </c>
      <c r="J118" s="3">
        <v>80930</v>
      </c>
      <c r="K118" s="13">
        <f t="shared" si="1"/>
        <v>10.250000000000002</v>
      </c>
      <c r="L118" s="3">
        <v>25</v>
      </c>
      <c r="M118" s="3">
        <v>3</v>
      </c>
      <c r="N118" s="6">
        <v>0</v>
      </c>
    </row>
    <row r="119" spans="1:14" ht="24.75">
      <c r="A119" s="3" t="s">
        <v>10</v>
      </c>
      <c r="B119" s="4">
        <v>42725</v>
      </c>
      <c r="C119" s="3" t="s">
        <v>49</v>
      </c>
      <c r="D119" s="3">
        <v>15751030</v>
      </c>
      <c r="E119" s="3" t="s">
        <v>15</v>
      </c>
      <c r="F119" s="3" t="s">
        <v>13</v>
      </c>
      <c r="G119" s="5">
        <v>0.42708333333333331</v>
      </c>
      <c r="H119" s="5">
        <v>0.82291666666666663</v>
      </c>
      <c r="I119" s="3">
        <v>135136</v>
      </c>
      <c r="J119" s="3">
        <v>135186</v>
      </c>
      <c r="K119" s="13">
        <f t="shared" si="1"/>
        <v>9.5</v>
      </c>
      <c r="L119" s="3">
        <v>22</v>
      </c>
      <c r="M119" s="3">
        <v>0</v>
      </c>
      <c r="N119" s="6">
        <v>0</v>
      </c>
    </row>
    <row r="120" spans="1:14" ht="24.75">
      <c r="A120" s="3" t="s">
        <v>10</v>
      </c>
      <c r="B120" s="4">
        <v>42725</v>
      </c>
      <c r="C120" s="3" t="s">
        <v>78</v>
      </c>
      <c r="D120" s="3">
        <v>15751715</v>
      </c>
      <c r="E120" s="3" t="s">
        <v>89</v>
      </c>
      <c r="F120" s="3" t="s">
        <v>13</v>
      </c>
      <c r="G120" s="5">
        <v>0.4375</v>
      </c>
      <c r="H120" s="5">
        <v>0.92708333333333337</v>
      </c>
      <c r="I120" s="3">
        <v>29577</v>
      </c>
      <c r="J120" s="3">
        <v>29643</v>
      </c>
      <c r="K120" s="13">
        <f t="shared" si="1"/>
        <v>11.75</v>
      </c>
      <c r="L120" s="3">
        <v>17</v>
      </c>
      <c r="M120" s="3">
        <v>0</v>
      </c>
      <c r="N120" s="6">
        <v>0</v>
      </c>
    </row>
    <row r="121" spans="1:14" ht="24.75">
      <c r="A121" s="3" t="s">
        <v>10</v>
      </c>
      <c r="B121" s="4">
        <v>42725</v>
      </c>
      <c r="C121" s="3" t="s">
        <v>55</v>
      </c>
      <c r="D121" s="3">
        <v>15758432</v>
      </c>
      <c r="E121" s="3" t="s">
        <v>17</v>
      </c>
      <c r="F121" s="3" t="s">
        <v>13</v>
      </c>
      <c r="G121" s="5">
        <v>0.47569444444444442</v>
      </c>
      <c r="H121" s="5">
        <v>0.96180555555555547</v>
      </c>
      <c r="I121" s="3">
        <v>124254</v>
      </c>
      <c r="J121" s="3">
        <v>124328</v>
      </c>
      <c r="K121" s="13">
        <f t="shared" si="1"/>
        <v>11.666666666666664</v>
      </c>
      <c r="L121" s="3">
        <v>16</v>
      </c>
      <c r="M121" s="3">
        <v>4</v>
      </c>
      <c r="N121" s="6">
        <v>0</v>
      </c>
    </row>
    <row r="122" spans="1:14" ht="24.75">
      <c r="A122" s="3" t="s">
        <v>10</v>
      </c>
      <c r="B122" s="4">
        <v>42725</v>
      </c>
      <c r="C122" s="3" t="s">
        <v>51</v>
      </c>
      <c r="D122" s="3">
        <v>15748751</v>
      </c>
      <c r="E122" s="3" t="s">
        <v>90</v>
      </c>
      <c r="F122" s="3" t="s">
        <v>13</v>
      </c>
      <c r="G122" s="5">
        <v>0.33958333333333335</v>
      </c>
      <c r="H122" s="5">
        <v>0.80555555555555547</v>
      </c>
      <c r="I122" s="3">
        <v>93223</v>
      </c>
      <c r="J122" s="3">
        <v>93271</v>
      </c>
      <c r="K122" s="13">
        <f t="shared" si="1"/>
        <v>11.18333333333333</v>
      </c>
      <c r="L122" s="3">
        <v>13</v>
      </c>
      <c r="M122" s="3">
        <v>1</v>
      </c>
      <c r="N122" s="3">
        <v>1</v>
      </c>
    </row>
    <row r="123" spans="1:14" ht="24.75">
      <c r="A123" s="3" t="s">
        <v>10</v>
      </c>
      <c r="B123" s="4">
        <v>42725</v>
      </c>
      <c r="C123" s="3" t="s">
        <v>47</v>
      </c>
      <c r="D123" s="3">
        <v>15780188</v>
      </c>
      <c r="E123" s="3" t="s">
        <v>91</v>
      </c>
      <c r="F123" s="3" t="s">
        <v>13</v>
      </c>
      <c r="G123" s="5">
        <v>0.46527777777777773</v>
      </c>
      <c r="H123" s="5">
        <v>0.89236111111111116</v>
      </c>
      <c r="I123" s="3">
        <v>10012</v>
      </c>
      <c r="J123" s="3">
        <v>10092</v>
      </c>
      <c r="K123" s="13">
        <f t="shared" si="1"/>
        <v>10.250000000000002</v>
      </c>
      <c r="L123" s="3">
        <v>16</v>
      </c>
      <c r="M123" s="3">
        <v>1</v>
      </c>
      <c r="N123" s="6">
        <v>0</v>
      </c>
    </row>
    <row r="124" spans="1:14" ht="24.75">
      <c r="A124" s="3" t="s">
        <v>10</v>
      </c>
      <c r="B124" s="4">
        <v>42725</v>
      </c>
      <c r="C124" s="3" t="s">
        <v>30</v>
      </c>
      <c r="D124" s="3">
        <v>15745426</v>
      </c>
      <c r="E124" s="3" t="s">
        <v>54</v>
      </c>
      <c r="F124" s="3" t="s">
        <v>13</v>
      </c>
      <c r="G124" s="5">
        <v>0.4201388888888889</v>
      </c>
      <c r="H124" s="5">
        <v>0.88541666666666663</v>
      </c>
      <c r="I124" s="3">
        <v>22440</v>
      </c>
      <c r="J124" s="3">
        <v>22520</v>
      </c>
      <c r="K124" s="13">
        <f t="shared" si="1"/>
        <v>11.166666666666666</v>
      </c>
      <c r="L124" s="3">
        <v>19</v>
      </c>
      <c r="M124" s="3">
        <v>0</v>
      </c>
      <c r="N124" s="6">
        <v>0</v>
      </c>
    </row>
    <row r="125" spans="1:14" ht="24.75">
      <c r="A125" s="3" t="s">
        <v>10</v>
      </c>
      <c r="B125" s="4">
        <v>42725</v>
      </c>
      <c r="C125" s="3" t="s">
        <v>81</v>
      </c>
      <c r="D125" s="3">
        <v>15751506</v>
      </c>
      <c r="E125" s="3" t="s">
        <v>31</v>
      </c>
      <c r="F125" s="3" t="s">
        <v>13</v>
      </c>
      <c r="G125" s="5">
        <v>0.3527777777777778</v>
      </c>
      <c r="H125" s="5">
        <v>0.8125</v>
      </c>
      <c r="I125" s="3">
        <v>25797</v>
      </c>
      <c r="J125" s="3">
        <v>25868</v>
      </c>
      <c r="K125" s="13">
        <f t="shared" si="1"/>
        <v>11.033333333333333</v>
      </c>
      <c r="L125" s="3">
        <v>17</v>
      </c>
      <c r="M125" s="3">
        <v>1</v>
      </c>
      <c r="N125" s="6">
        <v>0</v>
      </c>
    </row>
    <row r="126" spans="1:14" ht="36.75">
      <c r="A126" s="3" t="s">
        <v>10</v>
      </c>
      <c r="B126" s="4">
        <v>42726</v>
      </c>
      <c r="C126" s="3" t="s">
        <v>11</v>
      </c>
      <c r="D126" s="3">
        <v>15766580</v>
      </c>
      <c r="E126" s="3" t="s">
        <v>27</v>
      </c>
      <c r="F126" s="3" t="s">
        <v>13</v>
      </c>
      <c r="G126" s="5">
        <v>0.3527777777777778</v>
      </c>
      <c r="H126" s="5">
        <v>0.77083333333333337</v>
      </c>
      <c r="I126" s="3">
        <v>40469</v>
      </c>
      <c r="J126" s="3">
        <v>40539</v>
      </c>
      <c r="K126" s="13">
        <f t="shared" si="1"/>
        <v>10.033333333333333</v>
      </c>
      <c r="L126" s="3">
        <v>21</v>
      </c>
      <c r="M126" s="3">
        <v>1</v>
      </c>
      <c r="N126" s="6">
        <v>0</v>
      </c>
    </row>
    <row r="127" spans="1:14" ht="24.75">
      <c r="A127" s="3" t="s">
        <v>10</v>
      </c>
      <c r="B127" s="4">
        <v>42726</v>
      </c>
      <c r="C127" s="3" t="s">
        <v>32</v>
      </c>
      <c r="D127" s="3">
        <v>15763696</v>
      </c>
      <c r="E127" s="3" t="s">
        <v>19</v>
      </c>
      <c r="F127" s="3" t="s">
        <v>13</v>
      </c>
      <c r="G127" s="5">
        <v>0.33958333333333335</v>
      </c>
      <c r="H127" s="5">
        <v>0.79166666666666663</v>
      </c>
      <c r="I127" s="3">
        <v>45673</v>
      </c>
      <c r="J127" s="3">
        <v>45743</v>
      </c>
      <c r="K127" s="13">
        <f t="shared" si="1"/>
        <v>10.849999999999998</v>
      </c>
      <c r="L127" s="3">
        <v>19</v>
      </c>
      <c r="M127" s="3">
        <v>1</v>
      </c>
      <c r="N127" s="6">
        <v>0</v>
      </c>
    </row>
    <row r="128" spans="1:14" ht="24.75">
      <c r="A128" s="3" t="s">
        <v>10</v>
      </c>
      <c r="B128" s="4">
        <v>42726</v>
      </c>
      <c r="C128" s="3" t="s">
        <v>56</v>
      </c>
      <c r="D128" s="3">
        <v>15772727</v>
      </c>
      <c r="E128" s="3" t="s">
        <v>64</v>
      </c>
      <c r="F128" s="3" t="s">
        <v>13</v>
      </c>
      <c r="G128" s="5">
        <v>0.3527777777777778</v>
      </c>
      <c r="H128" s="5">
        <v>0.71527777777777779</v>
      </c>
      <c r="I128" s="3">
        <v>80931</v>
      </c>
      <c r="J128" s="3">
        <v>80969</v>
      </c>
      <c r="K128" s="13">
        <f t="shared" si="1"/>
        <v>8.6999999999999993</v>
      </c>
      <c r="L128" s="3">
        <v>18</v>
      </c>
      <c r="M128" s="3">
        <v>1</v>
      </c>
      <c r="N128" s="6">
        <v>0</v>
      </c>
    </row>
    <row r="129" spans="1:14" ht="24.75">
      <c r="A129" s="3" t="s">
        <v>10</v>
      </c>
      <c r="B129" s="4">
        <v>42726</v>
      </c>
      <c r="C129" s="3" t="s">
        <v>43</v>
      </c>
      <c r="D129" s="3">
        <v>15763146</v>
      </c>
      <c r="E129" s="3" t="s">
        <v>12</v>
      </c>
      <c r="F129" s="3" t="s">
        <v>13</v>
      </c>
      <c r="G129" s="5">
        <v>0.3659722222222222</v>
      </c>
      <c r="H129" s="5">
        <v>0.77777777777777779</v>
      </c>
      <c r="I129" s="3">
        <v>33377</v>
      </c>
      <c r="J129" s="3">
        <v>33431</v>
      </c>
      <c r="K129" s="13">
        <f t="shared" si="1"/>
        <v>9.8833333333333346</v>
      </c>
      <c r="L129" s="3">
        <v>15</v>
      </c>
      <c r="M129" s="3">
        <v>0</v>
      </c>
      <c r="N129" s="6">
        <v>0</v>
      </c>
    </row>
    <row r="130" spans="1:14" ht="24.75">
      <c r="A130" s="3" t="s">
        <v>10</v>
      </c>
      <c r="B130" s="4">
        <v>42726</v>
      </c>
      <c r="C130" s="3" t="s">
        <v>44</v>
      </c>
      <c r="D130" s="3">
        <v>15774949</v>
      </c>
      <c r="E130" s="3" t="s">
        <v>88</v>
      </c>
      <c r="F130" s="3" t="s">
        <v>13</v>
      </c>
      <c r="G130" s="5">
        <v>0.38125000000000003</v>
      </c>
      <c r="H130" s="5">
        <v>0.72916666666666663</v>
      </c>
      <c r="I130" s="3">
        <v>78719</v>
      </c>
      <c r="J130" s="3">
        <v>78791</v>
      </c>
      <c r="K130" s="13">
        <f t="shared" si="1"/>
        <v>8.3499999999999979</v>
      </c>
      <c r="L130" s="3">
        <v>19</v>
      </c>
      <c r="M130" s="3">
        <v>2</v>
      </c>
      <c r="N130" s="6">
        <v>0</v>
      </c>
    </row>
    <row r="131" spans="1:14" ht="24.75">
      <c r="A131" s="3" t="s">
        <v>10</v>
      </c>
      <c r="B131" s="4">
        <v>42726</v>
      </c>
      <c r="C131" s="3" t="s">
        <v>36</v>
      </c>
      <c r="D131" s="3">
        <v>15775270</v>
      </c>
      <c r="E131" s="3" t="s">
        <v>70</v>
      </c>
      <c r="F131" s="3" t="s">
        <v>13</v>
      </c>
      <c r="G131" s="5">
        <v>0.3659722222222222</v>
      </c>
      <c r="H131" s="5">
        <v>0.77777777777777779</v>
      </c>
      <c r="I131" s="3">
        <v>40211</v>
      </c>
      <c r="J131" s="3">
        <v>40254</v>
      </c>
      <c r="K131" s="13">
        <f t="shared" ref="K131:K144" si="2">(H131-G131)*24</f>
        <v>9.8833333333333346</v>
      </c>
      <c r="L131" s="3">
        <v>21</v>
      </c>
      <c r="M131" s="3">
        <v>4</v>
      </c>
      <c r="N131" s="6">
        <v>0</v>
      </c>
    </row>
    <row r="132" spans="1:14" ht="36.75">
      <c r="A132" s="3" t="s">
        <v>10</v>
      </c>
      <c r="B132" s="4">
        <v>42726</v>
      </c>
      <c r="C132" s="3" t="s">
        <v>39</v>
      </c>
      <c r="D132" s="3">
        <v>15774264</v>
      </c>
      <c r="E132" s="3" t="s">
        <v>92</v>
      </c>
      <c r="F132" s="3" t="s">
        <v>13</v>
      </c>
      <c r="G132" s="5">
        <v>0.46527777777777773</v>
      </c>
      <c r="H132" s="5">
        <v>0.89236111111111116</v>
      </c>
      <c r="I132" s="3">
        <v>72266</v>
      </c>
      <c r="J132" s="3">
        <v>72351</v>
      </c>
      <c r="K132" s="13">
        <f t="shared" si="2"/>
        <v>10.250000000000002</v>
      </c>
      <c r="L132" s="3">
        <v>12</v>
      </c>
      <c r="M132" s="3">
        <v>1</v>
      </c>
      <c r="N132" s="6">
        <v>0</v>
      </c>
    </row>
    <row r="133" spans="1:14" ht="36.75">
      <c r="A133" s="3" t="s">
        <v>10</v>
      </c>
      <c r="B133" s="4">
        <v>42726</v>
      </c>
      <c r="C133" s="3" t="s">
        <v>40</v>
      </c>
      <c r="D133" s="3">
        <v>15772727</v>
      </c>
      <c r="E133" s="3" t="s">
        <v>80</v>
      </c>
      <c r="F133" s="3" t="s">
        <v>13</v>
      </c>
      <c r="G133" s="5">
        <v>0.42708333333333331</v>
      </c>
      <c r="H133" s="5">
        <v>0.82291666666666663</v>
      </c>
      <c r="I133" s="3">
        <v>1108</v>
      </c>
      <c r="J133" s="3">
        <v>1200</v>
      </c>
      <c r="K133" s="13">
        <f t="shared" si="2"/>
        <v>9.5</v>
      </c>
      <c r="L133" s="3">
        <v>18</v>
      </c>
      <c r="M133" s="3">
        <v>4</v>
      </c>
      <c r="N133" s="6">
        <v>0</v>
      </c>
    </row>
    <row r="134" spans="1:14" ht="36.75">
      <c r="A134" s="3" t="s">
        <v>10</v>
      </c>
      <c r="B134" s="4">
        <v>42726</v>
      </c>
      <c r="C134" s="3" t="s">
        <v>41</v>
      </c>
      <c r="D134" s="3">
        <v>15767959</v>
      </c>
      <c r="E134" s="3" t="s">
        <v>23</v>
      </c>
      <c r="F134" s="3" t="s">
        <v>13</v>
      </c>
      <c r="G134" s="5">
        <v>0.4375</v>
      </c>
      <c r="H134" s="5">
        <v>0.92708333333333337</v>
      </c>
      <c r="I134" s="3">
        <v>72131</v>
      </c>
      <c r="J134" s="3">
        <v>72195</v>
      </c>
      <c r="K134" s="13">
        <f t="shared" si="2"/>
        <v>11.75</v>
      </c>
      <c r="L134" s="3">
        <v>18</v>
      </c>
      <c r="M134" s="3">
        <v>3</v>
      </c>
      <c r="N134" s="6">
        <v>0</v>
      </c>
    </row>
    <row r="135" spans="1:14" ht="24.75">
      <c r="A135" s="3" t="s">
        <v>10</v>
      </c>
      <c r="B135" s="4">
        <v>42726</v>
      </c>
      <c r="C135" s="3" t="s">
        <v>45</v>
      </c>
      <c r="D135" s="3">
        <v>15766054</v>
      </c>
      <c r="E135" s="3" t="s">
        <v>17</v>
      </c>
      <c r="F135" s="3" t="s">
        <v>13</v>
      </c>
      <c r="G135" s="5">
        <v>0.47569444444444442</v>
      </c>
      <c r="H135" s="5">
        <v>0.96180555555555547</v>
      </c>
      <c r="I135" s="3">
        <v>124254</v>
      </c>
      <c r="J135" s="3">
        <v>124328</v>
      </c>
      <c r="K135" s="13">
        <f t="shared" si="2"/>
        <v>11.666666666666664</v>
      </c>
      <c r="L135" s="3">
        <v>19</v>
      </c>
      <c r="M135" s="3">
        <v>4</v>
      </c>
      <c r="N135" s="3">
        <v>1</v>
      </c>
    </row>
    <row r="136" spans="1:14" ht="24.75">
      <c r="A136" s="3" t="s">
        <v>10</v>
      </c>
      <c r="B136" s="4">
        <v>42726</v>
      </c>
      <c r="C136" s="3" t="s">
        <v>20</v>
      </c>
      <c r="D136" s="3">
        <v>15772246</v>
      </c>
      <c r="E136" s="3" t="s">
        <v>37</v>
      </c>
      <c r="F136" s="3" t="s">
        <v>38</v>
      </c>
      <c r="G136" s="5">
        <v>0.33958333333333335</v>
      </c>
      <c r="H136" s="5">
        <v>0.80555555555555547</v>
      </c>
      <c r="I136" s="3">
        <v>103016</v>
      </c>
      <c r="J136" s="3">
        <v>103073</v>
      </c>
      <c r="K136" s="13">
        <f t="shared" si="2"/>
        <v>11.18333333333333</v>
      </c>
      <c r="L136" s="3">
        <v>14</v>
      </c>
      <c r="M136" s="3">
        <v>0</v>
      </c>
      <c r="N136" s="6">
        <v>0</v>
      </c>
    </row>
    <row r="137" spans="1:14" ht="24.75">
      <c r="A137" s="3" t="s">
        <v>10</v>
      </c>
      <c r="B137" s="4">
        <v>42726</v>
      </c>
      <c r="C137" s="3" t="s">
        <v>53</v>
      </c>
      <c r="D137" s="3">
        <v>15774935</v>
      </c>
      <c r="E137" s="3" t="s">
        <v>93</v>
      </c>
      <c r="F137" s="3" t="s">
        <v>13</v>
      </c>
      <c r="G137" s="5">
        <v>0.46527777777777773</v>
      </c>
      <c r="H137" s="5">
        <v>0.89236111111111116</v>
      </c>
      <c r="I137" s="3">
        <v>11803</v>
      </c>
      <c r="J137" s="3">
        <v>11850</v>
      </c>
      <c r="K137" s="13">
        <f t="shared" si="2"/>
        <v>10.250000000000002</v>
      </c>
      <c r="L137" s="3">
        <v>18</v>
      </c>
      <c r="M137" s="3">
        <v>1</v>
      </c>
      <c r="N137" s="6">
        <v>0</v>
      </c>
    </row>
    <row r="138" spans="1:14" ht="24.75">
      <c r="A138" s="3" t="s">
        <v>10</v>
      </c>
      <c r="B138" s="4">
        <v>42726</v>
      </c>
      <c r="C138" s="3" t="s">
        <v>46</v>
      </c>
      <c r="D138" s="3">
        <v>15774669</v>
      </c>
      <c r="E138" s="3" t="s">
        <v>84</v>
      </c>
      <c r="F138" s="3" t="s">
        <v>13</v>
      </c>
      <c r="G138" s="5">
        <v>0.4201388888888889</v>
      </c>
      <c r="H138" s="5">
        <v>0.88541666666666663</v>
      </c>
      <c r="I138" s="3">
        <v>24189</v>
      </c>
      <c r="J138" s="3">
        <v>24251</v>
      </c>
      <c r="K138" s="13">
        <f t="shared" si="2"/>
        <v>11.166666666666666</v>
      </c>
      <c r="L138" s="3">
        <v>19</v>
      </c>
      <c r="M138" s="3">
        <v>2</v>
      </c>
      <c r="N138" s="6">
        <v>0</v>
      </c>
    </row>
    <row r="139" spans="1:14" ht="24.75">
      <c r="A139" s="3" t="s">
        <v>10</v>
      </c>
      <c r="B139" s="4">
        <v>42726</v>
      </c>
      <c r="C139" s="3" t="s">
        <v>49</v>
      </c>
      <c r="D139" s="3">
        <v>15777790</v>
      </c>
      <c r="E139" s="3" t="s">
        <v>65</v>
      </c>
      <c r="F139" s="3" t="s">
        <v>13</v>
      </c>
      <c r="G139" s="5">
        <v>0.3527777777777778</v>
      </c>
      <c r="H139" s="5">
        <v>0.8125</v>
      </c>
      <c r="I139" s="3">
        <v>36139</v>
      </c>
      <c r="J139" s="3">
        <v>36208</v>
      </c>
      <c r="K139" s="13">
        <f t="shared" si="2"/>
        <v>11.033333333333333</v>
      </c>
      <c r="L139" s="3">
        <v>11</v>
      </c>
      <c r="M139" s="3">
        <v>2</v>
      </c>
      <c r="N139" s="6">
        <v>0</v>
      </c>
    </row>
    <row r="140" spans="1:14" ht="24.75">
      <c r="A140" s="3" t="s">
        <v>10</v>
      </c>
      <c r="B140" s="4">
        <v>42726</v>
      </c>
      <c r="C140" s="3" t="s">
        <v>78</v>
      </c>
      <c r="D140" s="3">
        <v>15775328</v>
      </c>
      <c r="E140" s="3" t="s">
        <v>94</v>
      </c>
      <c r="F140" s="3" t="s">
        <v>13</v>
      </c>
      <c r="G140" s="5">
        <v>0.3611111111111111</v>
      </c>
      <c r="H140" s="5">
        <v>0.72916666666666663</v>
      </c>
      <c r="I140" s="3">
        <v>10095</v>
      </c>
      <c r="J140" s="3">
        <v>10170</v>
      </c>
      <c r="K140" s="13">
        <f t="shared" si="2"/>
        <v>8.8333333333333321</v>
      </c>
      <c r="L140" s="3">
        <v>14</v>
      </c>
      <c r="M140" s="3">
        <v>1</v>
      </c>
      <c r="N140" s="6">
        <v>0</v>
      </c>
    </row>
    <row r="141" spans="1:14" ht="24.75">
      <c r="A141" s="3" t="s">
        <v>10</v>
      </c>
      <c r="B141" s="4">
        <v>42726</v>
      </c>
      <c r="C141" s="3" t="s">
        <v>51</v>
      </c>
      <c r="D141" s="3">
        <v>15776690</v>
      </c>
      <c r="E141" s="3" t="s">
        <v>62</v>
      </c>
      <c r="F141" s="3" t="s">
        <v>13</v>
      </c>
      <c r="G141" s="5">
        <v>0.33194444444444443</v>
      </c>
      <c r="H141" s="5">
        <v>0.68055555555555547</v>
      </c>
      <c r="I141" s="3">
        <v>59853</v>
      </c>
      <c r="J141" s="3">
        <v>59928</v>
      </c>
      <c r="K141" s="13">
        <f t="shared" si="2"/>
        <v>8.3666666666666654</v>
      </c>
      <c r="L141" s="3">
        <v>17</v>
      </c>
      <c r="M141" s="3">
        <v>3</v>
      </c>
      <c r="N141" s="6">
        <v>0</v>
      </c>
    </row>
    <row r="142" spans="1:14" ht="24.75">
      <c r="A142" s="3" t="s">
        <v>10</v>
      </c>
      <c r="B142" s="4">
        <v>42726</v>
      </c>
      <c r="C142" s="3" t="s">
        <v>47</v>
      </c>
      <c r="D142" s="3">
        <v>15767202</v>
      </c>
      <c r="E142" s="3" t="s">
        <v>15</v>
      </c>
      <c r="F142" s="3" t="s">
        <v>13</v>
      </c>
      <c r="G142" s="5">
        <v>0.35555555555555557</v>
      </c>
      <c r="H142" s="5">
        <v>0.79861111111111116</v>
      </c>
      <c r="I142" s="3">
        <v>135136</v>
      </c>
      <c r="J142" s="3">
        <v>135186</v>
      </c>
      <c r="K142" s="13">
        <f t="shared" si="2"/>
        <v>10.633333333333335</v>
      </c>
      <c r="L142" s="3">
        <v>14</v>
      </c>
      <c r="M142" s="3">
        <v>2</v>
      </c>
      <c r="N142" s="6">
        <v>0</v>
      </c>
    </row>
    <row r="143" spans="1:14" ht="24.75">
      <c r="A143" s="3" t="s">
        <v>10</v>
      </c>
      <c r="B143" s="4">
        <v>42726</v>
      </c>
      <c r="C143" s="3" t="s">
        <v>28</v>
      </c>
      <c r="D143" s="3">
        <v>15765647</v>
      </c>
      <c r="E143" s="3" t="s">
        <v>54</v>
      </c>
      <c r="F143" s="3" t="s">
        <v>13</v>
      </c>
      <c r="G143" s="5">
        <v>0.38125000000000003</v>
      </c>
      <c r="H143" s="5">
        <v>0.83333333333333337</v>
      </c>
      <c r="I143" s="3">
        <v>22440</v>
      </c>
      <c r="J143" s="3">
        <v>22520</v>
      </c>
      <c r="K143" s="13">
        <f t="shared" si="2"/>
        <v>10.85</v>
      </c>
      <c r="L143" s="3">
        <v>21</v>
      </c>
      <c r="M143" s="3">
        <v>4</v>
      </c>
      <c r="N143" s="6">
        <v>0</v>
      </c>
    </row>
    <row r="144" spans="1:14" ht="24.75">
      <c r="A144" s="3" t="s">
        <v>10</v>
      </c>
      <c r="B144" s="4">
        <v>42726</v>
      </c>
      <c r="C144" s="3" t="s">
        <v>30</v>
      </c>
      <c r="D144" s="3">
        <v>15775197</v>
      </c>
      <c r="E144" s="3" t="s">
        <v>31</v>
      </c>
      <c r="F144" s="3" t="s">
        <v>13</v>
      </c>
      <c r="G144" s="5">
        <v>0.3611111111111111</v>
      </c>
      <c r="H144" s="5">
        <v>0.72916666666666663</v>
      </c>
      <c r="I144" s="3">
        <v>25797</v>
      </c>
      <c r="J144" s="3">
        <v>25868</v>
      </c>
      <c r="K144" s="13">
        <f t="shared" si="2"/>
        <v>8.8333333333333321</v>
      </c>
      <c r="L144" s="3">
        <v>18</v>
      </c>
      <c r="M144" s="3">
        <v>0</v>
      </c>
      <c r="N144" s="3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2017-01-11T14:00:06Z</dcterms:modified>
</cp:coreProperties>
</file>