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<sst xmlns="http://schemas.openxmlformats.org/spreadsheetml/2006/main" count="114" uniqueCount="45">
  <si>
    <t xml:space="preserve">  </t>
  </si>
  <si>
    <t xml:space="preserve">FEBRUARY </t>
  </si>
  <si>
    <t>INJECTION SUB</t>
  </si>
  <si>
    <t>FEEDERS</t>
  </si>
  <si>
    <t>ENERGY READING  MW</t>
  </si>
  <si>
    <t>ENERGY READING  MWH</t>
  </si>
  <si>
    <t>END OF THE 1st WEEK FRD IMPORT</t>
  </si>
  <si>
    <t>END OF THE 2nd WEEK FRD IMPORT</t>
  </si>
  <si>
    <t>END OF THE 3rd WEEK FRD IMPORT</t>
  </si>
  <si>
    <t>END OF THE 4th WEEK FRD IMPORT</t>
  </si>
  <si>
    <t>%availability</t>
  </si>
  <si>
    <t>DAYS</t>
  </si>
  <si>
    <t>31/12/22</t>
  </si>
  <si>
    <t>INTERFACE</t>
  </si>
  <si>
    <t>AIRPORT 33</t>
  </si>
  <si>
    <t xml:space="preserve">MW </t>
  </si>
  <si>
    <t>AVAILABILITY</t>
  </si>
  <si>
    <t>22..57</t>
  </si>
  <si>
    <t>OWERRI3 33</t>
  </si>
  <si>
    <t>OGUTA 33</t>
  </si>
  <si>
    <t>ORLU 33</t>
  </si>
  <si>
    <t>NEW OGUTA</t>
  </si>
  <si>
    <t>UMUAHIA</t>
  </si>
  <si>
    <t>OKIGWE 33</t>
  </si>
  <si>
    <t>ALEX 33</t>
  </si>
  <si>
    <t>EGBU ROAD INJECTION</t>
  </si>
  <si>
    <t>GRA</t>
  </si>
  <si>
    <t>T/SHIP</t>
  </si>
  <si>
    <t>N/OWERRI</t>
  </si>
  <si>
    <t>NAZE</t>
  </si>
  <si>
    <t>EGBU TS INJECTION</t>
  </si>
  <si>
    <t>IKENEGBU</t>
  </si>
  <si>
    <t>FUT</t>
  </si>
  <si>
    <t>EGBU</t>
  </si>
  <si>
    <t xml:space="preserve">AZARAEGBELU INJECTION SUB. </t>
  </si>
  <si>
    <t>EMEKUKWU</t>
  </si>
  <si>
    <t>NWAORIEUBI INJ SUB</t>
  </si>
  <si>
    <t>IFAKALA</t>
  </si>
  <si>
    <t>MBIERI</t>
  </si>
  <si>
    <t>3..17</t>
  </si>
  <si>
    <t>SHANGHAI</t>
  </si>
  <si>
    <t>EGBEADA</t>
  </si>
  <si>
    <t>UMUNEKE NGO  INJECTION SUB</t>
  </si>
  <si>
    <t xml:space="preserve">UMUNEKE  </t>
  </si>
  <si>
    <t>MW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</si>
</sst>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"/>
    <numFmt numFmtId="166" formatCode="#,##0.000"/>
  </numFmts>
  <fonts count="26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b/>
      <sz val="11.0"/>
      <color rgb="FFFF00FF"/>
      <name val="Arial"/>
    </font>
    <font>
      <b/>
      <sz val="14.0"/>
      <color theme="1"/>
      <name val="Calibri"/>
    </font>
    <font>
      <sz val="11.0"/>
      <color theme="1"/>
      <name val="Calibri"/>
    </font>
    <font/>
    <font>
      <b/>
      <sz val="11.0"/>
      <color rgb="FF4285F4"/>
      <name val="Arial"/>
    </font>
    <font>
      <color rgb="FF4285F4"/>
      <name val="Arial"/>
    </font>
    <font>
      <b/>
      <sz val="11.0"/>
      <color rgb="FFFF0000"/>
      <name val="Arial"/>
    </font>
    <font>
      <color rgb="FFFF0000"/>
      <name val="Arial"/>
    </font>
    <font>
      <b/>
      <sz val="11.0"/>
      <color rgb="FFEA4335"/>
      <name val="Arial"/>
    </font>
    <font>
      <color rgb="FFEA4335"/>
      <name val="Arial"/>
    </font>
    <font>
      <sz val="11.0"/>
      <color rgb="FFEA4335"/>
      <name val="Calibri"/>
    </font>
    <font>
      <sz val="11.0"/>
      <color rgb="FFEA4335"/>
      <name val="Arial"/>
    </font>
    <font>
      <color rgb="FF000000"/>
      <name val="Arial"/>
    </font>
    <font>
      <b/>
      <sz val="12.0"/>
      <color theme="1"/>
      <name val="Arial"/>
    </font>
    <font>
      <b/>
      <sz val="14.0"/>
      <color rgb="FF4285F4"/>
      <name val="Calibri"/>
    </font>
    <font>
      <sz val="12.0"/>
      <color theme="1"/>
      <name val="Calibri"/>
    </font>
    <font>
      <b/>
      <sz val="12.0"/>
      <color theme="1"/>
      <name val="Calibri"/>
    </font>
    <font>
      <b/>
      <color theme="1"/>
      <name val="Arial"/>
    </font>
    <font>
      <b/>
      <color rgb="FFEA4335"/>
      <name val="Arial"/>
    </font>
    <font>
      <b/>
      <sz val="11.0"/>
      <color theme="1"/>
      <name val="Calibri"/>
    </font>
    <font>
      <color rgb="FF4A86E8"/>
      <name val="Arial"/>
    </font>
    <font>
      <b/>
      <sz val="14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3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right" vertical="bottom"/>
    </xf>
    <xf borderId="2" fillId="4" fontId="1" numFmtId="0" xfId="0" applyAlignment="1" applyBorder="1" applyFill="1" applyFont="1">
      <alignment vertical="bottom"/>
    </xf>
    <xf borderId="3" fillId="0" fontId="2" numFmtId="0" xfId="0" applyAlignment="1" applyBorder="1" applyFont="1">
      <alignment horizontal="right" readingOrder="0" vertical="bottom"/>
    </xf>
    <xf borderId="4" fillId="5" fontId="3" numFmtId="0" xfId="0" applyAlignment="1" applyBorder="1" applyFill="1" applyFont="1">
      <alignment horizontal="center" shrinkToFit="0" vertical="bottom" wrapText="1"/>
    </xf>
    <xf borderId="4" fillId="0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shrinkToFit="0" vertical="bottom" wrapText="1"/>
    </xf>
    <xf borderId="4" fillId="0" fontId="3" numFmtId="0" xfId="0" applyAlignment="1" applyBorder="1" applyFont="1">
      <alignment horizontal="center" shrinkToFit="0" vertical="bottom" wrapText="1"/>
    </xf>
    <xf borderId="4" fillId="4" fontId="3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horizontal="center" shrinkToFit="0" vertical="bottom" wrapText="1"/>
    </xf>
    <xf borderId="3" fillId="6" fontId="1" numFmtId="0" xfId="0" applyAlignment="1" applyBorder="1" applyFill="1" applyFont="1">
      <alignment horizontal="right" vertical="bottom"/>
    </xf>
    <xf borderId="4" fillId="6" fontId="1" numFmtId="0" xfId="0" applyAlignment="1" applyBorder="1" applyFont="1">
      <alignment vertical="bottom"/>
    </xf>
    <xf borderId="4" fillId="6" fontId="5" numFmtId="0" xfId="0" applyAlignment="1" applyBorder="1" applyFont="1">
      <alignment horizontal="center" vertical="bottom"/>
    </xf>
    <xf borderId="4" fillId="6" fontId="1" numFmtId="0" xfId="0" applyAlignment="1" applyBorder="1" applyFont="1">
      <alignment horizontal="center" vertical="bottom"/>
    </xf>
    <xf borderId="4" fillId="4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5" fillId="3" fontId="1" numFmtId="0" xfId="0" applyAlignment="1" applyBorder="1" applyFont="1">
      <alignment vertical="bottom"/>
    </xf>
    <xf borderId="4" fillId="0" fontId="5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readingOrder="0" vertical="bottom"/>
    </xf>
    <xf borderId="4" fillId="7" fontId="1" numFmtId="0" xfId="0" applyAlignment="1" applyBorder="1" applyFill="1" applyFont="1">
      <alignment horizontal="right" readingOrder="0" vertical="bottom"/>
    </xf>
    <xf borderId="4" fillId="0" fontId="6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vertical="bottom"/>
    </xf>
    <xf borderId="5" fillId="0" fontId="7" numFmtId="0" xfId="0" applyBorder="1" applyFont="1"/>
    <xf borderId="4" fillId="0" fontId="8" numFmtId="0" xfId="0" applyAlignment="1" applyBorder="1" applyFont="1">
      <alignment horizontal="center" vertical="bottom"/>
    </xf>
    <xf borderId="4" fillId="0" fontId="9" numFmtId="0" xfId="0" applyAlignment="1" applyBorder="1" applyFont="1">
      <alignment horizontal="right" vertical="bottom"/>
    </xf>
    <xf borderId="4" fillId="8" fontId="1" numFmtId="0" xfId="0" applyAlignment="1" applyBorder="1" applyFill="1" applyFont="1">
      <alignment horizontal="center" vertical="bottom"/>
    </xf>
    <xf borderId="4" fillId="8" fontId="1" numFmtId="0" xfId="0" applyAlignment="1" applyBorder="1" applyFont="1">
      <alignment horizontal="right" vertical="bottom"/>
    </xf>
    <xf borderId="3" fillId="7" fontId="1" numFmtId="0" xfId="0" applyAlignment="1" applyBorder="1" applyFont="1">
      <alignment vertical="bottom"/>
    </xf>
    <xf borderId="4" fillId="7" fontId="10" numFmtId="0" xfId="0" applyAlignment="1" applyBorder="1" applyFont="1">
      <alignment horizontal="center" vertical="bottom"/>
    </xf>
    <xf borderId="4" fillId="7" fontId="11" numFmtId="0" xfId="0" applyAlignment="1" applyBorder="1" applyFont="1">
      <alignment horizontal="center" vertical="bottom"/>
    </xf>
    <xf borderId="4" fillId="7" fontId="11" numFmtId="0" xfId="0" applyAlignment="1" applyBorder="1" applyFont="1">
      <alignment horizontal="center" readingOrder="0" vertical="bottom"/>
    </xf>
    <xf borderId="4" fillId="7" fontId="1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horizontal="right" readingOrder="0" vertical="bottom"/>
    </xf>
    <xf borderId="4" fillId="0" fontId="12" numFmtId="0" xfId="0" applyAlignment="1" applyBorder="1" applyFont="1">
      <alignment horizontal="center" vertical="bottom"/>
    </xf>
    <xf borderId="4" fillId="0" fontId="13" numFmtId="0" xfId="0" applyAlignment="1" applyBorder="1" applyFont="1">
      <alignment horizontal="center" vertical="bottom"/>
    </xf>
    <xf borderId="4" fillId="0" fontId="13" numFmtId="0" xfId="0" applyAlignment="1" applyBorder="1" applyFont="1">
      <alignment horizontal="center" readingOrder="0" vertical="bottom"/>
    </xf>
    <xf borderId="4" fillId="0" fontId="14" numFmtId="0" xfId="0" applyAlignment="1" applyBorder="1" applyFont="1">
      <alignment horizontal="center" readingOrder="0" vertical="bottom"/>
    </xf>
    <xf borderId="4" fillId="0" fontId="15" numFmtId="0" xfId="0" applyAlignment="1" applyBorder="1" applyFont="1">
      <alignment horizontal="center" readingOrder="0" vertical="bottom"/>
    </xf>
    <xf borderId="4" fillId="0" fontId="16" numFmtId="0" xfId="0" applyAlignment="1" applyBorder="1" applyFont="1">
      <alignment horizontal="right" vertical="bottom"/>
    </xf>
    <xf borderId="4" fillId="0" fontId="1" numFmtId="0" xfId="0" applyAlignment="1" applyBorder="1" applyFont="1">
      <alignment horizontal="right" readingOrder="0" vertical="bottom"/>
    </xf>
    <xf borderId="4" fillId="0" fontId="1" numFmtId="0" xfId="0" applyAlignment="1" applyBorder="1" applyFont="1">
      <alignment horizontal="right" vertical="bottom"/>
    </xf>
    <xf borderId="4" fillId="7" fontId="8" numFmtId="0" xfId="0" applyAlignment="1" applyBorder="1" applyFont="1">
      <alignment horizontal="center" vertical="bottom"/>
    </xf>
    <xf borderId="4" fillId="7" fontId="14" numFmtId="0" xfId="0" applyAlignment="1" applyBorder="1" applyFont="1">
      <alignment horizontal="center" readingOrder="0" vertical="bottom"/>
    </xf>
    <xf borderId="4" fillId="7" fontId="13" numFmtId="0" xfId="0" applyAlignment="1" applyBorder="1" applyFont="1">
      <alignment horizontal="center" readingOrder="0" vertical="bottom"/>
    </xf>
    <xf borderId="4" fillId="7" fontId="14" numFmtId="0" xfId="0" applyAlignment="1" applyBorder="1" applyFont="1">
      <alignment horizontal="center" vertical="bottom"/>
    </xf>
    <xf borderId="4" fillId="7" fontId="6" numFmtId="0" xfId="0" applyAlignment="1" applyBorder="1" applyFont="1">
      <alignment horizontal="center" readingOrder="0" vertical="bottom"/>
    </xf>
    <xf borderId="4" fillId="0" fontId="13" numFmtId="0" xfId="0" applyAlignment="1" applyBorder="1" applyFont="1">
      <alignment horizontal="right" readingOrder="0" vertical="bottom"/>
    </xf>
    <xf borderId="4" fillId="0" fontId="7" numFmtId="0" xfId="0" applyBorder="1" applyFont="1"/>
    <xf borderId="4" fillId="3" fontId="1" numFmtId="0" xfId="0" applyAlignment="1" applyBorder="1" applyFont="1">
      <alignment vertical="bottom"/>
    </xf>
    <xf borderId="4" fillId="0" fontId="1" numFmtId="0" xfId="0" applyAlignment="1" applyBorder="1" applyFont="1">
      <alignment readingOrder="0" vertical="bottom"/>
    </xf>
    <xf borderId="4" fillId="0" fontId="14" numFmtId="0" xfId="0" applyAlignment="1" applyBorder="1" applyFont="1">
      <alignment horizontal="center" vertical="bottom"/>
    </xf>
    <xf borderId="6" fillId="7" fontId="17" numFmtId="0" xfId="0" applyAlignment="1" applyBorder="1" applyFont="1">
      <alignment horizontal="center" shrinkToFit="0" vertical="bottom" wrapText="1"/>
    </xf>
    <xf borderId="5" fillId="3" fontId="17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right" readingOrder="0" vertical="bottom"/>
    </xf>
    <xf borderId="6" fillId="0" fontId="7" numFmtId="0" xfId="0" applyBorder="1" applyFont="1"/>
    <xf borderId="4" fillId="7" fontId="12" numFmtId="0" xfId="0" applyAlignment="1" applyBorder="1" applyFont="1">
      <alignment horizontal="center" vertical="bottom"/>
    </xf>
    <xf borderId="4" fillId="0" fontId="1" numFmtId="164" xfId="0" applyAlignment="1" applyBorder="1" applyFont="1" applyNumberFormat="1">
      <alignment horizontal="right" readingOrder="0" vertical="bottom"/>
    </xf>
    <xf borderId="4" fillId="4" fontId="1" numFmtId="164" xfId="0" applyAlignment="1" applyBorder="1" applyFont="1" applyNumberFormat="1">
      <alignment vertical="bottom"/>
    </xf>
    <xf borderId="4" fillId="0" fontId="9" numFmtId="164" xfId="0" applyAlignment="1" applyBorder="1" applyFont="1" applyNumberFormat="1">
      <alignment horizontal="right" vertical="bottom"/>
    </xf>
    <xf borderId="4" fillId="0" fontId="9" numFmtId="2" xfId="0" applyAlignment="1" applyBorder="1" applyFont="1" applyNumberFormat="1">
      <alignment horizontal="right" vertical="bottom"/>
    </xf>
    <xf borderId="4" fillId="0" fontId="18" numFmtId="0" xfId="0" applyAlignment="1" applyBorder="1" applyFont="1">
      <alignment horizontal="center" vertical="bottom"/>
    </xf>
    <xf borderId="3" fillId="0" fontId="7" numFmtId="0" xfId="0" applyBorder="1" applyFont="1"/>
    <xf borderId="6" fillId="7" fontId="1" numFmtId="0" xfId="0" applyAlignment="1" applyBorder="1" applyFont="1">
      <alignment vertical="bottom"/>
    </xf>
    <xf borderId="4" fillId="7" fontId="5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readingOrder="0" shrinkToFit="0" vertical="bottom" wrapText="1"/>
    </xf>
    <xf borderId="4" fillId="0" fontId="8" numFmtId="2" xfId="0" applyAlignment="1" applyBorder="1" applyFont="1" applyNumberFormat="1">
      <alignment horizontal="center" vertical="bottom"/>
    </xf>
    <xf borderId="4" fillId="0" fontId="9" numFmtId="2" xfId="0" applyAlignment="1" applyBorder="1" applyFont="1" applyNumberFormat="1">
      <alignment horizontal="right" readingOrder="0" vertical="bottom"/>
    </xf>
    <xf borderId="4" fillId="8" fontId="1" numFmtId="2" xfId="0" applyAlignment="1" applyBorder="1" applyFont="1" applyNumberFormat="1">
      <alignment horizontal="center" vertical="bottom"/>
    </xf>
    <xf borderId="4" fillId="8" fontId="1" numFmtId="2" xfId="0" applyAlignment="1" applyBorder="1" applyFont="1" applyNumberFormat="1">
      <alignment horizontal="right" vertical="bottom"/>
    </xf>
    <xf borderId="4" fillId="0" fontId="13" numFmtId="20" xfId="0" applyAlignment="1" applyBorder="1" applyFont="1" applyNumberFormat="1">
      <alignment horizontal="center" readingOrder="0" vertical="bottom"/>
    </xf>
    <xf borderId="5" fillId="3" fontId="3" numFmtId="0" xfId="0" applyAlignment="1" applyBorder="1" applyFont="1">
      <alignment horizontal="center" shrinkToFit="0" vertical="bottom" wrapText="1"/>
    </xf>
    <xf borderId="4" fillId="0" fontId="19" numFmtId="0" xfId="0" applyAlignment="1" applyBorder="1" applyFont="1">
      <alignment horizontal="center" readingOrder="0" vertical="bottom"/>
    </xf>
    <xf borderId="4" fillId="0" fontId="20" numFmtId="0" xfId="0" applyAlignment="1" applyBorder="1" applyFont="1">
      <alignment horizontal="center" readingOrder="0" vertical="bottom"/>
    </xf>
    <xf borderId="4" fillId="0" fontId="17" numFmtId="0" xfId="0" applyAlignment="1" applyBorder="1" applyFont="1">
      <alignment horizontal="right" readingOrder="0" vertical="bottom"/>
    </xf>
    <xf borderId="4" fillId="0" fontId="21" numFmtId="0" xfId="0" applyAlignment="1" applyBorder="1" applyFont="1">
      <alignment horizontal="center" readingOrder="0" vertical="bottom"/>
    </xf>
    <xf borderId="4" fillId="0" fontId="22" numFmtId="0" xfId="0" applyAlignment="1" applyBorder="1" applyFont="1">
      <alignment horizontal="center" readingOrder="0" vertical="bottom"/>
    </xf>
    <xf borderId="5" fillId="3" fontId="21" numFmtId="0" xfId="0" applyAlignment="1" applyBorder="1" applyFont="1">
      <alignment horizontal="center" shrinkToFit="0" vertical="bottom" wrapText="1"/>
    </xf>
    <xf borderId="3" fillId="0" fontId="6" numFmtId="0" xfId="0" applyAlignment="1" applyBorder="1" applyFont="1">
      <alignment readingOrder="0"/>
    </xf>
    <xf borderId="7" fillId="0" fontId="6" numFmtId="0" xfId="0" applyAlignment="1" applyBorder="1" applyFont="1">
      <alignment readingOrder="0" vertical="bottom"/>
    </xf>
    <xf borderId="4" fillId="0" fontId="21" numFmtId="0" xfId="0" applyAlignment="1" applyBorder="1" applyFont="1">
      <alignment horizontal="right" vertical="bottom"/>
    </xf>
    <xf borderId="4" fillId="0" fontId="21" numFmtId="2" xfId="0" applyAlignment="1" applyBorder="1" applyFont="1" applyNumberFormat="1">
      <alignment horizontal="center" readingOrder="0" vertical="bottom"/>
    </xf>
    <xf borderId="4" fillId="4" fontId="1" numFmtId="2" xfId="0" applyAlignment="1" applyBorder="1" applyFont="1" applyNumberFormat="1">
      <alignment vertical="bottom"/>
    </xf>
    <xf borderId="4" fillId="0" fontId="23" numFmtId="0" xfId="0" applyAlignment="1" applyBorder="1" applyFont="1">
      <alignment horizontal="center" readingOrder="0" vertical="bottom"/>
    </xf>
    <xf borderId="4" fillId="4" fontId="1" numFmtId="1" xfId="0" applyAlignment="1" applyBorder="1" applyFont="1" applyNumberFormat="1">
      <alignment vertical="bottom"/>
    </xf>
    <xf borderId="4" fillId="0" fontId="21" numFmtId="165" xfId="0" applyAlignment="1" applyBorder="1" applyFont="1" applyNumberFormat="1">
      <alignment horizontal="center" vertical="bottom"/>
    </xf>
    <xf borderId="4" fillId="0" fontId="9" numFmtId="1" xfId="0" applyAlignment="1" applyBorder="1" applyFont="1" applyNumberFormat="1">
      <alignment horizontal="right" vertical="bottom"/>
    </xf>
    <xf borderId="4" fillId="0" fontId="9" numFmtId="0" xfId="0" applyAlignment="1" applyBorder="1" applyFont="1">
      <alignment horizontal="center" vertical="bottom"/>
    </xf>
    <xf borderId="4" fillId="0" fontId="1" numFmtId="166" xfId="0" applyAlignment="1" applyBorder="1" applyFont="1" applyNumberFormat="1">
      <alignment horizontal="center" readingOrder="0" vertical="bottom"/>
    </xf>
    <xf borderId="4" fillId="0" fontId="9" numFmtId="3" xfId="0" applyAlignment="1" applyBorder="1" applyFont="1" applyNumberFormat="1">
      <alignment horizontal="right" vertical="bottom"/>
    </xf>
    <xf borderId="4" fillId="0" fontId="9" numFmtId="166" xfId="0" applyAlignment="1" applyBorder="1" applyFont="1" applyNumberFormat="1">
      <alignment horizontal="right" vertical="bottom"/>
    </xf>
    <xf borderId="4" fillId="0" fontId="24" numFmtId="0" xfId="0" applyAlignment="1" applyBorder="1" applyFont="1">
      <alignment horizontal="right" vertical="bottom"/>
    </xf>
    <xf borderId="4" fillId="0" fontId="24" numFmtId="0" xfId="0" applyAlignment="1" applyBorder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4" fillId="7" fontId="11" numFmtId="0" xfId="0" applyAlignment="1" applyBorder="1" applyFont="1">
      <alignment horizontal="right" vertical="bottom"/>
    </xf>
    <xf borderId="4" fillId="0" fontId="11" numFmtId="0" xfId="0" applyAlignment="1" applyBorder="1" applyFont="1">
      <alignment horizontal="center" vertical="bottom"/>
    </xf>
    <xf borderId="8" fillId="0" fontId="25" numFmtId="0" xfId="0" applyAlignment="1" applyBorder="1" applyFont="1">
      <alignment horizontal="center" vertical="bottom"/>
    </xf>
    <xf borderId="4" fillId="4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3" max="3" width="16.5"/>
  </cols>
  <sheetData>
    <row r="1">
      <c r="A1" s="1" t="s">
        <v>0</v>
      </c>
      <c r="B1" s="2"/>
      <c r="C1" s="3"/>
      <c r="D1" s="4">
        <v>0.0</v>
      </c>
      <c r="E1" s="5">
        <v>1.0</v>
      </c>
      <c r="F1" s="5">
        <v>2.0</v>
      </c>
      <c r="G1" s="5">
        <v>3.0</v>
      </c>
      <c r="H1" s="5">
        <v>4.0</v>
      </c>
      <c r="I1" s="5">
        <f t="shared" ref="I1:K1" si="1">H1+1</f>
        <v>5</v>
      </c>
      <c r="J1" s="5">
        <f t="shared" si="1"/>
        <v>6</v>
      </c>
      <c r="K1" s="5">
        <f t="shared" si="1"/>
        <v>7</v>
      </c>
      <c r="L1" s="6"/>
      <c r="M1" s="5">
        <f>K1+1</f>
        <v>8</v>
      </c>
      <c r="N1" s="5">
        <f t="shared" ref="N1:S1" si="2">M1+1</f>
        <v>9</v>
      </c>
      <c r="O1" s="5">
        <f t="shared" si="2"/>
        <v>10</v>
      </c>
      <c r="P1" s="5">
        <f t="shared" si="2"/>
        <v>11</v>
      </c>
      <c r="Q1" s="5">
        <f t="shared" si="2"/>
        <v>12</v>
      </c>
      <c r="R1" s="5">
        <f t="shared" si="2"/>
        <v>13</v>
      </c>
      <c r="S1" s="5">
        <f t="shared" si="2"/>
        <v>14</v>
      </c>
      <c r="T1" s="6"/>
      <c r="U1" s="5">
        <f>S1+1</f>
        <v>15</v>
      </c>
      <c r="V1" s="5">
        <f t="shared" ref="V1:AA1" si="3">U1+1</f>
        <v>16</v>
      </c>
      <c r="W1" s="5">
        <f t="shared" si="3"/>
        <v>17</v>
      </c>
      <c r="X1" s="5">
        <f t="shared" si="3"/>
        <v>18</v>
      </c>
      <c r="Y1" s="5">
        <f t="shared" si="3"/>
        <v>19</v>
      </c>
      <c r="Z1" s="5">
        <f t="shared" si="3"/>
        <v>20</v>
      </c>
      <c r="AA1" s="5">
        <f t="shared" si="3"/>
        <v>21</v>
      </c>
      <c r="AB1" s="6"/>
      <c r="AC1" s="5">
        <f>AA1+1</f>
        <v>22</v>
      </c>
      <c r="AD1" s="5">
        <f t="shared" ref="AD1:AI1" si="4">AC1+1</f>
        <v>23</v>
      </c>
      <c r="AE1" s="5">
        <f t="shared" si="4"/>
        <v>24</v>
      </c>
      <c r="AF1" s="5">
        <f t="shared" si="4"/>
        <v>25</v>
      </c>
      <c r="AG1" s="5">
        <f t="shared" si="4"/>
        <v>26</v>
      </c>
      <c r="AH1" s="5">
        <f t="shared" si="4"/>
        <v>27</v>
      </c>
      <c r="AI1" s="5">
        <f t="shared" si="4"/>
        <v>28</v>
      </c>
      <c r="AJ1" s="6"/>
      <c r="AK1" s="5">
        <f>AI1+1</f>
        <v>29</v>
      </c>
      <c r="AL1" s="5">
        <f>AK1+1</f>
        <v>30</v>
      </c>
      <c r="AM1" s="3"/>
    </row>
    <row r="2">
      <c r="A2" s="7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1" t="s">
        <v>4</v>
      </c>
      <c r="G2" s="11" t="s">
        <v>5</v>
      </c>
      <c r="H2" s="11" t="s">
        <v>5</v>
      </c>
      <c r="I2" s="11" t="s">
        <v>5</v>
      </c>
      <c r="J2" s="11" t="s">
        <v>5</v>
      </c>
      <c r="K2" s="11" t="s">
        <v>5</v>
      </c>
      <c r="L2" s="12" t="s">
        <v>6</v>
      </c>
      <c r="M2" s="11" t="s">
        <v>5</v>
      </c>
      <c r="N2" s="11" t="s">
        <v>5</v>
      </c>
      <c r="O2" s="11" t="s">
        <v>5</v>
      </c>
      <c r="P2" s="11" t="s">
        <v>5</v>
      </c>
      <c r="Q2" s="11" t="s">
        <v>5</v>
      </c>
      <c r="R2" s="11" t="s">
        <v>5</v>
      </c>
      <c r="S2" s="11" t="s">
        <v>5</v>
      </c>
      <c r="T2" s="12" t="s">
        <v>7</v>
      </c>
      <c r="U2" s="11" t="s">
        <v>5</v>
      </c>
      <c r="V2" s="11" t="s">
        <v>5</v>
      </c>
      <c r="W2" s="11" t="s">
        <v>5</v>
      </c>
      <c r="X2" s="11" t="s">
        <v>5</v>
      </c>
      <c r="Y2" s="11" t="s">
        <v>5</v>
      </c>
      <c r="Z2" s="11" t="s">
        <v>5</v>
      </c>
      <c r="AA2" s="11" t="s">
        <v>5</v>
      </c>
      <c r="AB2" s="12" t="s">
        <v>8</v>
      </c>
      <c r="AC2" s="11" t="s">
        <v>5</v>
      </c>
      <c r="AD2" s="11" t="s">
        <v>5</v>
      </c>
      <c r="AE2" s="11" t="s">
        <v>5</v>
      </c>
      <c r="AF2" s="11" t="s">
        <v>5</v>
      </c>
      <c r="AG2" s="11" t="s">
        <v>5</v>
      </c>
      <c r="AH2" s="11" t="s">
        <v>5</v>
      </c>
      <c r="AI2" s="11" t="s">
        <v>5</v>
      </c>
      <c r="AJ2" s="12" t="s">
        <v>9</v>
      </c>
      <c r="AK2" s="11" t="s">
        <v>5</v>
      </c>
      <c r="AL2" s="11" t="s">
        <v>5</v>
      </c>
      <c r="AM2" s="13" t="s">
        <v>10</v>
      </c>
    </row>
    <row r="3">
      <c r="A3" s="14">
        <v>2023.0</v>
      </c>
      <c r="B3" s="15"/>
      <c r="C3" s="16" t="s">
        <v>11</v>
      </c>
      <c r="D3" s="17" t="s">
        <v>12</v>
      </c>
      <c r="E3" s="17">
        <v>1.0</v>
      </c>
      <c r="F3" s="17">
        <f t="shared" ref="F3:K3" si="5">E3+1</f>
        <v>2</v>
      </c>
      <c r="G3" s="17">
        <f t="shared" si="5"/>
        <v>3</v>
      </c>
      <c r="H3" s="17">
        <f t="shared" si="5"/>
        <v>4</v>
      </c>
      <c r="I3" s="17">
        <f t="shared" si="5"/>
        <v>5</v>
      </c>
      <c r="J3" s="17">
        <f t="shared" si="5"/>
        <v>6</v>
      </c>
      <c r="K3" s="17">
        <f t="shared" si="5"/>
        <v>7</v>
      </c>
      <c r="L3" s="18"/>
      <c r="M3" s="17">
        <f>K3+1</f>
        <v>8</v>
      </c>
      <c r="N3" s="17">
        <f t="shared" ref="N3:S3" si="6">M3+1</f>
        <v>9</v>
      </c>
      <c r="O3" s="17">
        <f t="shared" si="6"/>
        <v>10</v>
      </c>
      <c r="P3" s="17">
        <f t="shared" si="6"/>
        <v>11</v>
      </c>
      <c r="Q3" s="17">
        <f t="shared" si="6"/>
        <v>12</v>
      </c>
      <c r="R3" s="17">
        <f t="shared" si="6"/>
        <v>13</v>
      </c>
      <c r="S3" s="17">
        <f t="shared" si="6"/>
        <v>14</v>
      </c>
      <c r="T3" s="18"/>
      <c r="U3" s="17">
        <f>S3+1</f>
        <v>15</v>
      </c>
      <c r="V3" s="17">
        <f t="shared" ref="V3:AA3" si="7">U3+1</f>
        <v>16</v>
      </c>
      <c r="W3" s="17">
        <f t="shared" si="7"/>
        <v>17</v>
      </c>
      <c r="X3" s="17">
        <f t="shared" si="7"/>
        <v>18</v>
      </c>
      <c r="Y3" s="17">
        <f t="shared" si="7"/>
        <v>19</v>
      </c>
      <c r="Z3" s="17">
        <f t="shared" si="7"/>
        <v>20</v>
      </c>
      <c r="AA3" s="17">
        <f t="shared" si="7"/>
        <v>21</v>
      </c>
      <c r="AB3" s="18"/>
      <c r="AC3" s="17">
        <f>AA3+1</f>
        <v>22</v>
      </c>
      <c r="AD3" s="17">
        <f t="shared" ref="AD3:AI3" si="8">AC3+1</f>
        <v>23</v>
      </c>
      <c r="AE3" s="17">
        <f t="shared" si="8"/>
        <v>24</v>
      </c>
      <c r="AF3" s="17">
        <f t="shared" si="8"/>
        <v>25</v>
      </c>
      <c r="AG3" s="17">
        <f t="shared" si="8"/>
        <v>26</v>
      </c>
      <c r="AH3" s="17">
        <f t="shared" si="8"/>
        <v>27</v>
      </c>
      <c r="AI3" s="17">
        <f t="shared" si="8"/>
        <v>28</v>
      </c>
      <c r="AJ3" s="18"/>
      <c r="AK3" s="17">
        <v>29.0</v>
      </c>
      <c r="AL3" s="17">
        <f>AK3+1</f>
        <v>30</v>
      </c>
      <c r="AM3" s="15"/>
    </row>
    <row r="4">
      <c r="A4" s="19"/>
      <c r="B4" s="20" t="s">
        <v>13</v>
      </c>
      <c r="C4" s="21" t="s">
        <v>14</v>
      </c>
      <c r="D4" s="22">
        <v>83817.6</v>
      </c>
      <c r="E4" s="23">
        <v>84066.7</v>
      </c>
      <c r="F4" s="23">
        <v>84339.3</v>
      </c>
      <c r="G4" s="23">
        <v>84537.3</v>
      </c>
      <c r="H4" s="24">
        <v>84727.6</v>
      </c>
      <c r="I4" s="23">
        <v>84923.9</v>
      </c>
      <c r="J4" s="23">
        <v>85099.9</v>
      </c>
      <c r="K4" s="23">
        <v>85279.9</v>
      </c>
      <c r="L4" s="18"/>
      <c r="M4" s="23">
        <v>85533.6</v>
      </c>
      <c r="N4" s="25">
        <v>85808.3</v>
      </c>
      <c r="O4" s="23">
        <v>86107.9</v>
      </c>
      <c r="P4" s="23">
        <v>86482.5</v>
      </c>
      <c r="Q4" s="23">
        <v>86651.1</v>
      </c>
      <c r="R4" s="23">
        <v>86907.4</v>
      </c>
      <c r="S4" s="23">
        <v>87172.1</v>
      </c>
      <c r="T4" s="18"/>
      <c r="U4" s="23">
        <v>87423.6</v>
      </c>
      <c r="V4" s="23">
        <v>87718.3</v>
      </c>
      <c r="W4" s="23">
        <v>88003.5</v>
      </c>
      <c r="X4" s="23">
        <v>88295.2</v>
      </c>
      <c r="Y4" s="23">
        <v>88593.0</v>
      </c>
      <c r="Z4" s="23">
        <v>88902.8</v>
      </c>
      <c r="AA4" s="23">
        <v>89217.7</v>
      </c>
      <c r="AB4" s="18"/>
      <c r="AC4" s="23">
        <v>89437.3</v>
      </c>
      <c r="AD4" s="23">
        <v>89484.9</v>
      </c>
      <c r="AE4" s="23">
        <v>89759.4</v>
      </c>
      <c r="AF4" s="23">
        <v>90038.6</v>
      </c>
      <c r="AG4" s="23">
        <v>90297.8</v>
      </c>
      <c r="AH4" s="23">
        <v>90495.8</v>
      </c>
      <c r="AI4" s="23">
        <v>90593.7</v>
      </c>
      <c r="AJ4" s="18"/>
      <c r="AK4" s="23"/>
      <c r="AL4" s="22"/>
      <c r="AM4" s="26"/>
    </row>
    <row r="5">
      <c r="A5" s="19"/>
      <c r="B5" s="27"/>
      <c r="C5" s="28" t="s">
        <v>15</v>
      </c>
      <c r="D5" s="29" t="str">
        <f t="shared" ref="D5:K5" si="9">D4-C4</f>
        <v>#VALUE!</v>
      </c>
      <c r="E5" s="29">
        <f t="shared" si="9"/>
        <v>249.1</v>
      </c>
      <c r="F5" s="29">
        <f t="shared" si="9"/>
        <v>272.6</v>
      </c>
      <c r="G5" s="29">
        <f t="shared" si="9"/>
        <v>198</v>
      </c>
      <c r="H5" s="29">
        <f t="shared" si="9"/>
        <v>190.3</v>
      </c>
      <c r="I5" s="29">
        <f t="shared" si="9"/>
        <v>196.3</v>
      </c>
      <c r="J5" s="29">
        <f t="shared" si="9"/>
        <v>176</v>
      </c>
      <c r="K5" s="29">
        <f t="shared" si="9"/>
        <v>180</v>
      </c>
      <c r="L5" s="30">
        <f>SUM(E5:K5)</f>
        <v>1462.3</v>
      </c>
      <c r="M5" s="29">
        <f>M4-K4</f>
        <v>253.7</v>
      </c>
      <c r="N5" s="29">
        <f t="shared" ref="N5:S5" si="10">N4-M4</f>
        <v>274.7</v>
      </c>
      <c r="O5" s="29">
        <f t="shared" si="10"/>
        <v>299.6</v>
      </c>
      <c r="P5" s="29">
        <f t="shared" si="10"/>
        <v>374.6</v>
      </c>
      <c r="Q5" s="29">
        <f t="shared" si="10"/>
        <v>168.6</v>
      </c>
      <c r="R5" s="29">
        <f t="shared" si="10"/>
        <v>256.3</v>
      </c>
      <c r="S5" s="29">
        <f t="shared" si="10"/>
        <v>264.7</v>
      </c>
      <c r="T5" s="31">
        <f>SUM(M5:S5)</f>
        <v>1892.2</v>
      </c>
      <c r="U5" s="29">
        <f>U4-S4</f>
        <v>251.5</v>
      </c>
      <c r="V5" s="29">
        <f t="shared" ref="V5:AA5" si="11">V4-U4</f>
        <v>294.7</v>
      </c>
      <c r="W5" s="29">
        <f t="shared" si="11"/>
        <v>285.2</v>
      </c>
      <c r="X5" s="29">
        <f t="shared" si="11"/>
        <v>291.7</v>
      </c>
      <c r="Y5" s="29">
        <f t="shared" si="11"/>
        <v>297.8</v>
      </c>
      <c r="Z5" s="29">
        <f t="shared" si="11"/>
        <v>309.8</v>
      </c>
      <c r="AA5" s="29">
        <f t="shared" si="11"/>
        <v>314.9</v>
      </c>
      <c r="AB5" s="30">
        <f>SUM(U5:AA5)</f>
        <v>2045.6</v>
      </c>
      <c r="AC5" s="29">
        <f>AC4-AA4</f>
        <v>219.6</v>
      </c>
      <c r="AD5" s="29">
        <f t="shared" ref="AD5:AI5" si="12">AD4-AC4</f>
        <v>47.6</v>
      </c>
      <c r="AE5" s="29">
        <f t="shared" si="12"/>
        <v>274.5</v>
      </c>
      <c r="AF5" s="29">
        <f t="shared" si="12"/>
        <v>279.2</v>
      </c>
      <c r="AG5" s="29">
        <f t="shared" si="12"/>
        <v>259.2</v>
      </c>
      <c r="AH5" s="29">
        <f t="shared" si="12"/>
        <v>198</v>
      </c>
      <c r="AI5" s="29">
        <f t="shared" si="12"/>
        <v>97.9</v>
      </c>
      <c r="AJ5" s="30">
        <f>SUM(AC5:AI5)</f>
        <v>1376</v>
      </c>
      <c r="AK5" s="29"/>
      <c r="AL5" s="29">
        <f>AL4-AK4</f>
        <v>0</v>
      </c>
      <c r="AM5" s="29"/>
    </row>
    <row r="6">
      <c r="A6" s="32"/>
      <c r="B6" s="27"/>
      <c r="C6" s="33" t="s">
        <v>16</v>
      </c>
      <c r="D6" s="34"/>
      <c r="E6" s="23">
        <v>22.58</v>
      </c>
      <c r="F6" s="35" t="s">
        <v>17</v>
      </c>
      <c r="G6" s="35">
        <v>20.24</v>
      </c>
      <c r="H6" s="35">
        <v>16.47</v>
      </c>
      <c r="I6" s="35">
        <v>19.88</v>
      </c>
      <c r="J6" s="35">
        <v>22.68</v>
      </c>
      <c r="K6" s="35">
        <v>21.82</v>
      </c>
      <c r="L6" s="18"/>
      <c r="M6" s="35">
        <v>22.22</v>
      </c>
      <c r="N6" s="35">
        <v>18.47</v>
      </c>
      <c r="O6" s="35">
        <v>24.0</v>
      </c>
      <c r="P6" s="35">
        <v>23.58</v>
      </c>
      <c r="Q6" s="35">
        <v>15.58</v>
      </c>
      <c r="R6" s="35">
        <v>23.47</v>
      </c>
      <c r="S6" s="35">
        <v>22.32</v>
      </c>
      <c r="T6" s="18"/>
      <c r="U6" s="35">
        <v>23.15</v>
      </c>
      <c r="V6" s="35">
        <v>16.78</v>
      </c>
      <c r="W6" s="35">
        <v>22.68</v>
      </c>
      <c r="X6" s="35">
        <v>22.78</v>
      </c>
      <c r="Y6" s="35">
        <v>23.79</v>
      </c>
      <c r="Z6" s="35">
        <v>23.87</v>
      </c>
      <c r="AA6" s="35">
        <v>23.85</v>
      </c>
      <c r="AB6" s="18"/>
      <c r="AC6" s="35">
        <v>18.55</v>
      </c>
      <c r="AD6" s="35">
        <v>6.92</v>
      </c>
      <c r="AE6" s="35">
        <v>22.63</v>
      </c>
      <c r="AF6" s="35">
        <v>22.37</v>
      </c>
      <c r="AG6" s="35">
        <v>24.0</v>
      </c>
      <c r="AH6" s="35">
        <v>21.87</v>
      </c>
      <c r="AI6" s="35">
        <v>22.5</v>
      </c>
      <c r="AJ6" s="18"/>
      <c r="AK6" s="34"/>
      <c r="AL6" s="34"/>
      <c r="AM6" s="29">
        <f>SUM(E6:AL6)</f>
        <v>569.05</v>
      </c>
    </row>
    <row r="7">
      <c r="A7" s="19"/>
      <c r="B7" s="27"/>
      <c r="C7" s="21" t="s">
        <v>18</v>
      </c>
      <c r="D7" s="22">
        <v>103310.8</v>
      </c>
      <c r="E7" s="36">
        <v>103585.4</v>
      </c>
      <c r="F7" s="36">
        <v>103804.4</v>
      </c>
      <c r="G7" s="36">
        <v>104104.3</v>
      </c>
      <c r="H7" s="23">
        <v>104293.1</v>
      </c>
      <c r="I7" s="23">
        <v>104549.4</v>
      </c>
      <c r="J7" s="23">
        <v>104798.1</v>
      </c>
      <c r="K7" s="23">
        <v>105046.3</v>
      </c>
      <c r="L7" s="18"/>
      <c r="M7" s="23">
        <v>105294.1</v>
      </c>
      <c r="N7" s="23">
        <v>105552.2</v>
      </c>
      <c r="O7" s="23">
        <v>105815.6</v>
      </c>
      <c r="P7" s="23">
        <v>106115.2</v>
      </c>
      <c r="Q7" s="23">
        <v>106302.1</v>
      </c>
      <c r="R7" s="23">
        <v>106593.6</v>
      </c>
      <c r="S7" s="23">
        <v>106800.7</v>
      </c>
      <c r="T7" s="18"/>
      <c r="U7" s="23">
        <v>107012.1</v>
      </c>
      <c r="V7" s="23">
        <v>107192.6</v>
      </c>
      <c r="W7" s="23">
        <v>107428.9</v>
      </c>
      <c r="X7" s="23">
        <v>107707.7</v>
      </c>
      <c r="Y7" s="23">
        <v>107958.3</v>
      </c>
      <c r="Z7" s="23">
        <v>108220.5</v>
      </c>
      <c r="AA7" s="23">
        <v>108537.2</v>
      </c>
      <c r="AB7" s="18"/>
      <c r="AC7" s="23">
        <v>108793.0</v>
      </c>
      <c r="AD7" s="23">
        <v>109078.6</v>
      </c>
      <c r="AE7" s="23">
        <v>109297.5</v>
      </c>
      <c r="AF7" s="23">
        <v>109410.8</v>
      </c>
      <c r="AG7" s="23">
        <v>109609.6</v>
      </c>
      <c r="AH7" s="23">
        <v>109848.8</v>
      </c>
      <c r="AI7" s="23">
        <v>110087.7</v>
      </c>
      <c r="AJ7" s="18"/>
      <c r="AK7" s="23"/>
      <c r="AL7" s="22"/>
      <c r="AM7" s="29"/>
    </row>
    <row r="8">
      <c r="A8" s="19"/>
      <c r="B8" s="27"/>
      <c r="C8" s="28" t="s">
        <v>15</v>
      </c>
      <c r="D8" s="29" t="str">
        <f t="shared" ref="D8:J8" si="13">D7-C7</f>
        <v>#VALUE!</v>
      </c>
      <c r="E8" s="29">
        <f t="shared" si="13"/>
        <v>274.6</v>
      </c>
      <c r="F8" s="29">
        <f t="shared" si="13"/>
        <v>219</v>
      </c>
      <c r="G8" s="29">
        <f t="shared" si="13"/>
        <v>299.9</v>
      </c>
      <c r="H8" s="29">
        <f t="shared" si="13"/>
        <v>188.8</v>
      </c>
      <c r="I8" s="29">
        <f t="shared" si="13"/>
        <v>256.3</v>
      </c>
      <c r="J8" s="29">
        <f t="shared" si="13"/>
        <v>248.7</v>
      </c>
      <c r="K8" s="29" t="str">
        <f>K7-K8</f>
        <v>#REF!</v>
      </c>
      <c r="L8" s="30" t="str">
        <f>SUM(E8:K8)</f>
        <v>#REF!</v>
      </c>
      <c r="M8" s="37">
        <v>247.8</v>
      </c>
      <c r="N8" s="29">
        <f t="shared" ref="N8:S8" si="14">N7-M7</f>
        <v>258.1</v>
      </c>
      <c r="O8" s="29">
        <f t="shared" si="14"/>
        <v>263.4</v>
      </c>
      <c r="P8" s="29">
        <f t="shared" si="14"/>
        <v>299.6</v>
      </c>
      <c r="Q8" s="29">
        <f t="shared" si="14"/>
        <v>186.9</v>
      </c>
      <c r="R8" s="29">
        <f t="shared" si="14"/>
        <v>291.5</v>
      </c>
      <c r="S8" s="29">
        <f t="shared" si="14"/>
        <v>207.1</v>
      </c>
      <c r="T8" s="31">
        <f>SUM(M8:S8)</f>
        <v>1754.4</v>
      </c>
      <c r="U8" s="29">
        <f>U7-S7</f>
        <v>211.4</v>
      </c>
      <c r="V8" s="29">
        <f t="shared" ref="V8:AA8" si="15">V7-U7</f>
        <v>180.5</v>
      </c>
      <c r="W8" s="29">
        <f t="shared" si="15"/>
        <v>236.3</v>
      </c>
      <c r="X8" s="29">
        <f t="shared" si="15"/>
        <v>278.8</v>
      </c>
      <c r="Y8" s="29">
        <f t="shared" si="15"/>
        <v>250.6</v>
      </c>
      <c r="Z8" s="29">
        <f t="shared" si="15"/>
        <v>262.2</v>
      </c>
      <c r="AA8" s="29">
        <f t="shared" si="15"/>
        <v>316.7</v>
      </c>
      <c r="AB8" s="30">
        <f>SUM(U8:AA8)</f>
        <v>1736.5</v>
      </c>
      <c r="AC8" s="29">
        <f>AC7-AA7</f>
        <v>255.8</v>
      </c>
      <c r="AD8" s="29">
        <f t="shared" ref="AD8:AE8" si="16">AD7-AC7</f>
        <v>285.6</v>
      </c>
      <c r="AE8" s="29">
        <f t="shared" si="16"/>
        <v>218.9</v>
      </c>
      <c r="AF8" s="29">
        <f>AF7-AF11</f>
        <v>109306</v>
      </c>
      <c r="AG8" s="29">
        <f t="shared" ref="AG8:AI8" si="17">AG7-AF7</f>
        <v>198.8</v>
      </c>
      <c r="AH8" s="29">
        <f t="shared" si="17"/>
        <v>239.2</v>
      </c>
      <c r="AI8" s="29">
        <f t="shared" si="17"/>
        <v>238.9</v>
      </c>
      <c r="AJ8" s="30">
        <f>SUM(AC8:AI8)</f>
        <v>110743.2</v>
      </c>
      <c r="AK8" s="29"/>
      <c r="AL8" s="29">
        <f>AL7-AK7</f>
        <v>0</v>
      </c>
      <c r="AM8" s="29"/>
    </row>
    <row r="9">
      <c r="A9" s="19"/>
      <c r="B9" s="27"/>
      <c r="C9" s="38" t="s">
        <v>16</v>
      </c>
      <c r="D9" s="39">
        <v>23.83</v>
      </c>
      <c r="E9" s="40">
        <v>23.58</v>
      </c>
      <c r="F9" s="41">
        <v>23.88</v>
      </c>
      <c r="G9" s="41">
        <v>24.0</v>
      </c>
      <c r="H9" s="41"/>
      <c r="I9" s="42">
        <v>23.23</v>
      </c>
      <c r="J9" s="41">
        <v>24.0</v>
      </c>
      <c r="K9" s="41">
        <v>24.0</v>
      </c>
      <c r="L9" s="18"/>
      <c r="M9" s="41">
        <v>24.0</v>
      </c>
      <c r="N9" s="41">
        <v>24.0</v>
      </c>
      <c r="O9" s="40">
        <v>24.0</v>
      </c>
      <c r="P9" s="40">
        <v>23.7</v>
      </c>
      <c r="Q9" s="40">
        <v>16.43</v>
      </c>
      <c r="R9" s="40">
        <v>22.7</v>
      </c>
      <c r="S9" s="40">
        <v>23.7</v>
      </c>
      <c r="T9" s="18"/>
      <c r="U9" s="40">
        <v>23.9</v>
      </c>
      <c r="V9" s="40">
        <v>18.13</v>
      </c>
      <c r="W9" s="35">
        <v>24.0</v>
      </c>
      <c r="X9" s="40">
        <v>24.0</v>
      </c>
      <c r="Y9" s="40">
        <v>24.0</v>
      </c>
      <c r="Z9" s="40">
        <v>24.0</v>
      </c>
      <c r="AA9" s="40">
        <v>24.0</v>
      </c>
      <c r="AB9" s="18"/>
      <c r="AC9" s="24">
        <v>23.35</v>
      </c>
      <c r="AD9" s="40">
        <v>23.73</v>
      </c>
      <c r="AE9" s="40">
        <v>21.52</v>
      </c>
      <c r="AF9" s="40">
        <v>23.09</v>
      </c>
      <c r="AG9" s="40">
        <v>23.9</v>
      </c>
      <c r="AH9" s="40">
        <v>23.15</v>
      </c>
      <c r="AI9" s="40">
        <v>23.35</v>
      </c>
      <c r="AJ9" s="18"/>
      <c r="AK9" s="39"/>
      <c r="AL9" s="39"/>
      <c r="AM9" s="29">
        <f>SUM(E9:AL9)</f>
        <v>625.34</v>
      </c>
    </row>
    <row r="10">
      <c r="A10" s="19"/>
      <c r="B10" s="27"/>
      <c r="C10" s="21" t="s">
        <v>19</v>
      </c>
      <c r="D10" s="43">
        <v>59303.0</v>
      </c>
      <c r="E10" s="23">
        <v>59485.4</v>
      </c>
      <c r="F10" s="23">
        <v>59642.9</v>
      </c>
      <c r="G10" s="23">
        <v>59861.2</v>
      </c>
      <c r="H10" s="23">
        <v>60093.9</v>
      </c>
      <c r="I10" s="23">
        <v>60250.2</v>
      </c>
      <c r="J10" s="23">
        <v>60423.5</v>
      </c>
      <c r="K10" s="23">
        <v>60564.9</v>
      </c>
      <c r="L10" s="18"/>
      <c r="M10" s="23">
        <v>60713.4</v>
      </c>
      <c r="N10" s="25">
        <v>60843.1</v>
      </c>
      <c r="O10" s="23">
        <v>61010.9</v>
      </c>
      <c r="P10" s="23">
        <v>61199.7</v>
      </c>
      <c r="Q10" s="23">
        <v>61410.0</v>
      </c>
      <c r="R10" s="23">
        <v>61557.7</v>
      </c>
      <c r="S10" s="23">
        <v>61696.1</v>
      </c>
      <c r="T10" s="18"/>
      <c r="U10" s="23">
        <v>61800.9</v>
      </c>
      <c r="V10" s="23">
        <v>61877.4</v>
      </c>
      <c r="W10" s="23">
        <v>61965.5</v>
      </c>
      <c r="X10" s="23">
        <v>62143.9</v>
      </c>
      <c r="Y10" s="23">
        <v>62304.6</v>
      </c>
      <c r="Z10" s="23">
        <v>62454.0</v>
      </c>
      <c r="AA10" s="23">
        <v>62643.5</v>
      </c>
      <c r="AB10" s="18"/>
      <c r="AC10" s="23">
        <v>62779.0</v>
      </c>
      <c r="AD10" s="23">
        <v>63023.3</v>
      </c>
      <c r="AE10" s="23">
        <v>63180.6</v>
      </c>
      <c r="AF10" s="23">
        <v>63285.4</v>
      </c>
      <c r="AG10" s="23">
        <v>63289.6</v>
      </c>
      <c r="AH10" s="23">
        <v>63418.4</v>
      </c>
      <c r="AI10" s="23">
        <v>63626.2</v>
      </c>
      <c r="AJ10" s="18"/>
      <c r="AK10" s="44"/>
      <c r="AL10" s="45"/>
      <c r="AM10" s="29"/>
    </row>
    <row r="11">
      <c r="A11" s="32"/>
      <c r="B11" s="27"/>
      <c r="C11" s="46" t="s">
        <v>15</v>
      </c>
      <c r="D11" s="29" t="str">
        <f t="shared" ref="D11:K11" si="18">D10-C10</f>
        <v>#VALUE!</v>
      </c>
      <c r="E11" s="29">
        <f t="shared" si="18"/>
        <v>182.4</v>
      </c>
      <c r="F11" s="29">
        <f t="shared" si="18"/>
        <v>157.5</v>
      </c>
      <c r="G11" s="29">
        <f t="shared" si="18"/>
        <v>218.3</v>
      </c>
      <c r="H11" s="29">
        <f t="shared" si="18"/>
        <v>232.7</v>
      </c>
      <c r="I11" s="29">
        <f t="shared" si="18"/>
        <v>156.3</v>
      </c>
      <c r="J11" s="29">
        <f t="shared" si="18"/>
        <v>173.3</v>
      </c>
      <c r="K11" s="29">
        <f t="shared" si="18"/>
        <v>141.4</v>
      </c>
      <c r="L11" s="30">
        <f>SUM(E11:K11)</f>
        <v>1261.9</v>
      </c>
      <c r="M11" s="29">
        <f>M10-K10</f>
        <v>148.5</v>
      </c>
      <c r="N11" s="29">
        <f t="shared" ref="N11:S11" si="19">N10-M10</f>
        <v>129.7</v>
      </c>
      <c r="O11" s="29">
        <f t="shared" si="19"/>
        <v>167.8</v>
      </c>
      <c r="P11" s="29">
        <f t="shared" si="19"/>
        <v>188.8</v>
      </c>
      <c r="Q11" s="29">
        <f t="shared" si="19"/>
        <v>210.3</v>
      </c>
      <c r="R11" s="29">
        <f t="shared" si="19"/>
        <v>147.7</v>
      </c>
      <c r="S11" s="29">
        <f t="shared" si="19"/>
        <v>138.4</v>
      </c>
      <c r="T11" s="31">
        <f>SUM(M11:S11)</f>
        <v>1131.2</v>
      </c>
      <c r="U11" s="29">
        <f>U10-S10</f>
        <v>104.8</v>
      </c>
      <c r="V11" s="29">
        <f t="shared" ref="V11:AA11" si="20">V10-U10</f>
        <v>76.5</v>
      </c>
      <c r="W11" s="29">
        <f t="shared" si="20"/>
        <v>88.1</v>
      </c>
      <c r="X11" s="29">
        <f t="shared" si="20"/>
        <v>178.4</v>
      </c>
      <c r="Y11" s="29">
        <f t="shared" si="20"/>
        <v>160.7</v>
      </c>
      <c r="Z11" s="29">
        <f t="shared" si="20"/>
        <v>149.4</v>
      </c>
      <c r="AA11" s="29">
        <f t="shared" si="20"/>
        <v>189.5</v>
      </c>
      <c r="AB11" s="30">
        <f>SUM(U11:AA11)</f>
        <v>947.4</v>
      </c>
      <c r="AC11" s="29">
        <f>AC10-AA10</f>
        <v>135.5</v>
      </c>
      <c r="AD11" s="29">
        <f t="shared" ref="AD11:AI11" si="21">AD10-AC10</f>
        <v>244.3</v>
      </c>
      <c r="AE11" s="29">
        <f t="shared" si="21"/>
        <v>157.3</v>
      </c>
      <c r="AF11" s="29">
        <f t="shared" si="21"/>
        <v>104.8</v>
      </c>
      <c r="AG11" s="29">
        <f t="shared" si="21"/>
        <v>4.2</v>
      </c>
      <c r="AH11" s="29">
        <f t="shared" si="21"/>
        <v>128.8</v>
      </c>
      <c r="AI11" s="29">
        <f t="shared" si="21"/>
        <v>207.8</v>
      </c>
      <c r="AJ11" s="30">
        <f>SUM(AC11:AI11)</f>
        <v>982.7</v>
      </c>
      <c r="AK11" s="29"/>
      <c r="AL11" s="29">
        <f>AL10-AK10</f>
        <v>0</v>
      </c>
      <c r="AM11" s="29"/>
    </row>
    <row r="12">
      <c r="A12" s="19"/>
      <c r="B12" s="27"/>
      <c r="C12" s="38" t="s">
        <v>16</v>
      </c>
      <c r="D12" s="39">
        <v>20.65</v>
      </c>
      <c r="E12" s="40">
        <v>20.15</v>
      </c>
      <c r="F12" s="41">
        <v>20.45</v>
      </c>
      <c r="G12" s="41">
        <v>21.21</v>
      </c>
      <c r="H12" s="41">
        <v>20.94</v>
      </c>
      <c r="I12" s="47">
        <v>18.3</v>
      </c>
      <c r="J12" s="40">
        <v>17.62</v>
      </c>
      <c r="K12" s="44">
        <v>17.48</v>
      </c>
      <c r="L12" s="18"/>
      <c r="M12" s="41">
        <v>18.37</v>
      </c>
      <c r="N12" s="41">
        <v>19.78</v>
      </c>
      <c r="O12" s="40">
        <v>19.87</v>
      </c>
      <c r="P12" s="40">
        <v>16.53</v>
      </c>
      <c r="Q12" s="40">
        <v>16.67</v>
      </c>
      <c r="R12" s="40">
        <v>20.06</v>
      </c>
      <c r="S12" s="40">
        <v>15.93</v>
      </c>
      <c r="T12" s="18"/>
      <c r="U12" s="40">
        <v>13.8</v>
      </c>
      <c r="V12" s="40">
        <v>8.72</v>
      </c>
      <c r="W12" s="40">
        <v>8.87</v>
      </c>
      <c r="X12" s="40">
        <v>21.92</v>
      </c>
      <c r="Y12" s="40">
        <v>23.78</v>
      </c>
      <c r="Z12" s="40">
        <v>20.73</v>
      </c>
      <c r="AA12" s="40">
        <v>19.72</v>
      </c>
      <c r="AB12" s="18"/>
      <c r="AC12" s="24">
        <v>14.0</v>
      </c>
      <c r="AD12" s="40">
        <v>19.98</v>
      </c>
      <c r="AE12" s="40">
        <v>18.78</v>
      </c>
      <c r="AF12" s="40">
        <v>17.03</v>
      </c>
      <c r="AG12" s="40">
        <v>1.72</v>
      </c>
      <c r="AH12" s="40">
        <v>10.33</v>
      </c>
      <c r="AI12" s="40">
        <v>21.2</v>
      </c>
      <c r="AJ12" s="18"/>
      <c r="AK12" s="39"/>
      <c r="AL12" s="39"/>
      <c r="AM12" s="29">
        <f>SUM(E12:AL12)</f>
        <v>483.94</v>
      </c>
    </row>
    <row r="13">
      <c r="A13" s="19"/>
      <c r="B13" s="27"/>
      <c r="C13" s="21" t="s">
        <v>20</v>
      </c>
      <c r="D13" s="22">
        <v>71549.3</v>
      </c>
      <c r="E13" s="23">
        <v>71771.0</v>
      </c>
      <c r="F13" s="23">
        <v>72059.4</v>
      </c>
      <c r="G13" s="23">
        <v>72263.6</v>
      </c>
      <c r="H13" s="23">
        <v>72538.0</v>
      </c>
      <c r="I13" s="23">
        <v>72714.1</v>
      </c>
      <c r="J13" s="23">
        <v>72753.2</v>
      </c>
      <c r="K13" s="23">
        <v>72859.2</v>
      </c>
      <c r="L13" s="18"/>
      <c r="M13" s="23">
        <v>72915.0</v>
      </c>
      <c r="N13" s="25">
        <v>73189.0</v>
      </c>
      <c r="O13" s="23">
        <v>73384.0</v>
      </c>
      <c r="P13" s="23">
        <v>73644.3</v>
      </c>
      <c r="Q13" s="23">
        <v>73915.4</v>
      </c>
      <c r="R13" s="23">
        <v>74169.9</v>
      </c>
      <c r="S13" s="23">
        <v>74230.4</v>
      </c>
      <c r="T13" s="18"/>
      <c r="U13" s="23">
        <v>74279.6</v>
      </c>
      <c r="V13" s="23">
        <v>74585.0</v>
      </c>
      <c r="W13" s="23">
        <v>74731.1</v>
      </c>
      <c r="X13" s="23">
        <v>74974.8</v>
      </c>
      <c r="Y13" s="23">
        <v>75279.5</v>
      </c>
      <c r="Z13" s="23">
        <v>75467.5</v>
      </c>
      <c r="AA13" s="23">
        <v>75585.1</v>
      </c>
      <c r="AB13" s="18"/>
      <c r="AC13" s="23">
        <v>75752.0</v>
      </c>
      <c r="AD13" s="23">
        <v>75783.0</v>
      </c>
      <c r="AE13" s="23">
        <v>76127.8</v>
      </c>
      <c r="AF13" s="23">
        <v>76376.5</v>
      </c>
      <c r="AG13" s="23">
        <v>76498.9</v>
      </c>
      <c r="AH13" s="23">
        <v>76772.6</v>
      </c>
      <c r="AI13" s="23">
        <v>76992.2</v>
      </c>
      <c r="AJ13" s="18"/>
      <c r="AK13" s="23"/>
      <c r="AL13" s="22"/>
      <c r="AM13" s="29"/>
    </row>
    <row r="14">
      <c r="A14" s="19"/>
      <c r="B14" s="27"/>
      <c r="C14" s="28" t="s">
        <v>15</v>
      </c>
      <c r="D14" s="29" t="str">
        <f t="shared" ref="D14:F14" si="22">D13-C13</f>
        <v>#VALUE!</v>
      </c>
      <c r="E14" s="29">
        <f t="shared" si="22"/>
        <v>221.7</v>
      </c>
      <c r="F14" s="29">
        <f t="shared" si="22"/>
        <v>288.4</v>
      </c>
      <c r="G14" s="37"/>
      <c r="H14" s="29">
        <f>H13-G13</f>
        <v>274.4</v>
      </c>
      <c r="I14" s="37"/>
      <c r="J14" s="29">
        <f t="shared" ref="J14:K14" si="23">J13-I13</f>
        <v>39.1</v>
      </c>
      <c r="K14" s="29">
        <f t="shared" si="23"/>
        <v>106</v>
      </c>
      <c r="L14" s="30">
        <f>SUM(E14:K14)</f>
        <v>929.6</v>
      </c>
      <c r="M14" s="29">
        <f>M13-K13</f>
        <v>55.8</v>
      </c>
      <c r="N14" s="29">
        <f t="shared" ref="N14:S14" si="24">N13-M13</f>
        <v>274</v>
      </c>
      <c r="O14" s="29">
        <f t="shared" si="24"/>
        <v>195</v>
      </c>
      <c r="P14" s="29">
        <f t="shared" si="24"/>
        <v>260.3</v>
      </c>
      <c r="Q14" s="29">
        <f t="shared" si="24"/>
        <v>271.1</v>
      </c>
      <c r="R14" s="29">
        <f t="shared" si="24"/>
        <v>254.5</v>
      </c>
      <c r="S14" s="29">
        <f t="shared" si="24"/>
        <v>60.5</v>
      </c>
      <c r="T14" s="31">
        <f>SUM(M14:S14)</f>
        <v>1371.2</v>
      </c>
      <c r="U14" s="29">
        <f>U13-S13</f>
        <v>49.2</v>
      </c>
      <c r="V14" s="29">
        <f t="shared" ref="V14:AA14" si="25">V13-U13</f>
        <v>305.4</v>
      </c>
      <c r="W14" s="29">
        <f t="shared" si="25"/>
        <v>146.1</v>
      </c>
      <c r="X14" s="29">
        <f t="shared" si="25"/>
        <v>243.7</v>
      </c>
      <c r="Y14" s="29">
        <f t="shared" si="25"/>
        <v>304.7</v>
      </c>
      <c r="Z14" s="29">
        <f t="shared" si="25"/>
        <v>188</v>
      </c>
      <c r="AA14" s="29">
        <f t="shared" si="25"/>
        <v>117.6</v>
      </c>
      <c r="AB14" s="30">
        <f>SUM(U14:AA14)</f>
        <v>1354.7</v>
      </c>
      <c r="AC14" s="29">
        <f>AC13-AA13</f>
        <v>166.9</v>
      </c>
      <c r="AD14" s="29">
        <f t="shared" ref="AD14:AI14" si="26">AD13-AC13</f>
        <v>31</v>
      </c>
      <c r="AE14" s="29">
        <f t="shared" si="26"/>
        <v>344.8</v>
      </c>
      <c r="AF14" s="29">
        <f t="shared" si="26"/>
        <v>248.7</v>
      </c>
      <c r="AG14" s="29">
        <f t="shared" si="26"/>
        <v>122.4</v>
      </c>
      <c r="AH14" s="29">
        <f t="shared" si="26"/>
        <v>273.7</v>
      </c>
      <c r="AI14" s="29">
        <f t="shared" si="26"/>
        <v>219.6</v>
      </c>
      <c r="AJ14" s="30">
        <f>SUM(AC14:AI14)</f>
        <v>1407.1</v>
      </c>
      <c r="AK14" s="29"/>
      <c r="AL14" s="29">
        <f>AL13-AK13</f>
        <v>0</v>
      </c>
      <c r="AM14" s="29"/>
    </row>
    <row r="15">
      <c r="A15" s="19"/>
      <c r="B15" s="27"/>
      <c r="C15" s="38" t="s">
        <v>16</v>
      </c>
      <c r="D15" s="39">
        <v>17.09</v>
      </c>
      <c r="E15" s="40">
        <v>14.72</v>
      </c>
      <c r="F15" s="48">
        <v>21.53</v>
      </c>
      <c r="G15" s="48">
        <v>15.88</v>
      </c>
      <c r="H15" s="41">
        <v>23.83</v>
      </c>
      <c r="I15" s="49"/>
      <c r="J15" s="40">
        <v>5.67</v>
      </c>
      <c r="K15" s="44">
        <v>11.02</v>
      </c>
      <c r="L15" s="18"/>
      <c r="M15" s="41">
        <v>3.5</v>
      </c>
      <c r="N15" s="41">
        <v>23.28</v>
      </c>
      <c r="O15" s="40">
        <v>17.35</v>
      </c>
      <c r="P15" s="40">
        <v>18.66</v>
      </c>
      <c r="Q15" s="40">
        <v>18.95</v>
      </c>
      <c r="R15" s="40">
        <v>18.91</v>
      </c>
      <c r="S15" s="40">
        <v>11.25</v>
      </c>
      <c r="T15" s="18"/>
      <c r="U15" s="40">
        <v>5.83</v>
      </c>
      <c r="V15" s="40">
        <v>22.9</v>
      </c>
      <c r="W15" s="40">
        <v>15.52</v>
      </c>
      <c r="X15" s="40">
        <v>20.84</v>
      </c>
      <c r="Y15" s="40">
        <v>23.21</v>
      </c>
      <c r="Z15" s="40">
        <v>19.52</v>
      </c>
      <c r="AA15" s="40">
        <v>22.12</v>
      </c>
      <c r="AB15" s="18"/>
      <c r="AC15" s="24">
        <v>13.68</v>
      </c>
      <c r="AD15" s="40">
        <v>4.8</v>
      </c>
      <c r="AE15" s="40">
        <v>22.22</v>
      </c>
      <c r="AF15" s="40">
        <v>15.8</v>
      </c>
      <c r="AG15" s="40">
        <v>9.0</v>
      </c>
      <c r="AH15" s="40">
        <v>23.25</v>
      </c>
      <c r="AI15" s="40">
        <v>22.64</v>
      </c>
      <c r="AJ15" s="18"/>
      <c r="AK15" s="39"/>
      <c r="AL15" s="39"/>
      <c r="AM15" s="29">
        <f>SUM(E15:AL15)</f>
        <v>445.88</v>
      </c>
    </row>
    <row r="16">
      <c r="A16" s="19"/>
      <c r="B16" s="27"/>
      <c r="C16" s="9" t="s">
        <v>21</v>
      </c>
      <c r="D16" s="22">
        <v>150727.0</v>
      </c>
      <c r="E16" s="23">
        <v>151123.3</v>
      </c>
      <c r="F16" s="23">
        <v>151538.6</v>
      </c>
      <c r="G16" s="23">
        <v>151847.5</v>
      </c>
      <c r="H16" s="44">
        <v>152263.9</v>
      </c>
      <c r="I16" s="50">
        <v>152657.3</v>
      </c>
      <c r="J16" s="23">
        <v>153067.2</v>
      </c>
      <c r="K16" s="44">
        <v>153435.4</v>
      </c>
      <c r="L16" s="18"/>
      <c r="M16" s="25">
        <v>153768.4</v>
      </c>
      <c r="N16" s="25">
        <v>154159.8</v>
      </c>
      <c r="O16" s="23">
        <v>154609.9</v>
      </c>
      <c r="P16" s="23">
        <v>155014.2</v>
      </c>
      <c r="Q16" s="23">
        <v>155429.3</v>
      </c>
      <c r="R16" s="23">
        <v>155898.4</v>
      </c>
      <c r="S16" s="23">
        <v>156357.6</v>
      </c>
      <c r="T16" s="18"/>
      <c r="U16" s="23">
        <v>156792.3</v>
      </c>
      <c r="V16" s="23">
        <v>157201.9</v>
      </c>
      <c r="W16" s="23">
        <v>157492.3</v>
      </c>
      <c r="X16" s="23">
        <v>157891.8</v>
      </c>
      <c r="Y16" s="23">
        <v>158305.0</v>
      </c>
      <c r="Z16" s="23">
        <v>158717.6</v>
      </c>
      <c r="AA16" s="23">
        <v>159094.0</v>
      </c>
      <c r="AB16" s="18"/>
      <c r="AC16" s="23">
        <v>159383.2</v>
      </c>
      <c r="AD16" s="23">
        <v>159757.5</v>
      </c>
      <c r="AE16" s="23">
        <v>160138.2</v>
      </c>
      <c r="AF16" s="23">
        <v>160522.5</v>
      </c>
      <c r="AG16" s="44">
        <v>160957.2</v>
      </c>
      <c r="AH16" s="23">
        <v>161248.2</v>
      </c>
      <c r="AI16" s="23">
        <v>161656.2</v>
      </c>
      <c r="AJ16" s="18"/>
      <c r="AK16" s="22"/>
      <c r="AL16" s="22"/>
      <c r="AM16" s="29"/>
    </row>
    <row r="17">
      <c r="A17" s="19"/>
      <c r="B17" s="27"/>
      <c r="C17" s="28" t="s">
        <v>15</v>
      </c>
      <c r="D17" s="29" t="str">
        <f t="shared" ref="D17:K17" si="27">D16-C16</f>
        <v>#VALUE!</v>
      </c>
      <c r="E17" s="29">
        <f t="shared" si="27"/>
        <v>396.3</v>
      </c>
      <c r="F17" s="29">
        <f t="shared" si="27"/>
        <v>415.3</v>
      </c>
      <c r="G17" s="29">
        <f t="shared" si="27"/>
        <v>308.9</v>
      </c>
      <c r="H17" s="29">
        <f t="shared" si="27"/>
        <v>416.4</v>
      </c>
      <c r="I17" s="29">
        <f t="shared" si="27"/>
        <v>393.4</v>
      </c>
      <c r="J17" s="29">
        <f t="shared" si="27"/>
        <v>409.9</v>
      </c>
      <c r="K17" s="29">
        <f t="shared" si="27"/>
        <v>368.2</v>
      </c>
      <c r="L17" s="30">
        <f>SUM(E17:K17)</f>
        <v>2708.4</v>
      </c>
      <c r="M17" s="29">
        <f>M16-K16</f>
        <v>333</v>
      </c>
      <c r="N17" s="29">
        <f>N16-M16</f>
        <v>391.4</v>
      </c>
      <c r="O17" s="29">
        <v>347.5</v>
      </c>
      <c r="P17" s="29">
        <f t="shared" ref="P17:S17" si="28">P16-O16</f>
        <v>404.3</v>
      </c>
      <c r="Q17" s="29">
        <f t="shared" si="28"/>
        <v>415.1</v>
      </c>
      <c r="R17" s="29">
        <f t="shared" si="28"/>
        <v>469.1</v>
      </c>
      <c r="S17" s="29">
        <f t="shared" si="28"/>
        <v>459.2</v>
      </c>
      <c r="T17" s="31">
        <f>SUM(M17:S17)</f>
        <v>2819.6</v>
      </c>
      <c r="U17" s="29">
        <f>U16-S16</f>
        <v>434.7</v>
      </c>
      <c r="V17" s="29">
        <f t="shared" ref="V17:AA17" si="29">V16-U16</f>
        <v>409.6</v>
      </c>
      <c r="W17" s="29">
        <f t="shared" si="29"/>
        <v>290.4</v>
      </c>
      <c r="X17" s="29">
        <f t="shared" si="29"/>
        <v>399.5</v>
      </c>
      <c r="Y17" s="29">
        <f t="shared" si="29"/>
        <v>413.2</v>
      </c>
      <c r="Z17" s="29">
        <f t="shared" si="29"/>
        <v>412.6</v>
      </c>
      <c r="AA17" s="29">
        <f t="shared" si="29"/>
        <v>376.4</v>
      </c>
      <c r="AB17" s="30">
        <f>SUM(U17:AA17)</f>
        <v>2736.4</v>
      </c>
      <c r="AC17" s="29">
        <f>AC16-AA16</f>
        <v>289.2</v>
      </c>
      <c r="AD17" s="29">
        <f t="shared" ref="AD17:AI17" si="30">AD16-AC16</f>
        <v>374.3</v>
      </c>
      <c r="AE17" s="29">
        <f t="shared" si="30"/>
        <v>380.7</v>
      </c>
      <c r="AF17" s="29">
        <f t="shared" si="30"/>
        <v>384.3</v>
      </c>
      <c r="AG17" s="29">
        <f t="shared" si="30"/>
        <v>434.7</v>
      </c>
      <c r="AH17" s="29">
        <f t="shared" si="30"/>
        <v>291</v>
      </c>
      <c r="AI17" s="29">
        <f t="shared" si="30"/>
        <v>408</v>
      </c>
      <c r="AJ17" s="30">
        <f>SUM(AC17:AI17)</f>
        <v>2562.2</v>
      </c>
      <c r="AK17" s="29">
        <f>AK16-AI16</f>
        <v>-161656.2</v>
      </c>
      <c r="AL17" s="29">
        <f>AL16-AK16</f>
        <v>0</v>
      </c>
      <c r="AM17" s="29"/>
    </row>
    <row r="18">
      <c r="A18" s="19"/>
      <c r="B18" s="27"/>
      <c r="C18" s="38" t="s">
        <v>16</v>
      </c>
      <c r="D18" s="39">
        <v>23.17</v>
      </c>
      <c r="E18" s="40">
        <v>23.55</v>
      </c>
      <c r="F18" s="41">
        <v>23.1</v>
      </c>
      <c r="G18" s="41">
        <v>17.68</v>
      </c>
      <c r="H18" s="41">
        <v>23.83</v>
      </c>
      <c r="I18" s="47">
        <v>22.98</v>
      </c>
      <c r="J18" s="40">
        <v>22.33</v>
      </c>
      <c r="K18" s="40">
        <v>23.35</v>
      </c>
      <c r="L18" s="18"/>
      <c r="M18" s="41">
        <v>20.98</v>
      </c>
      <c r="N18" s="41">
        <v>23.72</v>
      </c>
      <c r="O18" s="40">
        <v>23.65</v>
      </c>
      <c r="P18" s="40">
        <v>21.91</v>
      </c>
      <c r="Q18" s="40">
        <v>23.25</v>
      </c>
      <c r="R18" s="40">
        <v>23.85</v>
      </c>
      <c r="S18" s="40">
        <v>23.62</v>
      </c>
      <c r="T18" s="18"/>
      <c r="U18" s="40">
        <v>21.48</v>
      </c>
      <c r="V18" s="40">
        <v>22.9</v>
      </c>
      <c r="W18" s="40">
        <v>15.85</v>
      </c>
      <c r="X18" s="40">
        <v>21.67</v>
      </c>
      <c r="Y18" s="40">
        <v>23.78</v>
      </c>
      <c r="Z18" s="40">
        <v>23.72</v>
      </c>
      <c r="AA18" s="40">
        <v>21.58</v>
      </c>
      <c r="AB18" s="18"/>
      <c r="AC18" s="24">
        <v>15.95</v>
      </c>
      <c r="AD18" s="40">
        <v>20.05</v>
      </c>
      <c r="AE18" s="40">
        <v>22.72</v>
      </c>
      <c r="AF18" s="40">
        <v>24.0</v>
      </c>
      <c r="AG18" s="40">
        <v>24.0</v>
      </c>
      <c r="AH18" s="40">
        <v>19.9</v>
      </c>
      <c r="AI18" s="40">
        <v>23.58</v>
      </c>
      <c r="AJ18" s="18"/>
      <c r="AK18" s="39"/>
      <c r="AL18" s="39"/>
      <c r="AM18" s="29">
        <f>SUM(E18:AL18)</f>
        <v>618.98</v>
      </c>
    </row>
    <row r="19">
      <c r="A19" s="19"/>
      <c r="B19" s="27"/>
      <c r="C19" s="21" t="s">
        <v>22</v>
      </c>
      <c r="D19" s="22">
        <v>39356.5</v>
      </c>
      <c r="E19" s="23">
        <v>39425.9</v>
      </c>
      <c r="F19" s="23">
        <v>39530.8</v>
      </c>
      <c r="G19" s="23">
        <v>39687.6</v>
      </c>
      <c r="H19" s="23">
        <v>39789.6</v>
      </c>
      <c r="I19" s="23">
        <v>39935.9</v>
      </c>
      <c r="J19" s="23">
        <v>40063.0</v>
      </c>
      <c r="K19" s="23">
        <v>40200.1</v>
      </c>
      <c r="L19" s="18"/>
      <c r="M19" s="23">
        <v>40294.8</v>
      </c>
      <c r="N19" s="23">
        <v>40467.9</v>
      </c>
      <c r="O19" s="23">
        <v>40680.1</v>
      </c>
      <c r="P19" s="23">
        <v>40849.3</v>
      </c>
      <c r="Q19" s="23">
        <v>40904.1</v>
      </c>
      <c r="R19" s="23">
        <v>40939.3</v>
      </c>
      <c r="S19" s="23">
        <v>40965.6</v>
      </c>
      <c r="T19" s="18"/>
      <c r="U19" s="23">
        <v>41068.4</v>
      </c>
      <c r="V19" s="23">
        <v>41137.8</v>
      </c>
      <c r="W19" s="23">
        <v>41219.4</v>
      </c>
      <c r="X19" s="23">
        <v>41358.7</v>
      </c>
      <c r="Y19" s="23">
        <v>41506.4</v>
      </c>
      <c r="Z19" s="23">
        <v>41608.2</v>
      </c>
      <c r="AA19" s="23">
        <v>41751.9</v>
      </c>
      <c r="AB19" s="18"/>
      <c r="AC19" s="23">
        <v>41887.4</v>
      </c>
      <c r="AD19" s="23">
        <v>42017.1</v>
      </c>
      <c r="AE19" s="23">
        <v>42136.8</v>
      </c>
      <c r="AF19" s="23">
        <v>42285.6</v>
      </c>
      <c r="AG19" s="23">
        <v>42415.9</v>
      </c>
      <c r="AH19" s="23">
        <v>42494.1</v>
      </c>
      <c r="AI19" s="23">
        <v>42519.9</v>
      </c>
      <c r="AJ19" s="18"/>
      <c r="AK19" s="22"/>
      <c r="AL19" s="22"/>
      <c r="AM19" s="29" t="str">
        <f>#REF!-D22</f>
        <v>#REF!</v>
      </c>
    </row>
    <row r="20">
      <c r="A20" s="19"/>
      <c r="B20" s="27"/>
      <c r="C20" s="28" t="s">
        <v>15</v>
      </c>
      <c r="D20" s="29" t="str">
        <f t="shared" ref="D20:K20" si="31">D19-C19</f>
        <v>#VALUE!</v>
      </c>
      <c r="E20" s="29">
        <f t="shared" si="31"/>
        <v>69.4</v>
      </c>
      <c r="F20" s="29">
        <f t="shared" si="31"/>
        <v>104.9</v>
      </c>
      <c r="G20" s="29">
        <f t="shared" si="31"/>
        <v>156.8</v>
      </c>
      <c r="H20" s="29">
        <f t="shared" si="31"/>
        <v>102</v>
      </c>
      <c r="I20" s="29">
        <f t="shared" si="31"/>
        <v>146.3</v>
      </c>
      <c r="J20" s="29">
        <f t="shared" si="31"/>
        <v>127.1</v>
      </c>
      <c r="K20" s="29">
        <f t="shared" si="31"/>
        <v>137.1</v>
      </c>
      <c r="L20" s="30">
        <f>SUM(E20:K20)</f>
        <v>843.6</v>
      </c>
      <c r="M20" s="29">
        <f>M19-K19</f>
        <v>94.7</v>
      </c>
      <c r="N20" s="29">
        <f t="shared" ref="N20:S20" si="32">N19-M19</f>
        <v>173.1</v>
      </c>
      <c r="O20" s="29">
        <f t="shared" si="32"/>
        <v>212.2</v>
      </c>
      <c r="P20" s="29">
        <f t="shared" si="32"/>
        <v>169.2</v>
      </c>
      <c r="Q20" s="29">
        <f t="shared" si="32"/>
        <v>54.8</v>
      </c>
      <c r="R20" s="29">
        <f t="shared" si="32"/>
        <v>35.2</v>
      </c>
      <c r="S20" s="29">
        <f t="shared" si="32"/>
        <v>26.3</v>
      </c>
      <c r="T20" s="31">
        <f>SUM(M20:S20)</f>
        <v>765.5</v>
      </c>
      <c r="U20" s="29">
        <f>U19-S19</f>
        <v>102.8</v>
      </c>
      <c r="V20" s="29">
        <f t="shared" ref="V20:AA20" si="33">V19-U19</f>
        <v>69.4</v>
      </c>
      <c r="W20" s="29">
        <f t="shared" si="33"/>
        <v>81.6</v>
      </c>
      <c r="X20" s="29">
        <f t="shared" si="33"/>
        <v>139.3</v>
      </c>
      <c r="Y20" s="29">
        <f t="shared" si="33"/>
        <v>147.7</v>
      </c>
      <c r="Z20" s="29">
        <f t="shared" si="33"/>
        <v>101.8</v>
      </c>
      <c r="AA20" s="29">
        <f t="shared" si="33"/>
        <v>143.7</v>
      </c>
      <c r="AB20" s="30">
        <f>SUM(U20:AA20)</f>
        <v>786.3</v>
      </c>
      <c r="AC20" s="29">
        <f>AC19-AA19</f>
        <v>135.5</v>
      </c>
      <c r="AD20" s="29">
        <f t="shared" ref="AD20:AI20" si="34">AD19-AC19</f>
        <v>129.7</v>
      </c>
      <c r="AE20" s="29">
        <f t="shared" si="34"/>
        <v>119.7</v>
      </c>
      <c r="AF20" s="29">
        <f t="shared" si="34"/>
        <v>148.8</v>
      </c>
      <c r="AG20" s="29">
        <f t="shared" si="34"/>
        <v>130.3</v>
      </c>
      <c r="AH20" s="29">
        <f t="shared" si="34"/>
        <v>78.2</v>
      </c>
      <c r="AI20" s="29">
        <f t="shared" si="34"/>
        <v>25.8</v>
      </c>
      <c r="AJ20" s="30">
        <f>SUM(AC20:AI20)</f>
        <v>768</v>
      </c>
      <c r="AK20" s="29">
        <f>AK19-AK19</f>
        <v>0</v>
      </c>
      <c r="AL20" s="29">
        <f>AL19-AK19</f>
        <v>0</v>
      </c>
      <c r="AM20" s="29"/>
    </row>
    <row r="21">
      <c r="A21" s="19"/>
      <c r="B21" s="27"/>
      <c r="C21" s="38" t="s">
        <v>16</v>
      </c>
      <c r="D21" s="39">
        <v>20.12</v>
      </c>
      <c r="E21" s="40">
        <v>17.63</v>
      </c>
      <c r="F21" s="41">
        <v>17.7</v>
      </c>
      <c r="G21" s="41">
        <v>23.7</v>
      </c>
      <c r="H21" s="44">
        <v>16.4</v>
      </c>
      <c r="I21" s="41">
        <v>20.48</v>
      </c>
      <c r="J21" s="41">
        <v>22.12</v>
      </c>
      <c r="K21" s="44">
        <v>23.47</v>
      </c>
      <c r="L21" s="18"/>
      <c r="M21" s="41">
        <v>18.02</v>
      </c>
      <c r="N21" s="41">
        <v>23.45</v>
      </c>
      <c r="O21" s="40">
        <v>22.9</v>
      </c>
      <c r="P21" s="51">
        <v>22.89</v>
      </c>
      <c r="Q21" s="40">
        <v>19.97</v>
      </c>
      <c r="R21" s="40">
        <v>24.0</v>
      </c>
      <c r="S21" s="40">
        <v>18.87</v>
      </c>
      <c r="T21" s="18"/>
      <c r="U21" s="40">
        <v>22.88</v>
      </c>
      <c r="V21" s="40">
        <v>12.4</v>
      </c>
      <c r="W21" s="35">
        <v>17.53</v>
      </c>
      <c r="X21" s="40">
        <v>21.38</v>
      </c>
      <c r="Y21" s="40">
        <v>18.82</v>
      </c>
      <c r="Z21" s="40">
        <v>18.58</v>
      </c>
      <c r="AA21" s="40">
        <v>22.42</v>
      </c>
      <c r="AB21" s="18"/>
      <c r="AC21" s="24">
        <v>23.23</v>
      </c>
      <c r="AD21" s="40">
        <v>23.07</v>
      </c>
      <c r="AE21" s="40">
        <v>19.92</v>
      </c>
      <c r="AF21" s="40">
        <v>17.98</v>
      </c>
      <c r="AG21" s="40">
        <v>15.42</v>
      </c>
      <c r="AH21" s="40">
        <v>11.83</v>
      </c>
      <c r="AI21" s="40">
        <v>5.97</v>
      </c>
      <c r="AJ21" s="18"/>
      <c r="AK21" s="39"/>
      <c r="AL21" s="39"/>
      <c r="AM21" s="29"/>
    </row>
    <row r="22">
      <c r="A22" s="19"/>
      <c r="B22" s="27"/>
      <c r="C22" s="21" t="s">
        <v>23</v>
      </c>
      <c r="D22" s="22">
        <v>32440.1</v>
      </c>
      <c r="E22" s="23">
        <v>32513.65</v>
      </c>
      <c r="F22" s="23">
        <v>32616.31</v>
      </c>
      <c r="G22" s="23">
        <v>32713.64</v>
      </c>
      <c r="H22" s="23">
        <v>32824.61</v>
      </c>
      <c r="I22" s="23">
        <v>32934.25</v>
      </c>
      <c r="J22" s="23">
        <v>33025.52</v>
      </c>
      <c r="K22" s="23">
        <v>33104.12</v>
      </c>
      <c r="L22" s="18"/>
      <c r="M22" s="23">
        <v>33223.55</v>
      </c>
      <c r="N22" s="23">
        <v>33434.78</v>
      </c>
      <c r="O22" s="23">
        <v>33464.55</v>
      </c>
      <c r="P22" s="23">
        <v>33561.27</v>
      </c>
      <c r="Q22" s="23">
        <v>33676.61</v>
      </c>
      <c r="R22" s="23">
        <v>33774.94</v>
      </c>
      <c r="S22" s="23">
        <v>33845.45</v>
      </c>
      <c r="T22" s="18"/>
      <c r="U22" s="23">
        <v>33969.96</v>
      </c>
      <c r="V22" s="23">
        <v>34041.98</v>
      </c>
      <c r="W22" s="23">
        <v>34194.88</v>
      </c>
      <c r="X22" s="23">
        <v>34305.38</v>
      </c>
      <c r="Y22" s="23">
        <v>34395.1</v>
      </c>
      <c r="Z22" s="23">
        <v>34477.05</v>
      </c>
      <c r="AA22" s="23">
        <v>34574.03</v>
      </c>
      <c r="AB22" s="18"/>
      <c r="AC22" s="23">
        <v>34696.98</v>
      </c>
      <c r="AD22" s="23">
        <v>34875.21</v>
      </c>
      <c r="AE22" s="23">
        <v>34917.39</v>
      </c>
      <c r="AF22" s="23">
        <v>35044.35</v>
      </c>
      <c r="AG22" s="23">
        <v>35209.79</v>
      </c>
      <c r="AH22" s="23">
        <v>35283.51</v>
      </c>
      <c r="AI22" s="23">
        <v>35331.39</v>
      </c>
      <c r="AJ22" s="18"/>
      <c r="AK22" s="23">
        <v>35414.82</v>
      </c>
      <c r="AL22" s="22"/>
      <c r="AM22" s="29"/>
    </row>
    <row r="23">
      <c r="A23" s="19"/>
      <c r="B23" s="27"/>
      <c r="C23" s="28" t="s">
        <v>15</v>
      </c>
      <c r="D23" s="29" t="str">
        <f t="shared" ref="D23:K23" si="35">D22-C22</f>
        <v>#VALUE!</v>
      </c>
      <c r="E23" s="29">
        <f t="shared" si="35"/>
        <v>73.55</v>
      </c>
      <c r="F23" s="29">
        <f t="shared" si="35"/>
        <v>102.66</v>
      </c>
      <c r="G23" s="29">
        <f t="shared" si="35"/>
        <v>97.33</v>
      </c>
      <c r="H23" s="29">
        <f t="shared" si="35"/>
        <v>110.97</v>
      </c>
      <c r="I23" s="29">
        <f t="shared" si="35"/>
        <v>109.64</v>
      </c>
      <c r="J23" s="29">
        <f t="shared" si="35"/>
        <v>91.27</v>
      </c>
      <c r="K23" s="29">
        <f t="shared" si="35"/>
        <v>78.6</v>
      </c>
      <c r="L23" s="30">
        <f>SUM(E23:K23)</f>
        <v>664.02</v>
      </c>
      <c r="M23" s="29">
        <f>M22-K22</f>
        <v>119.43</v>
      </c>
      <c r="N23" s="29">
        <f t="shared" ref="N23:S23" si="36">N22-M22</f>
        <v>211.23</v>
      </c>
      <c r="O23" s="29">
        <f t="shared" si="36"/>
        <v>29.77</v>
      </c>
      <c r="P23" s="29">
        <f t="shared" si="36"/>
        <v>96.72</v>
      </c>
      <c r="Q23" s="29">
        <f t="shared" si="36"/>
        <v>115.34</v>
      </c>
      <c r="R23" s="29">
        <f t="shared" si="36"/>
        <v>98.33</v>
      </c>
      <c r="S23" s="29">
        <f t="shared" si="36"/>
        <v>70.51</v>
      </c>
      <c r="T23" s="31">
        <f>SUM(M23:S23)</f>
        <v>741.33</v>
      </c>
      <c r="U23" s="29">
        <f>U22-S22</f>
        <v>124.51</v>
      </c>
      <c r="V23" s="29">
        <f t="shared" ref="V23:AA23" si="37">V22-U22</f>
        <v>72.02</v>
      </c>
      <c r="W23" s="29">
        <f t="shared" si="37"/>
        <v>152.9</v>
      </c>
      <c r="X23" s="29">
        <f t="shared" si="37"/>
        <v>110.5</v>
      </c>
      <c r="Y23" s="29">
        <f t="shared" si="37"/>
        <v>89.72</v>
      </c>
      <c r="Z23" s="29">
        <f t="shared" si="37"/>
        <v>81.95</v>
      </c>
      <c r="AA23" s="29">
        <f t="shared" si="37"/>
        <v>96.98</v>
      </c>
      <c r="AB23" s="30">
        <f>SUM(U23:AA23)</f>
        <v>728.58</v>
      </c>
      <c r="AC23" s="37">
        <v>122.95</v>
      </c>
      <c r="AD23" s="29">
        <f t="shared" ref="AD23:AI23" si="38">AD22-AC22</f>
        <v>178.23</v>
      </c>
      <c r="AE23" s="29">
        <f t="shared" si="38"/>
        <v>42.18</v>
      </c>
      <c r="AF23" s="29">
        <f t="shared" si="38"/>
        <v>126.96</v>
      </c>
      <c r="AG23" s="29">
        <f t="shared" si="38"/>
        <v>165.44</v>
      </c>
      <c r="AH23" s="29">
        <f t="shared" si="38"/>
        <v>73.72</v>
      </c>
      <c r="AI23" s="29">
        <f t="shared" si="38"/>
        <v>47.88</v>
      </c>
      <c r="AJ23" s="30">
        <f>SUM(AC23:AI23)</f>
        <v>757.36</v>
      </c>
      <c r="AK23" s="29"/>
      <c r="AL23" s="29">
        <f>AL22-AK22</f>
        <v>-35414.82</v>
      </c>
      <c r="AM23" s="29"/>
    </row>
    <row r="24">
      <c r="A24" s="19"/>
      <c r="B24" s="52"/>
      <c r="C24" s="38" t="s">
        <v>16</v>
      </c>
      <c r="D24" s="39">
        <v>14.27</v>
      </c>
      <c r="E24" s="40">
        <v>9.52</v>
      </c>
      <c r="F24" s="39"/>
      <c r="G24" s="40">
        <v>13.17</v>
      </c>
      <c r="H24" s="40">
        <v>17.63</v>
      </c>
      <c r="I24" s="40">
        <v>15.82</v>
      </c>
      <c r="J24" s="40">
        <v>9.47</v>
      </c>
      <c r="K24" s="40">
        <v>13.73</v>
      </c>
      <c r="L24" s="18"/>
      <c r="M24" s="48">
        <v>15.83</v>
      </c>
      <c r="N24" s="40">
        <v>23.03</v>
      </c>
      <c r="O24" s="40">
        <v>3.32</v>
      </c>
      <c r="P24" s="40">
        <v>10.16</v>
      </c>
      <c r="Q24" s="40">
        <v>7.9</v>
      </c>
      <c r="R24" s="40">
        <v>8.82</v>
      </c>
      <c r="S24" s="40">
        <v>4.53</v>
      </c>
      <c r="T24" s="18"/>
      <c r="U24" s="40">
        <v>15.12</v>
      </c>
      <c r="V24" s="40">
        <v>5.38</v>
      </c>
      <c r="W24" s="40">
        <v>18.48</v>
      </c>
      <c r="X24" s="40">
        <v>12.47</v>
      </c>
      <c r="Y24" s="40">
        <v>9.68</v>
      </c>
      <c r="Z24" s="40">
        <v>10.32</v>
      </c>
      <c r="AA24" s="40">
        <v>9.3</v>
      </c>
      <c r="AB24" s="18"/>
      <c r="AC24" s="24">
        <v>16.72</v>
      </c>
      <c r="AD24" s="40">
        <v>19.58</v>
      </c>
      <c r="AE24" s="40">
        <v>8.55</v>
      </c>
      <c r="AF24" s="40">
        <v>23.32</v>
      </c>
      <c r="AG24" s="40">
        <v>23.83</v>
      </c>
      <c r="AH24" s="40">
        <v>19.57</v>
      </c>
      <c r="AI24" s="40">
        <v>3.77</v>
      </c>
      <c r="AJ24" s="18"/>
      <c r="AK24" s="39"/>
      <c r="AL24" s="39"/>
      <c r="AM24" s="29">
        <f>SUM(E24:AL24)</f>
        <v>349.02</v>
      </c>
    </row>
    <row r="25">
      <c r="A25" s="19"/>
      <c r="B25" s="53"/>
      <c r="C25" s="21" t="s">
        <v>24</v>
      </c>
      <c r="D25" s="45">
        <v>1773.9</v>
      </c>
      <c r="E25" s="23">
        <v>1778.7</v>
      </c>
      <c r="F25" s="23">
        <v>1783.0</v>
      </c>
      <c r="G25" s="23">
        <v>1786.0</v>
      </c>
      <c r="H25" s="23">
        <v>1788.0</v>
      </c>
      <c r="I25" s="23">
        <v>1789.9</v>
      </c>
      <c r="J25" s="23">
        <v>1794.9</v>
      </c>
      <c r="K25" s="23">
        <v>1800.8</v>
      </c>
      <c r="L25" s="18"/>
      <c r="M25" s="25">
        <v>1806.7</v>
      </c>
      <c r="N25" s="25">
        <v>1812.4</v>
      </c>
      <c r="O25" s="23">
        <v>1821.2</v>
      </c>
      <c r="P25" s="23">
        <v>1827.4</v>
      </c>
      <c r="Q25" s="23">
        <v>1830.8</v>
      </c>
      <c r="R25" s="23">
        <v>1838.9</v>
      </c>
      <c r="S25" s="23">
        <v>1845.7</v>
      </c>
      <c r="T25" s="18"/>
      <c r="U25" s="23">
        <v>1854.9</v>
      </c>
      <c r="V25" s="23">
        <v>1859.4</v>
      </c>
      <c r="W25" s="23">
        <v>1865.8</v>
      </c>
      <c r="X25" s="23">
        <v>1870.6</v>
      </c>
      <c r="Y25" s="23">
        <v>1873.1</v>
      </c>
      <c r="Z25" s="23">
        <v>1876.9</v>
      </c>
      <c r="AA25" s="23">
        <v>1881.8</v>
      </c>
      <c r="AB25" s="18"/>
      <c r="AC25" s="23">
        <v>1888.9</v>
      </c>
      <c r="AD25" s="23">
        <v>1897.5</v>
      </c>
      <c r="AE25" s="23">
        <v>1903.9</v>
      </c>
      <c r="AF25" s="23">
        <v>1905.5</v>
      </c>
      <c r="AG25" s="23">
        <v>1907.5</v>
      </c>
      <c r="AH25" s="23">
        <v>1911.4</v>
      </c>
      <c r="AI25" s="23">
        <v>1913.6</v>
      </c>
      <c r="AJ25" s="18"/>
      <c r="AK25" s="22"/>
      <c r="AL25" s="22"/>
      <c r="AM25" s="29"/>
    </row>
    <row r="26">
      <c r="A26" s="19"/>
      <c r="B26" s="53"/>
      <c r="C26" s="46" t="s">
        <v>15</v>
      </c>
      <c r="D26" s="29" t="str">
        <f t="shared" ref="D26:K26" si="39">D25-C25</f>
        <v>#VALUE!</v>
      </c>
      <c r="E26" s="29">
        <f t="shared" si="39"/>
        <v>4.8</v>
      </c>
      <c r="F26" s="29">
        <f t="shared" si="39"/>
        <v>4.3</v>
      </c>
      <c r="G26" s="29">
        <f t="shared" si="39"/>
        <v>3</v>
      </c>
      <c r="H26" s="29">
        <f t="shared" si="39"/>
        <v>2</v>
      </c>
      <c r="I26" s="29">
        <f t="shared" si="39"/>
        <v>1.9</v>
      </c>
      <c r="J26" s="29">
        <f t="shared" si="39"/>
        <v>5</v>
      </c>
      <c r="K26" s="29">
        <f t="shared" si="39"/>
        <v>5.9</v>
      </c>
      <c r="L26" s="30">
        <f>SUM(E26:K26)</f>
        <v>26.9</v>
      </c>
      <c r="M26" s="29">
        <f>M25-K25</f>
        <v>5.9</v>
      </c>
      <c r="N26" s="29">
        <f t="shared" ref="N26:S26" si="40">N25-M25</f>
        <v>5.7</v>
      </c>
      <c r="O26" s="29">
        <f t="shared" si="40"/>
        <v>8.8</v>
      </c>
      <c r="P26" s="29">
        <f t="shared" si="40"/>
        <v>6.2</v>
      </c>
      <c r="Q26" s="29">
        <f t="shared" si="40"/>
        <v>3.4</v>
      </c>
      <c r="R26" s="29">
        <f t="shared" si="40"/>
        <v>8.1</v>
      </c>
      <c r="S26" s="29">
        <f t="shared" si="40"/>
        <v>6.8</v>
      </c>
      <c r="T26" s="31">
        <f>SUM(M26:S26)</f>
        <v>44.9</v>
      </c>
      <c r="U26" s="29">
        <f>U25-S25</f>
        <v>9.2</v>
      </c>
      <c r="V26" s="29">
        <f t="shared" ref="V26:AA26" si="41">V25-U25</f>
        <v>4.5</v>
      </c>
      <c r="W26" s="29">
        <f t="shared" si="41"/>
        <v>6.4</v>
      </c>
      <c r="X26" s="29">
        <f t="shared" si="41"/>
        <v>4.8</v>
      </c>
      <c r="Y26" s="29">
        <f t="shared" si="41"/>
        <v>2.5</v>
      </c>
      <c r="Z26" s="29">
        <f t="shared" si="41"/>
        <v>3.8</v>
      </c>
      <c r="AA26" s="29">
        <f t="shared" si="41"/>
        <v>4.9</v>
      </c>
      <c r="AB26" s="30">
        <f>SUM(U26:AA26)</f>
        <v>36.1</v>
      </c>
      <c r="AC26" s="29">
        <f>AC25-AA25</f>
        <v>7.1</v>
      </c>
      <c r="AD26" s="29">
        <f t="shared" ref="AD26:AI26" si="42">AD25-AC25</f>
        <v>8.6</v>
      </c>
      <c r="AE26" s="29">
        <f t="shared" si="42"/>
        <v>6.4</v>
      </c>
      <c r="AF26" s="29">
        <f t="shared" si="42"/>
        <v>1.6</v>
      </c>
      <c r="AG26" s="29">
        <f t="shared" si="42"/>
        <v>2</v>
      </c>
      <c r="AH26" s="29">
        <f t="shared" si="42"/>
        <v>3.9</v>
      </c>
      <c r="AI26" s="29">
        <f t="shared" si="42"/>
        <v>2.2</v>
      </c>
      <c r="AJ26" s="30">
        <f>SUM(AC26:AI26)</f>
        <v>31.8</v>
      </c>
      <c r="AK26" s="29">
        <f>AK25-AI25</f>
        <v>-1913.6</v>
      </c>
      <c r="AL26" s="29">
        <f>AL25-AK25</f>
        <v>0</v>
      </c>
      <c r="AM26" s="29"/>
    </row>
    <row r="27">
      <c r="A27" s="32"/>
      <c r="B27" s="53"/>
      <c r="C27" s="38" t="s">
        <v>16</v>
      </c>
      <c r="D27" s="39">
        <v>22.92</v>
      </c>
      <c r="E27" s="40">
        <v>23.0</v>
      </c>
      <c r="F27" s="41">
        <v>24.0</v>
      </c>
      <c r="G27" s="41">
        <v>24.0</v>
      </c>
      <c r="H27" s="54">
        <v>24.0</v>
      </c>
      <c r="I27" s="55"/>
      <c r="J27" s="51">
        <v>24.0</v>
      </c>
      <c r="K27" s="44">
        <v>24.0</v>
      </c>
      <c r="L27" s="18"/>
      <c r="M27" s="41">
        <v>24.0</v>
      </c>
      <c r="N27" s="41">
        <v>24.0</v>
      </c>
      <c r="O27" s="40">
        <v>24.0</v>
      </c>
      <c r="P27" s="40">
        <v>24.0</v>
      </c>
      <c r="Q27" s="40">
        <v>24.0</v>
      </c>
      <c r="R27" s="40">
        <v>23.85</v>
      </c>
      <c r="S27" s="40">
        <v>18.87</v>
      </c>
      <c r="T27" s="18"/>
      <c r="U27" s="40">
        <v>24.0</v>
      </c>
      <c r="V27" s="40">
        <v>20.42</v>
      </c>
      <c r="W27" s="35">
        <v>24.0</v>
      </c>
      <c r="X27" s="40">
        <v>24.0</v>
      </c>
      <c r="Y27" s="40">
        <v>23.62</v>
      </c>
      <c r="Z27" s="40">
        <v>23.73</v>
      </c>
      <c r="AA27" s="40">
        <v>24.0</v>
      </c>
      <c r="AB27" s="18"/>
      <c r="AC27" s="24">
        <v>24.0</v>
      </c>
      <c r="AD27" s="40">
        <v>24.0</v>
      </c>
      <c r="AE27" s="40">
        <v>22.88</v>
      </c>
      <c r="AF27" s="39"/>
      <c r="AG27" s="40">
        <v>24.0</v>
      </c>
      <c r="AH27" s="40">
        <v>23.77</v>
      </c>
      <c r="AI27" s="40">
        <v>2.2</v>
      </c>
      <c r="AJ27" s="18"/>
      <c r="AK27" s="39"/>
      <c r="AL27" s="39"/>
      <c r="AM27" s="29">
        <f>SUM(E27:AL27)</f>
        <v>590.34</v>
      </c>
    </row>
    <row r="28">
      <c r="A28" s="56" t="s">
        <v>25</v>
      </c>
      <c r="B28" s="57" t="s">
        <v>25</v>
      </c>
      <c r="C28" s="21" t="s">
        <v>26</v>
      </c>
      <c r="D28" s="22">
        <v>25294.222</v>
      </c>
      <c r="E28" s="23">
        <v>25408.55</v>
      </c>
      <c r="F28" s="23">
        <v>25495.242</v>
      </c>
      <c r="G28" s="23">
        <v>25604.424</v>
      </c>
      <c r="H28" s="23">
        <v>25654.332</v>
      </c>
      <c r="I28" s="44">
        <v>25753.816</v>
      </c>
      <c r="J28" s="44">
        <v>25812.862</v>
      </c>
      <c r="K28" s="23">
        <v>25917.315</v>
      </c>
      <c r="L28" s="18"/>
      <c r="M28" s="23">
        <v>25995.212</v>
      </c>
      <c r="N28" s="25">
        <v>26061.494</v>
      </c>
      <c r="O28" s="23">
        <v>26126.378</v>
      </c>
      <c r="P28" s="23">
        <v>26243.758</v>
      </c>
      <c r="Q28" s="23">
        <v>26312.92</v>
      </c>
      <c r="R28" s="23">
        <v>26386.838</v>
      </c>
      <c r="S28" s="23">
        <v>26494.041</v>
      </c>
      <c r="T28" s="18"/>
      <c r="U28" s="23">
        <v>26542.94</v>
      </c>
      <c r="V28" s="23">
        <v>26567.16</v>
      </c>
      <c r="W28" s="23">
        <v>26646.718</v>
      </c>
      <c r="X28" s="23">
        <v>26728.634</v>
      </c>
      <c r="Y28" s="23">
        <v>26816.954</v>
      </c>
      <c r="Z28" s="23">
        <v>26898.678</v>
      </c>
      <c r="AA28" s="23">
        <v>27006.708</v>
      </c>
      <c r="AB28" s="18"/>
      <c r="AC28" s="58">
        <v>27071.206</v>
      </c>
      <c r="AD28" s="23">
        <v>27153.978</v>
      </c>
      <c r="AE28" s="23">
        <v>27229.78</v>
      </c>
      <c r="AF28" s="23">
        <v>27269.595</v>
      </c>
      <c r="AG28" s="23">
        <v>27368.806</v>
      </c>
      <c r="AH28" s="23">
        <v>27469.592</v>
      </c>
      <c r="AI28" s="23">
        <v>27553.662</v>
      </c>
      <c r="AJ28" s="18"/>
      <c r="AK28" s="22"/>
      <c r="AL28" s="22"/>
      <c r="AM28" s="29"/>
    </row>
    <row r="29">
      <c r="A29" s="59"/>
      <c r="B29" s="27"/>
      <c r="C29" s="46" t="s">
        <v>15</v>
      </c>
      <c r="D29" s="29" t="str">
        <f t="shared" ref="D29:K29" si="43">D28-C28</f>
        <v>#VALUE!</v>
      </c>
      <c r="E29" s="29">
        <f t="shared" si="43"/>
        <v>114.328</v>
      </c>
      <c r="F29" s="29">
        <f t="shared" si="43"/>
        <v>86.692</v>
      </c>
      <c r="G29" s="29">
        <f t="shared" si="43"/>
        <v>109.182</v>
      </c>
      <c r="H29" s="29">
        <f t="shared" si="43"/>
        <v>49.908</v>
      </c>
      <c r="I29" s="29">
        <f t="shared" si="43"/>
        <v>99.484</v>
      </c>
      <c r="J29" s="29">
        <f t="shared" si="43"/>
        <v>59.046</v>
      </c>
      <c r="K29" s="29">
        <f t="shared" si="43"/>
        <v>104.453</v>
      </c>
      <c r="L29" s="30">
        <f>SUM(E29:K29)</f>
        <v>623.093</v>
      </c>
      <c r="M29" s="29">
        <f>M28-K28</f>
        <v>77.897</v>
      </c>
      <c r="N29" s="29">
        <f t="shared" ref="N29:O29" si="44">N28-M28</f>
        <v>66.282</v>
      </c>
      <c r="O29" s="29">
        <f t="shared" si="44"/>
        <v>64.884</v>
      </c>
      <c r="P29" s="29">
        <v>76.79</v>
      </c>
      <c r="Q29" s="29">
        <f t="shared" ref="Q29:S29" si="45">Q28-P28</f>
        <v>69.162</v>
      </c>
      <c r="R29" s="29">
        <f t="shared" si="45"/>
        <v>73.918</v>
      </c>
      <c r="S29" s="29">
        <f t="shared" si="45"/>
        <v>107.203</v>
      </c>
      <c r="T29" s="31">
        <f>SUM(M29:S29)</f>
        <v>536.136</v>
      </c>
      <c r="U29" s="29">
        <f>U28-S28</f>
        <v>48.899</v>
      </c>
      <c r="V29" s="29">
        <f t="shared" ref="V29:AA29" si="46">V28-U28</f>
        <v>24.22</v>
      </c>
      <c r="W29" s="29">
        <f t="shared" si="46"/>
        <v>79.558</v>
      </c>
      <c r="X29" s="29">
        <f t="shared" si="46"/>
        <v>81.916</v>
      </c>
      <c r="Y29" s="29">
        <f t="shared" si="46"/>
        <v>88.32</v>
      </c>
      <c r="Z29" s="29">
        <f t="shared" si="46"/>
        <v>81.724</v>
      </c>
      <c r="AA29" s="29">
        <f t="shared" si="46"/>
        <v>108.03</v>
      </c>
      <c r="AB29" s="30">
        <f>SUM(U29:AA29)</f>
        <v>512.667</v>
      </c>
      <c r="AC29" s="29">
        <f>AC28-AA28</f>
        <v>64.498</v>
      </c>
      <c r="AD29" s="29">
        <f t="shared" ref="AD29:AI29" si="47">AD28-AC28</f>
        <v>82.772</v>
      </c>
      <c r="AE29" s="29">
        <f t="shared" si="47"/>
        <v>75.802</v>
      </c>
      <c r="AF29" s="29">
        <f t="shared" si="47"/>
        <v>39.815</v>
      </c>
      <c r="AG29" s="29">
        <f t="shared" si="47"/>
        <v>99.211</v>
      </c>
      <c r="AH29" s="29">
        <f t="shared" si="47"/>
        <v>100.786</v>
      </c>
      <c r="AI29" s="29">
        <f t="shared" si="47"/>
        <v>84.07</v>
      </c>
      <c r="AJ29" s="30">
        <f>SUM(AC29:AI29)</f>
        <v>546.954</v>
      </c>
      <c r="AK29" s="29">
        <f>AK28-AI28</f>
        <v>-27553.662</v>
      </c>
      <c r="AL29" s="29">
        <f>AL28-AK28</f>
        <v>0</v>
      </c>
      <c r="AM29" s="29"/>
    </row>
    <row r="30">
      <c r="A30" s="59"/>
      <c r="B30" s="27"/>
      <c r="C30" s="60" t="s">
        <v>16</v>
      </c>
      <c r="D30" s="39">
        <v>15.73</v>
      </c>
      <c r="E30" s="61">
        <v>21.59</v>
      </c>
      <c r="F30" s="44">
        <v>9.0</v>
      </c>
      <c r="G30" s="44">
        <v>18.58</v>
      </c>
      <c r="H30" s="41">
        <v>12.12</v>
      </c>
      <c r="I30" s="42">
        <v>23.33</v>
      </c>
      <c r="J30" s="42">
        <v>12.92</v>
      </c>
      <c r="K30" s="44">
        <v>22.18</v>
      </c>
      <c r="L30" s="62"/>
      <c r="M30" s="41">
        <v>18.2</v>
      </c>
      <c r="N30" s="41">
        <v>14.87</v>
      </c>
      <c r="O30" s="39"/>
      <c r="P30" s="40">
        <v>23.7</v>
      </c>
      <c r="Q30" s="40">
        <v>15.2</v>
      </c>
      <c r="R30" s="40">
        <v>16.1</v>
      </c>
      <c r="S30" s="40">
        <v>19.42</v>
      </c>
      <c r="T30" s="18"/>
      <c r="U30" s="40">
        <v>10.6</v>
      </c>
      <c r="V30" s="40">
        <v>5.0</v>
      </c>
      <c r="W30" s="40">
        <v>17.42</v>
      </c>
      <c r="X30" s="40">
        <v>17.75</v>
      </c>
      <c r="Y30" s="40">
        <v>19.12</v>
      </c>
      <c r="Z30" s="40">
        <v>17.5</v>
      </c>
      <c r="AA30" s="40">
        <v>24.0</v>
      </c>
      <c r="AB30" s="18"/>
      <c r="AC30" s="24">
        <v>14.12</v>
      </c>
      <c r="AD30" s="40">
        <v>13.85</v>
      </c>
      <c r="AE30" s="40">
        <v>17.13</v>
      </c>
      <c r="AF30" s="40">
        <v>8.36</v>
      </c>
      <c r="AG30" s="40">
        <v>23.87</v>
      </c>
      <c r="AH30" s="40">
        <v>22.42</v>
      </c>
      <c r="AI30" s="40">
        <v>23.02</v>
      </c>
      <c r="AJ30" s="18"/>
      <c r="AK30" s="39"/>
      <c r="AL30" s="39"/>
      <c r="AM30" s="63">
        <f>SUM(E30:AL30)</f>
        <v>461.37</v>
      </c>
    </row>
    <row r="31">
      <c r="A31" s="59"/>
      <c r="B31" s="27"/>
      <c r="C31" s="21" t="s">
        <v>27</v>
      </c>
      <c r="D31" s="22">
        <v>19516.878</v>
      </c>
      <c r="E31" s="23">
        <v>19573.192</v>
      </c>
      <c r="F31" s="23">
        <v>19597.782</v>
      </c>
      <c r="G31" s="23">
        <v>19633.406</v>
      </c>
      <c r="H31" s="23">
        <v>19646.668</v>
      </c>
      <c r="I31" s="23">
        <v>19697.212</v>
      </c>
      <c r="J31" s="23">
        <v>19735.974</v>
      </c>
      <c r="K31" s="23">
        <v>19772.822</v>
      </c>
      <c r="L31" s="18"/>
      <c r="M31" s="44">
        <v>19808.074</v>
      </c>
      <c r="N31" s="44">
        <v>19851.552</v>
      </c>
      <c r="O31" s="23">
        <v>19883.926</v>
      </c>
      <c r="P31" s="23">
        <v>19939.686</v>
      </c>
      <c r="Q31" s="23">
        <v>19967.014</v>
      </c>
      <c r="R31" s="23">
        <v>20046.25</v>
      </c>
      <c r="S31" s="23">
        <v>20062.522</v>
      </c>
      <c r="T31" s="18"/>
      <c r="U31" s="23">
        <v>20094.959</v>
      </c>
      <c r="V31" s="23">
        <v>20138.058</v>
      </c>
      <c r="W31" s="23">
        <v>20180.968</v>
      </c>
      <c r="X31" s="23">
        <v>20232.334</v>
      </c>
      <c r="Y31" s="23">
        <v>20269.372</v>
      </c>
      <c r="Z31" s="23">
        <v>20318.38</v>
      </c>
      <c r="AA31" s="23">
        <v>20358.68</v>
      </c>
      <c r="AB31" s="18"/>
      <c r="AC31" s="23">
        <v>20398.216</v>
      </c>
      <c r="AD31" s="23">
        <v>20436.892</v>
      </c>
      <c r="AE31" s="23">
        <v>20462.2</v>
      </c>
      <c r="AF31" s="23">
        <v>20499.904</v>
      </c>
      <c r="AG31" s="23">
        <v>20551.77</v>
      </c>
      <c r="AH31" s="24">
        <v>20596.48</v>
      </c>
      <c r="AI31" s="23">
        <v>20662.148</v>
      </c>
      <c r="AJ31" s="18"/>
      <c r="AK31" s="22"/>
      <c r="AL31" s="22"/>
      <c r="AM31" s="29"/>
    </row>
    <row r="32">
      <c r="A32" s="59"/>
      <c r="B32" s="27"/>
      <c r="C32" s="28" t="s">
        <v>15</v>
      </c>
      <c r="D32" s="29" t="str">
        <f t="shared" ref="D32:K32" si="48">D31-C31</f>
        <v>#VALUE!</v>
      </c>
      <c r="E32" s="29">
        <f t="shared" si="48"/>
        <v>56.314</v>
      </c>
      <c r="F32" s="29">
        <f t="shared" si="48"/>
        <v>24.59</v>
      </c>
      <c r="G32" s="29">
        <f t="shared" si="48"/>
        <v>35.624</v>
      </c>
      <c r="H32" s="29">
        <f t="shared" si="48"/>
        <v>13.262</v>
      </c>
      <c r="I32" s="29">
        <f t="shared" si="48"/>
        <v>50.544</v>
      </c>
      <c r="J32" s="29">
        <f t="shared" si="48"/>
        <v>38.762</v>
      </c>
      <c r="K32" s="29">
        <f t="shared" si="48"/>
        <v>36.848</v>
      </c>
      <c r="L32" s="30">
        <f>SUM(E32:K32)</f>
        <v>255.944</v>
      </c>
      <c r="M32" s="29">
        <f>M31-K31</f>
        <v>35.252</v>
      </c>
      <c r="N32" s="29">
        <f t="shared" ref="N32:S32" si="49">N31-M31</f>
        <v>43.478</v>
      </c>
      <c r="O32" s="29">
        <f t="shared" si="49"/>
        <v>32.374</v>
      </c>
      <c r="P32" s="29">
        <f t="shared" si="49"/>
        <v>55.76</v>
      </c>
      <c r="Q32" s="29">
        <f t="shared" si="49"/>
        <v>27.328</v>
      </c>
      <c r="R32" s="29">
        <f t="shared" si="49"/>
        <v>79.236</v>
      </c>
      <c r="S32" s="29">
        <f t="shared" si="49"/>
        <v>16.272</v>
      </c>
      <c r="T32" s="31">
        <f>SUM(M32:S32)</f>
        <v>289.7</v>
      </c>
      <c r="U32" s="29">
        <f>U31-S31</f>
        <v>32.437</v>
      </c>
      <c r="V32" s="29">
        <f t="shared" ref="V32:AA32" si="50">V31-U31</f>
        <v>43.099</v>
      </c>
      <c r="W32" s="64">
        <f t="shared" si="50"/>
        <v>42.91</v>
      </c>
      <c r="X32" s="29">
        <f t="shared" si="50"/>
        <v>51.366</v>
      </c>
      <c r="Y32" s="29">
        <f t="shared" si="50"/>
        <v>37.038</v>
      </c>
      <c r="Z32" s="29">
        <f t="shared" si="50"/>
        <v>49.008</v>
      </c>
      <c r="AA32" s="29">
        <f t="shared" si="50"/>
        <v>40.3</v>
      </c>
      <c r="AB32" s="30">
        <f>SUM(U32:AA32)</f>
        <v>296.158</v>
      </c>
      <c r="AC32" s="29">
        <f>AC31-AA31</f>
        <v>39.536</v>
      </c>
      <c r="AD32" s="29">
        <f t="shared" ref="AD32:AI32" si="51">AD31-AC31</f>
        <v>38.676</v>
      </c>
      <c r="AE32" s="29">
        <f t="shared" si="51"/>
        <v>25.308</v>
      </c>
      <c r="AF32" s="29">
        <f t="shared" si="51"/>
        <v>37.704</v>
      </c>
      <c r="AG32" s="29">
        <f t="shared" si="51"/>
        <v>51.866</v>
      </c>
      <c r="AH32" s="29">
        <f t="shared" si="51"/>
        <v>44.71</v>
      </c>
      <c r="AI32" s="29">
        <f t="shared" si="51"/>
        <v>65.668</v>
      </c>
      <c r="AJ32" s="30">
        <f>SUM(AC32:AI32)</f>
        <v>303.468</v>
      </c>
      <c r="AK32" s="29">
        <f>AK31-AI31</f>
        <v>-20662.148</v>
      </c>
      <c r="AL32" s="29">
        <f>AL31-AK31</f>
        <v>0</v>
      </c>
      <c r="AM32" s="29"/>
    </row>
    <row r="33">
      <c r="A33" s="59"/>
      <c r="B33" s="27"/>
      <c r="C33" s="38" t="s">
        <v>16</v>
      </c>
      <c r="D33" s="39">
        <v>10.88</v>
      </c>
      <c r="E33" s="40">
        <v>14.28</v>
      </c>
      <c r="F33" s="44">
        <v>7.32</v>
      </c>
      <c r="G33" s="44">
        <v>9.53</v>
      </c>
      <c r="H33" s="41">
        <v>3.85</v>
      </c>
      <c r="I33" s="47">
        <v>14.38</v>
      </c>
      <c r="J33" s="51">
        <v>8.63</v>
      </c>
      <c r="K33" s="44">
        <v>7.78</v>
      </c>
      <c r="L33" s="18"/>
      <c r="M33" s="41">
        <v>7.3</v>
      </c>
      <c r="N33" s="41">
        <v>9.73</v>
      </c>
      <c r="O33" s="40">
        <v>11.12</v>
      </c>
      <c r="P33" s="40">
        <v>13.25</v>
      </c>
      <c r="Q33" s="40">
        <v>6.07</v>
      </c>
      <c r="R33" s="40">
        <v>19.7</v>
      </c>
      <c r="S33" s="40">
        <v>4.44</v>
      </c>
      <c r="T33" s="18"/>
      <c r="U33" s="40">
        <v>8.38</v>
      </c>
      <c r="V33" s="40">
        <v>12.3</v>
      </c>
      <c r="W33" s="40">
        <v>11.13</v>
      </c>
      <c r="X33" s="40">
        <v>13.58</v>
      </c>
      <c r="Y33" s="40">
        <v>9.55</v>
      </c>
      <c r="Z33" s="40">
        <v>10.63</v>
      </c>
      <c r="AA33" s="40">
        <v>12.05</v>
      </c>
      <c r="AB33" s="18"/>
      <c r="AC33" s="24">
        <v>8.25</v>
      </c>
      <c r="AD33" s="40">
        <v>7.86</v>
      </c>
      <c r="AE33" s="40">
        <v>5.25</v>
      </c>
      <c r="AF33" s="40">
        <v>9.61</v>
      </c>
      <c r="AG33" s="40">
        <v>15.13</v>
      </c>
      <c r="AH33" s="24">
        <v>11.63</v>
      </c>
      <c r="AI33" s="40">
        <v>16.38</v>
      </c>
      <c r="AJ33" s="18"/>
      <c r="AK33" s="39"/>
      <c r="AL33" s="39"/>
      <c r="AM33" s="29">
        <f>SUM(E33:AL33)</f>
        <v>289.11</v>
      </c>
    </row>
    <row r="34">
      <c r="A34" s="59"/>
      <c r="B34" s="27"/>
      <c r="C34" s="21" t="s">
        <v>28</v>
      </c>
      <c r="D34" s="22">
        <v>16010.866</v>
      </c>
      <c r="E34" s="23">
        <v>16054.166</v>
      </c>
      <c r="F34" s="44">
        <v>16091.354</v>
      </c>
      <c r="G34" s="25">
        <v>16154.432</v>
      </c>
      <c r="H34" s="44">
        <v>16175.274</v>
      </c>
      <c r="I34" s="24">
        <v>16233.1</v>
      </c>
      <c r="J34" s="24">
        <v>16261.109</v>
      </c>
      <c r="K34" s="23">
        <v>16279.758</v>
      </c>
      <c r="L34" s="18"/>
      <c r="M34" s="25">
        <v>16324.772</v>
      </c>
      <c r="N34" s="25">
        <v>16373.022</v>
      </c>
      <c r="O34" s="23">
        <v>16424.273</v>
      </c>
      <c r="P34" s="23">
        <v>16485.768</v>
      </c>
      <c r="Q34" s="23">
        <v>16531.837</v>
      </c>
      <c r="R34" s="23">
        <v>16565.02</v>
      </c>
      <c r="S34" s="23">
        <v>16603.56</v>
      </c>
      <c r="T34" s="18"/>
      <c r="U34" s="23">
        <v>16643.244</v>
      </c>
      <c r="V34" s="23">
        <v>16692.649</v>
      </c>
      <c r="W34" s="23">
        <v>16732.616</v>
      </c>
      <c r="X34" s="23">
        <v>16771.687</v>
      </c>
      <c r="Y34" s="23">
        <v>16829.498</v>
      </c>
      <c r="Z34" s="23">
        <v>16902.892</v>
      </c>
      <c r="AA34" s="23">
        <v>16952.774</v>
      </c>
      <c r="AB34" s="18"/>
      <c r="AC34" s="23">
        <v>16992.116</v>
      </c>
      <c r="AD34" s="23">
        <v>17050.762</v>
      </c>
      <c r="AE34" s="23">
        <v>17094.048</v>
      </c>
      <c r="AF34" s="23">
        <v>17094.048</v>
      </c>
      <c r="AG34" s="23">
        <v>17126.18</v>
      </c>
      <c r="AH34" s="23">
        <v>17179.15</v>
      </c>
      <c r="AI34" s="23">
        <v>17215.002</v>
      </c>
      <c r="AJ34" s="18"/>
      <c r="AK34" s="22"/>
      <c r="AL34" s="22"/>
      <c r="AM34" s="29"/>
    </row>
    <row r="35">
      <c r="A35" s="59"/>
      <c r="B35" s="27"/>
      <c r="C35" s="28" t="s">
        <v>15</v>
      </c>
      <c r="D35" s="45" t="str">
        <f t="shared" ref="D35:K35" si="52">D34-C34</f>
        <v>#VALUE!</v>
      </c>
      <c r="E35" s="29">
        <f t="shared" si="52"/>
        <v>43.3</v>
      </c>
      <c r="F35" s="29">
        <f t="shared" si="52"/>
        <v>37.188</v>
      </c>
      <c r="G35" s="29">
        <f t="shared" si="52"/>
        <v>63.078</v>
      </c>
      <c r="H35" s="29">
        <f t="shared" si="52"/>
        <v>20.842</v>
      </c>
      <c r="I35" s="29">
        <f t="shared" si="52"/>
        <v>57.826</v>
      </c>
      <c r="J35" s="29">
        <f t="shared" si="52"/>
        <v>28.009</v>
      </c>
      <c r="K35" s="29">
        <f t="shared" si="52"/>
        <v>18.649</v>
      </c>
      <c r="L35" s="30">
        <f>SUM(E35:K35)</f>
        <v>268.892</v>
      </c>
      <c r="M35" s="29">
        <f>M34-K34</f>
        <v>45.014</v>
      </c>
      <c r="N35" s="29">
        <f t="shared" ref="N35:S35" si="53">N34-M34</f>
        <v>48.25</v>
      </c>
      <c r="O35" s="29">
        <f t="shared" si="53"/>
        <v>51.251</v>
      </c>
      <c r="P35" s="29">
        <f t="shared" si="53"/>
        <v>61.495</v>
      </c>
      <c r="Q35" s="29">
        <f t="shared" si="53"/>
        <v>46.069</v>
      </c>
      <c r="R35" s="29">
        <f t="shared" si="53"/>
        <v>33.183</v>
      </c>
      <c r="S35" s="29">
        <f t="shared" si="53"/>
        <v>38.54</v>
      </c>
      <c r="T35" s="31">
        <f>SUM(M35:S35)</f>
        <v>323.802</v>
      </c>
      <c r="U35" s="29">
        <f>U34-S34</f>
        <v>39.684</v>
      </c>
      <c r="V35" s="29">
        <f t="shared" ref="V35:AA35" si="54">V34-U34</f>
        <v>49.405</v>
      </c>
      <c r="W35" s="29">
        <f t="shared" si="54"/>
        <v>39.967</v>
      </c>
      <c r="X35" s="29">
        <f t="shared" si="54"/>
        <v>39.071</v>
      </c>
      <c r="Y35" s="29">
        <f t="shared" si="54"/>
        <v>57.811</v>
      </c>
      <c r="Z35" s="29">
        <f t="shared" si="54"/>
        <v>73.394</v>
      </c>
      <c r="AA35" s="29">
        <f t="shared" si="54"/>
        <v>49.882</v>
      </c>
      <c r="AB35" s="30">
        <f>SUM(U35:AA35)</f>
        <v>349.214</v>
      </c>
      <c r="AC35" s="29">
        <f>AC34-AA34</f>
        <v>39.342</v>
      </c>
      <c r="AD35" s="29">
        <f t="shared" ref="AD35:AI35" si="55">AD34-AC34</f>
        <v>58.646</v>
      </c>
      <c r="AE35" s="29">
        <f t="shared" si="55"/>
        <v>43.286</v>
      </c>
      <c r="AF35" s="29">
        <f t="shared" si="55"/>
        <v>0</v>
      </c>
      <c r="AG35" s="29">
        <f t="shared" si="55"/>
        <v>32.132</v>
      </c>
      <c r="AH35" s="29">
        <f t="shared" si="55"/>
        <v>52.97</v>
      </c>
      <c r="AI35" s="29">
        <f t="shared" si="55"/>
        <v>35.852</v>
      </c>
      <c r="AJ35" s="30">
        <f>SUM(AC35:AI35)</f>
        <v>262.228</v>
      </c>
      <c r="AK35" s="29">
        <f>AK34-AI34</f>
        <v>-17215.002</v>
      </c>
      <c r="AL35" s="45">
        <f>AL34-AK34</f>
        <v>0</v>
      </c>
      <c r="AM35" s="29"/>
    </row>
    <row r="36">
      <c r="A36" s="59"/>
      <c r="B36" s="27"/>
      <c r="C36" s="38" t="s">
        <v>16</v>
      </c>
      <c r="D36" s="39">
        <v>9.83</v>
      </c>
      <c r="E36" s="40">
        <v>12.06</v>
      </c>
      <c r="F36" s="44">
        <v>8.72</v>
      </c>
      <c r="G36" s="44">
        <v>14.0</v>
      </c>
      <c r="H36" s="41">
        <v>3.85</v>
      </c>
      <c r="I36" s="47">
        <v>15.9</v>
      </c>
      <c r="J36" s="51">
        <v>5.5</v>
      </c>
      <c r="K36" s="40">
        <v>4.18</v>
      </c>
      <c r="L36" s="18"/>
      <c r="M36" s="41">
        <v>10.94</v>
      </c>
      <c r="N36" s="41">
        <v>11.18</v>
      </c>
      <c r="O36" s="40">
        <v>12.6</v>
      </c>
      <c r="P36" s="40">
        <v>13.19</v>
      </c>
      <c r="Q36" s="40">
        <v>11.33</v>
      </c>
      <c r="R36" s="40">
        <v>7.23</v>
      </c>
      <c r="S36" s="40">
        <v>8.74</v>
      </c>
      <c r="T36" s="18"/>
      <c r="U36" s="40">
        <v>8.38</v>
      </c>
      <c r="V36" s="40">
        <v>12.92</v>
      </c>
      <c r="W36" s="40">
        <v>10.87</v>
      </c>
      <c r="X36" s="40">
        <v>9.98</v>
      </c>
      <c r="Y36" s="40">
        <v>13.05</v>
      </c>
      <c r="Z36" s="40">
        <v>14.47</v>
      </c>
      <c r="AA36" s="40">
        <v>13.68</v>
      </c>
      <c r="AB36" s="18"/>
      <c r="AC36" s="24">
        <v>8.08</v>
      </c>
      <c r="AD36" s="40">
        <v>13.47</v>
      </c>
      <c r="AE36" s="40">
        <v>10.12</v>
      </c>
      <c r="AF36" s="40">
        <v>0.0</v>
      </c>
      <c r="AG36" s="40">
        <v>6.77</v>
      </c>
      <c r="AH36" s="24">
        <v>13.97</v>
      </c>
      <c r="AI36" s="40">
        <v>14.43</v>
      </c>
      <c r="AJ36" s="18"/>
      <c r="AK36" s="39"/>
      <c r="AL36" s="39"/>
      <c r="AM36" s="29">
        <f>SUM(E36:AL36)</f>
        <v>289.61</v>
      </c>
    </row>
    <row r="37">
      <c r="A37" s="59"/>
      <c r="B37" s="27"/>
      <c r="C37" s="21" t="s">
        <v>29</v>
      </c>
      <c r="D37" s="45">
        <v>20851.606</v>
      </c>
      <c r="E37" s="23">
        <v>20865.576</v>
      </c>
      <c r="F37" s="23">
        <v>20892.666</v>
      </c>
      <c r="G37" s="23">
        <v>20937.284</v>
      </c>
      <c r="H37" s="23">
        <v>20998.666</v>
      </c>
      <c r="I37" s="23">
        <v>21013.586</v>
      </c>
      <c r="J37" s="23">
        <v>21090.816</v>
      </c>
      <c r="K37" s="23">
        <v>21129.298</v>
      </c>
      <c r="L37" s="18"/>
      <c r="M37" s="23">
        <v>21172.28</v>
      </c>
      <c r="N37" s="25">
        <v>21229.584</v>
      </c>
      <c r="O37" s="23">
        <v>21246.43</v>
      </c>
      <c r="P37" s="23">
        <v>21271.56</v>
      </c>
      <c r="Q37" s="23">
        <v>21286.176</v>
      </c>
      <c r="R37" s="23">
        <v>21334.314</v>
      </c>
      <c r="S37" s="23">
        <v>21377.2</v>
      </c>
      <c r="T37" s="18"/>
      <c r="U37" s="23">
        <v>21440.212</v>
      </c>
      <c r="V37" s="23">
        <v>21467.948</v>
      </c>
      <c r="W37" s="40">
        <v>21503.072</v>
      </c>
      <c r="X37" s="23">
        <v>21560.604</v>
      </c>
      <c r="Y37" s="23">
        <v>21597.806</v>
      </c>
      <c r="Z37" s="23">
        <v>21624.456</v>
      </c>
      <c r="AA37" s="23">
        <v>21673.964</v>
      </c>
      <c r="AB37" s="18"/>
      <c r="AC37" s="23">
        <v>21739.89</v>
      </c>
      <c r="AD37" s="23">
        <v>21807.806</v>
      </c>
      <c r="AE37" s="23">
        <v>21836.89</v>
      </c>
      <c r="AF37" s="23">
        <v>21838.378</v>
      </c>
      <c r="AG37" s="23">
        <v>21853.974</v>
      </c>
      <c r="AH37" s="24">
        <v>21875.87</v>
      </c>
      <c r="AI37" s="23">
        <v>21906.774</v>
      </c>
      <c r="AJ37" s="18"/>
      <c r="AK37" s="22"/>
      <c r="AL37" s="22"/>
      <c r="AM37" s="29"/>
    </row>
    <row r="38">
      <c r="A38" s="59"/>
      <c r="B38" s="27"/>
      <c r="C38" s="65" t="s">
        <v>15</v>
      </c>
      <c r="D38" s="29" t="str">
        <f t="shared" ref="D38:K38" si="56">D37-C37</f>
        <v>#VALUE!</v>
      </c>
      <c r="E38" s="29">
        <f t="shared" si="56"/>
        <v>13.97</v>
      </c>
      <c r="F38" s="29">
        <f t="shared" si="56"/>
        <v>27.09</v>
      </c>
      <c r="G38" s="29">
        <f t="shared" si="56"/>
        <v>44.618</v>
      </c>
      <c r="H38" s="29">
        <f t="shared" si="56"/>
        <v>61.382</v>
      </c>
      <c r="I38" s="29">
        <f t="shared" si="56"/>
        <v>14.92</v>
      </c>
      <c r="J38" s="29">
        <f t="shared" si="56"/>
        <v>77.23</v>
      </c>
      <c r="K38" s="29">
        <f t="shared" si="56"/>
        <v>38.482</v>
      </c>
      <c r="L38" s="30">
        <f>SUM(E38:K38)</f>
        <v>277.692</v>
      </c>
      <c r="M38" s="29">
        <f>M37-K37</f>
        <v>42.982</v>
      </c>
      <c r="N38" s="29">
        <f t="shared" ref="N38:S38" si="57">N37-M37</f>
        <v>57.304</v>
      </c>
      <c r="O38" s="29">
        <f t="shared" si="57"/>
        <v>16.846</v>
      </c>
      <c r="P38" s="29">
        <f t="shared" si="57"/>
        <v>25.13</v>
      </c>
      <c r="Q38" s="29">
        <f t="shared" si="57"/>
        <v>14.616</v>
      </c>
      <c r="R38" s="29">
        <f t="shared" si="57"/>
        <v>48.138</v>
      </c>
      <c r="S38" s="29">
        <f t="shared" si="57"/>
        <v>42.886</v>
      </c>
      <c r="T38" s="31">
        <f>SUM(M38:S38)</f>
        <v>247.902</v>
      </c>
      <c r="U38" s="29">
        <f>U37-S37</f>
        <v>63.012</v>
      </c>
      <c r="V38" s="29">
        <f t="shared" ref="V38:AA38" si="58">V37-U37</f>
        <v>27.736</v>
      </c>
      <c r="W38" s="29">
        <f t="shared" si="58"/>
        <v>35.124</v>
      </c>
      <c r="X38" s="29">
        <f t="shared" si="58"/>
        <v>57.532</v>
      </c>
      <c r="Y38" s="29">
        <f t="shared" si="58"/>
        <v>37.202</v>
      </c>
      <c r="Z38" s="29">
        <f t="shared" si="58"/>
        <v>26.65</v>
      </c>
      <c r="AA38" s="29">
        <f t="shared" si="58"/>
        <v>49.508</v>
      </c>
      <c r="AB38" s="30">
        <f>SUM(U38:AA38)</f>
        <v>296.764</v>
      </c>
      <c r="AC38" s="29">
        <f>AC37-AA37</f>
        <v>65.926</v>
      </c>
      <c r="AD38" s="29">
        <f t="shared" ref="AD38:AG38" si="59">AD37-AC37</f>
        <v>67.916</v>
      </c>
      <c r="AE38" s="29">
        <f t="shared" si="59"/>
        <v>29.084</v>
      </c>
      <c r="AF38" s="29">
        <f t="shared" si="59"/>
        <v>1.488</v>
      </c>
      <c r="AG38" s="29">
        <f t="shared" si="59"/>
        <v>15.596</v>
      </c>
      <c r="AH38" s="29">
        <v>32.732</v>
      </c>
      <c r="AI38" s="29">
        <f>AI37-AH37</f>
        <v>30.904</v>
      </c>
      <c r="AJ38" s="30">
        <f>SUM(AC38:AI38)</f>
        <v>243.646</v>
      </c>
      <c r="AK38" s="29">
        <f>AK37-AI37</f>
        <v>-21906.774</v>
      </c>
      <c r="AL38" s="29">
        <f>AL37-AK37</f>
        <v>0</v>
      </c>
      <c r="AM38" s="29"/>
    </row>
    <row r="39">
      <c r="A39" s="66"/>
      <c r="B39" s="52"/>
      <c r="C39" s="38" t="s">
        <v>16</v>
      </c>
      <c r="D39" s="39">
        <v>9.77</v>
      </c>
      <c r="E39" s="40">
        <v>2.85</v>
      </c>
      <c r="F39" s="39"/>
      <c r="G39" s="40">
        <v>8.83</v>
      </c>
      <c r="H39" s="40">
        <v>12.62</v>
      </c>
      <c r="I39" s="40">
        <v>3.12</v>
      </c>
      <c r="J39" s="40">
        <v>13.07</v>
      </c>
      <c r="K39" s="40">
        <v>5.7</v>
      </c>
      <c r="L39" s="18"/>
      <c r="M39" s="40">
        <v>8.28</v>
      </c>
      <c r="N39" s="40">
        <v>11.42</v>
      </c>
      <c r="O39" s="40">
        <v>11.15</v>
      </c>
      <c r="P39" s="40">
        <v>4.61</v>
      </c>
      <c r="Q39" s="40">
        <v>2.13</v>
      </c>
      <c r="R39" s="40">
        <v>9.18</v>
      </c>
      <c r="S39" s="40">
        <v>6.31</v>
      </c>
      <c r="T39" s="18"/>
      <c r="U39" s="40">
        <v>12.45</v>
      </c>
      <c r="V39" s="40">
        <v>5.48</v>
      </c>
      <c r="W39" s="40">
        <v>6.09</v>
      </c>
      <c r="X39" s="40">
        <v>8.85</v>
      </c>
      <c r="Y39" s="44">
        <v>7.27</v>
      </c>
      <c r="Z39" s="40">
        <v>4.85</v>
      </c>
      <c r="AA39" s="40">
        <v>9.95</v>
      </c>
      <c r="AB39" s="18"/>
      <c r="AC39" s="40">
        <v>11.32</v>
      </c>
      <c r="AD39" s="40">
        <v>9.88</v>
      </c>
      <c r="AE39" s="40">
        <v>5.57</v>
      </c>
      <c r="AF39" s="40">
        <v>0.31</v>
      </c>
      <c r="AG39" s="40">
        <v>4.6</v>
      </c>
      <c r="AH39" s="40">
        <v>8.2</v>
      </c>
      <c r="AI39" s="40">
        <v>6.63</v>
      </c>
      <c r="AJ39" s="18"/>
      <c r="AK39" s="39"/>
      <c r="AL39" s="39"/>
      <c r="AM39" s="29">
        <f>SUM(E39:AL39)</f>
        <v>200.72</v>
      </c>
    </row>
    <row r="40">
      <c r="A40" s="67"/>
      <c r="B40" s="57" t="s">
        <v>30</v>
      </c>
      <c r="C40" s="68" t="s">
        <v>31</v>
      </c>
      <c r="D40" s="22">
        <v>4367.0</v>
      </c>
      <c r="E40" s="23">
        <v>3700.0</v>
      </c>
      <c r="F40" s="44">
        <v>4533.0</v>
      </c>
      <c r="G40" s="23">
        <v>3229.0</v>
      </c>
      <c r="H40" s="44">
        <v>2826.0</v>
      </c>
      <c r="I40" s="23">
        <v>4537.0</v>
      </c>
      <c r="J40" s="23">
        <v>3742.0</v>
      </c>
      <c r="K40" s="69">
        <v>3476.0</v>
      </c>
      <c r="L40" s="18"/>
      <c r="M40" s="23">
        <v>2937.0</v>
      </c>
      <c r="N40" s="25">
        <v>4180.0</v>
      </c>
      <c r="O40" s="23">
        <v>5854.0</v>
      </c>
      <c r="P40" s="23">
        <v>6126.0</v>
      </c>
      <c r="Q40" s="23">
        <v>4344.0</v>
      </c>
      <c r="R40" s="23">
        <v>4679.0</v>
      </c>
      <c r="S40" s="23">
        <v>5317.0</v>
      </c>
      <c r="T40" s="18"/>
      <c r="U40" s="23">
        <v>5330.0</v>
      </c>
      <c r="V40" s="23">
        <v>3404.0</v>
      </c>
      <c r="W40" s="23">
        <v>3360.0</v>
      </c>
      <c r="X40" s="23">
        <v>3708.0</v>
      </c>
      <c r="Y40" s="23">
        <v>3721.0</v>
      </c>
      <c r="Z40" s="23">
        <v>4559.0</v>
      </c>
      <c r="AA40" s="23">
        <v>4289.0</v>
      </c>
      <c r="AB40" s="18"/>
      <c r="AC40" s="23">
        <v>3645.0</v>
      </c>
      <c r="AD40" s="23">
        <v>1592.0</v>
      </c>
      <c r="AE40" s="69">
        <v>4239.0</v>
      </c>
      <c r="AF40" s="23">
        <v>3132.0</v>
      </c>
      <c r="AG40" s="23">
        <v>2930.0</v>
      </c>
      <c r="AH40" s="23">
        <v>4559.0</v>
      </c>
      <c r="AI40" s="23">
        <v>0.0</v>
      </c>
      <c r="AJ40" s="18"/>
      <c r="AK40" s="22"/>
      <c r="AL40" s="22"/>
      <c r="AM40" s="29"/>
    </row>
    <row r="41">
      <c r="A41" s="59"/>
      <c r="B41" s="27"/>
      <c r="C41" s="70" t="s">
        <v>15</v>
      </c>
      <c r="D41" s="64" t="str">
        <f>D40-C40</f>
        <v>#VALUE!</v>
      </c>
      <c r="E41" s="71">
        <v>63.8</v>
      </c>
      <c r="F41" s="71">
        <v>78.15</v>
      </c>
      <c r="G41" s="71">
        <v>55.67</v>
      </c>
      <c r="H41" s="64"/>
      <c r="I41" s="64"/>
      <c r="J41" s="64"/>
      <c r="K41" s="64"/>
      <c r="L41" s="72">
        <f>SUM(E41:K41)</f>
        <v>197.62</v>
      </c>
      <c r="M41" s="64"/>
      <c r="N41" s="64"/>
      <c r="O41" s="64"/>
      <c r="P41" s="64"/>
      <c r="Q41" s="64"/>
      <c r="R41" s="64"/>
      <c r="S41" s="64"/>
      <c r="T41" s="73">
        <f>SUM(M41:S41)</f>
        <v>0</v>
      </c>
      <c r="U41" s="64"/>
      <c r="V41" s="64"/>
      <c r="W41" s="64"/>
      <c r="X41" s="64"/>
      <c r="Y41" s="64"/>
      <c r="Z41" s="64"/>
      <c r="AA41" s="64"/>
      <c r="AB41" s="72">
        <f>SUM(U41:AA41)</f>
        <v>0</v>
      </c>
      <c r="AC41" s="64">
        <f>AC40-AA40</f>
        <v>-644</v>
      </c>
      <c r="AD41" s="64">
        <f t="shared" ref="AD41:AI41" si="60">AD40-AC40</f>
        <v>-2053</v>
      </c>
      <c r="AE41" s="64">
        <f t="shared" si="60"/>
        <v>2647</v>
      </c>
      <c r="AF41" s="64">
        <f t="shared" si="60"/>
        <v>-1107</v>
      </c>
      <c r="AG41" s="64">
        <f t="shared" si="60"/>
        <v>-202</v>
      </c>
      <c r="AH41" s="64">
        <f t="shared" si="60"/>
        <v>1629</v>
      </c>
      <c r="AI41" s="64">
        <f t="shared" si="60"/>
        <v>-4559</v>
      </c>
      <c r="AJ41" s="72">
        <f>SUM(AC41:AI41)</f>
        <v>-4289</v>
      </c>
      <c r="AK41" s="64">
        <f>AK40-AI40</f>
        <v>0</v>
      </c>
      <c r="AL41" s="64">
        <f>AL40-AK40</f>
        <v>0</v>
      </c>
      <c r="AM41" s="29"/>
    </row>
    <row r="42">
      <c r="A42" s="59"/>
      <c r="B42" s="27"/>
      <c r="C42" s="38" t="s">
        <v>16</v>
      </c>
      <c r="D42" s="39">
        <v>16.03</v>
      </c>
      <c r="E42" s="51">
        <v>14.2</v>
      </c>
      <c r="F42" s="40">
        <v>16.3</v>
      </c>
      <c r="G42" s="40">
        <v>11.67</v>
      </c>
      <c r="H42" s="51">
        <v>11.97</v>
      </c>
      <c r="I42" s="40">
        <v>14.52</v>
      </c>
      <c r="J42" s="40">
        <v>12.53</v>
      </c>
      <c r="K42" s="40">
        <v>14.05</v>
      </c>
      <c r="L42" s="18"/>
      <c r="M42" s="48">
        <v>9.08</v>
      </c>
      <c r="N42" s="40">
        <v>13.13</v>
      </c>
      <c r="O42" s="51">
        <v>19.75</v>
      </c>
      <c r="P42" s="40">
        <v>21.64</v>
      </c>
      <c r="Q42" s="40">
        <v>14.65</v>
      </c>
      <c r="R42" s="40">
        <v>15.95</v>
      </c>
      <c r="S42" s="40">
        <v>17.83</v>
      </c>
      <c r="T42" s="18"/>
      <c r="U42" s="40">
        <v>20.67</v>
      </c>
      <c r="V42" s="40">
        <v>14.25</v>
      </c>
      <c r="W42" s="40">
        <v>14.43</v>
      </c>
      <c r="X42" s="40">
        <v>14.62</v>
      </c>
      <c r="Y42" s="40">
        <v>15.48</v>
      </c>
      <c r="Z42" s="40">
        <v>16.68</v>
      </c>
      <c r="AA42" s="40">
        <v>15.5</v>
      </c>
      <c r="AB42" s="18"/>
      <c r="AC42" s="40">
        <v>13.17</v>
      </c>
      <c r="AD42" s="40">
        <v>4.45</v>
      </c>
      <c r="AE42" s="40">
        <v>15.83</v>
      </c>
      <c r="AF42" s="40">
        <v>14.36</v>
      </c>
      <c r="AG42" s="40">
        <v>11.77</v>
      </c>
      <c r="AH42" s="40">
        <v>17.22</v>
      </c>
      <c r="AI42" s="40">
        <v>0.0</v>
      </c>
      <c r="AJ42" s="18"/>
      <c r="AK42" s="39"/>
      <c r="AL42" s="39"/>
      <c r="AM42" s="29">
        <f>SUM(E42:AL42)</f>
        <v>395.7</v>
      </c>
    </row>
    <row r="43">
      <c r="A43" s="59"/>
      <c r="B43" s="27"/>
      <c r="C43" s="68" t="s">
        <v>32</v>
      </c>
      <c r="D43" s="22">
        <v>4512.0</v>
      </c>
      <c r="E43" s="36">
        <v>4715.0</v>
      </c>
      <c r="F43" s="23">
        <v>6704.0</v>
      </c>
      <c r="G43" s="23">
        <v>2705.0</v>
      </c>
      <c r="H43" s="44">
        <v>938.0</v>
      </c>
      <c r="I43" s="23">
        <v>2183.0</v>
      </c>
      <c r="J43" s="23">
        <v>1748.0</v>
      </c>
      <c r="K43" s="23">
        <v>2277.0</v>
      </c>
      <c r="L43" s="18"/>
      <c r="M43" s="23">
        <v>7796.0</v>
      </c>
      <c r="N43" s="23">
        <v>5525.0</v>
      </c>
      <c r="O43" s="23">
        <v>6907.0</v>
      </c>
      <c r="P43" s="23">
        <v>5825.0</v>
      </c>
      <c r="Q43" s="23">
        <v>440.0</v>
      </c>
      <c r="R43" s="23">
        <v>5003.0</v>
      </c>
      <c r="S43" s="23">
        <v>4606.0</v>
      </c>
      <c r="T43" s="18"/>
      <c r="U43" s="23">
        <v>2566.0</v>
      </c>
      <c r="V43" s="23">
        <v>4444.0</v>
      </c>
      <c r="W43" s="23">
        <v>5331.0</v>
      </c>
      <c r="X43" s="23">
        <v>5990.0</v>
      </c>
      <c r="Y43" s="23">
        <v>5383.0</v>
      </c>
      <c r="Z43" s="23">
        <v>5889.0</v>
      </c>
      <c r="AA43" s="23">
        <v>5207.0</v>
      </c>
      <c r="AB43" s="18"/>
      <c r="AC43" s="23">
        <v>4644.0</v>
      </c>
      <c r="AD43" s="23">
        <v>948.0</v>
      </c>
      <c r="AE43" s="23">
        <v>6884.0</v>
      </c>
      <c r="AF43" s="23">
        <v>7921.0</v>
      </c>
      <c r="AG43" s="23">
        <v>6334.0</v>
      </c>
      <c r="AH43" s="23">
        <v>857.0</v>
      </c>
      <c r="AI43" s="23">
        <v>1811.0</v>
      </c>
      <c r="AJ43" s="18"/>
      <c r="AK43" s="22"/>
      <c r="AL43" s="22"/>
      <c r="AM43" s="29"/>
    </row>
    <row r="44">
      <c r="A44" s="59"/>
      <c r="B44" s="27"/>
      <c r="C44" s="28" t="s">
        <v>15</v>
      </c>
      <c r="D44" s="64" t="str">
        <f>D43-C43</f>
        <v>#VALUE!</v>
      </c>
      <c r="E44" s="71">
        <v>85.72</v>
      </c>
      <c r="F44" s="71">
        <v>121.89</v>
      </c>
      <c r="G44" s="71">
        <v>49.18</v>
      </c>
      <c r="H44" s="64"/>
      <c r="I44" s="64"/>
      <c r="J44" s="64"/>
      <c r="K44" s="64"/>
      <c r="L44" s="72">
        <f>SUM(E44:K44)</f>
        <v>256.79</v>
      </c>
      <c r="M44" s="64"/>
      <c r="N44" s="64"/>
      <c r="O44" s="64"/>
      <c r="P44" s="64"/>
      <c r="Q44" s="64"/>
      <c r="R44" s="64"/>
      <c r="S44" s="64"/>
      <c r="T44" s="73">
        <f>SUM(M44:S44)</f>
        <v>0</v>
      </c>
      <c r="U44" s="64"/>
      <c r="V44" s="64"/>
      <c r="W44" s="64"/>
      <c r="X44" s="64"/>
      <c r="Y44" s="64"/>
      <c r="Z44" s="64"/>
      <c r="AA44" s="64"/>
      <c r="AB44" s="72">
        <f>SUM(U44:AA44)</f>
        <v>0</v>
      </c>
      <c r="AC44" s="64">
        <f>AC43-AA43</f>
        <v>-563</v>
      </c>
      <c r="AD44" s="64">
        <f t="shared" ref="AD44:AI44" si="61">AD43-AC43</f>
        <v>-3696</v>
      </c>
      <c r="AE44" s="64">
        <f t="shared" si="61"/>
        <v>5936</v>
      </c>
      <c r="AF44" s="64">
        <f t="shared" si="61"/>
        <v>1037</v>
      </c>
      <c r="AG44" s="64">
        <f t="shared" si="61"/>
        <v>-1587</v>
      </c>
      <c r="AH44" s="64">
        <f t="shared" si="61"/>
        <v>-5477</v>
      </c>
      <c r="AI44" s="64">
        <f t="shared" si="61"/>
        <v>954</v>
      </c>
      <c r="AJ44" s="72">
        <f>SUM(AC44:AI44)</f>
        <v>-3396</v>
      </c>
      <c r="AK44" s="64">
        <f>AK43-AI43</f>
        <v>-1811</v>
      </c>
      <c r="AL44" s="64">
        <f>AL43-AK43</f>
        <v>0</v>
      </c>
      <c r="AM44" s="29"/>
    </row>
    <row r="45">
      <c r="A45" s="59"/>
      <c r="B45" s="27"/>
      <c r="C45" s="38" t="s">
        <v>16</v>
      </c>
      <c r="D45" s="39">
        <v>10.3</v>
      </c>
      <c r="E45" s="40">
        <v>12.25</v>
      </c>
      <c r="F45" s="40">
        <v>15.1</v>
      </c>
      <c r="G45" s="41">
        <v>8.05</v>
      </c>
      <c r="H45" s="51">
        <v>1.2</v>
      </c>
      <c r="I45" s="41">
        <v>6.58</v>
      </c>
      <c r="J45" s="51">
        <v>7.18</v>
      </c>
      <c r="K45" s="41">
        <v>9.57</v>
      </c>
      <c r="L45" s="18"/>
      <c r="M45" s="41">
        <v>18.8</v>
      </c>
      <c r="N45" s="41">
        <v>12.38</v>
      </c>
      <c r="O45" s="40">
        <v>16.05</v>
      </c>
      <c r="P45" s="40">
        <v>14.03</v>
      </c>
      <c r="Q45" s="40">
        <v>1.35</v>
      </c>
      <c r="R45" s="40">
        <v>13.9</v>
      </c>
      <c r="S45" s="40">
        <v>12.05</v>
      </c>
      <c r="T45" s="18"/>
      <c r="U45" s="40">
        <v>5.52</v>
      </c>
      <c r="V45" s="40">
        <v>11.63</v>
      </c>
      <c r="W45" s="40">
        <v>17.02</v>
      </c>
      <c r="X45" s="40">
        <v>16.6</v>
      </c>
      <c r="Y45" s="40">
        <v>14.82</v>
      </c>
      <c r="Z45" s="40">
        <v>14.92</v>
      </c>
      <c r="AA45" s="40">
        <v>13.08</v>
      </c>
      <c r="AB45" s="18"/>
      <c r="AC45" s="40">
        <v>10.67</v>
      </c>
      <c r="AD45" s="40">
        <v>1.38</v>
      </c>
      <c r="AE45" s="41">
        <v>15.43</v>
      </c>
      <c r="AF45" s="40">
        <v>21.04</v>
      </c>
      <c r="AG45" s="40">
        <v>19.83</v>
      </c>
      <c r="AH45" s="40">
        <v>2.48</v>
      </c>
      <c r="AI45" s="40">
        <v>3.03</v>
      </c>
      <c r="AJ45" s="18"/>
      <c r="AK45" s="39"/>
      <c r="AL45" s="39"/>
      <c r="AM45" s="29">
        <f>SUM(E45:AL45)</f>
        <v>315.94</v>
      </c>
    </row>
    <row r="46">
      <c r="A46" s="59"/>
      <c r="B46" s="27"/>
      <c r="C46" s="68" t="s">
        <v>33</v>
      </c>
      <c r="D46" s="22">
        <v>2801.0</v>
      </c>
      <c r="E46" s="23">
        <v>3355.0</v>
      </c>
      <c r="F46" s="23">
        <v>3367.0</v>
      </c>
      <c r="G46" s="23">
        <v>3106.0</v>
      </c>
      <c r="H46" s="44">
        <v>2336.0</v>
      </c>
      <c r="I46" s="23">
        <v>2926.0</v>
      </c>
      <c r="J46" s="25">
        <v>3461.0</v>
      </c>
      <c r="K46" s="23">
        <v>2965.0</v>
      </c>
      <c r="L46" s="18"/>
      <c r="M46" s="23">
        <v>2611.0</v>
      </c>
      <c r="N46" s="25">
        <v>3810.0</v>
      </c>
      <c r="O46" s="23">
        <v>4257.0</v>
      </c>
      <c r="P46" s="23">
        <v>6485.0</v>
      </c>
      <c r="Q46" s="23">
        <v>4444.0</v>
      </c>
      <c r="R46" s="23">
        <v>3997.0</v>
      </c>
      <c r="S46" s="23">
        <v>3598.0</v>
      </c>
      <c r="T46" s="18"/>
      <c r="U46" s="23">
        <v>3629.0</v>
      </c>
      <c r="V46" s="23">
        <v>3389.0</v>
      </c>
      <c r="W46" s="23">
        <v>3481.0</v>
      </c>
      <c r="X46" s="23">
        <v>3087.0</v>
      </c>
      <c r="Y46" s="23">
        <v>3629.0</v>
      </c>
      <c r="Z46" s="23">
        <v>3133.0</v>
      </c>
      <c r="AA46" s="23">
        <v>3103.0</v>
      </c>
      <c r="AB46" s="18"/>
      <c r="AC46" s="23">
        <v>2933.0</v>
      </c>
      <c r="AD46" s="23">
        <v>1033.0</v>
      </c>
      <c r="AE46" s="23">
        <v>4623.0</v>
      </c>
      <c r="AF46" s="23">
        <v>5274.0</v>
      </c>
      <c r="AG46" s="23">
        <v>5095.0</v>
      </c>
      <c r="AH46" s="23">
        <v>5930.0</v>
      </c>
      <c r="AI46" s="23">
        <v>3766.0</v>
      </c>
      <c r="AJ46" s="18"/>
      <c r="AK46" s="22"/>
      <c r="AL46" s="22"/>
      <c r="AM46" s="29"/>
    </row>
    <row r="47">
      <c r="A47" s="59"/>
      <c r="B47" s="27"/>
      <c r="C47" s="28" t="s">
        <v>15</v>
      </c>
      <c r="D47" s="64" t="str">
        <f>D46-C46</f>
        <v>#VALUE!</v>
      </c>
      <c r="E47" s="71">
        <v>13.28</v>
      </c>
      <c r="F47" s="71">
        <v>62.35</v>
      </c>
      <c r="G47" s="71">
        <v>57.51</v>
      </c>
      <c r="H47" s="64"/>
      <c r="I47" s="64"/>
      <c r="J47" s="64"/>
      <c r="K47" s="64"/>
      <c r="L47" s="72">
        <f>SUM(E47:K47)</f>
        <v>133.14</v>
      </c>
      <c r="M47" s="64"/>
      <c r="N47" s="29"/>
      <c r="O47" s="29"/>
      <c r="P47" s="29"/>
      <c r="Q47" s="29"/>
      <c r="R47" s="29"/>
      <c r="S47" s="29"/>
      <c r="T47" s="73">
        <f>SUM(M47:S47)</f>
        <v>0</v>
      </c>
      <c r="U47" s="64"/>
      <c r="V47" s="29"/>
      <c r="W47" s="29"/>
      <c r="X47" s="29"/>
      <c r="Y47" s="29"/>
      <c r="Z47" s="29"/>
      <c r="AA47" s="29"/>
      <c r="AB47" s="72">
        <f>SUM(U47:AA47)</f>
        <v>0</v>
      </c>
      <c r="AC47" s="64">
        <f>AC46-AA46</f>
        <v>-170</v>
      </c>
      <c r="AD47" s="64">
        <f t="shared" ref="AD47:AI47" si="62">AD46-AC46</f>
        <v>-1900</v>
      </c>
      <c r="AE47" s="64">
        <f t="shared" si="62"/>
        <v>3590</v>
      </c>
      <c r="AF47" s="64">
        <f t="shared" si="62"/>
        <v>651</v>
      </c>
      <c r="AG47" s="64">
        <f t="shared" si="62"/>
        <v>-179</v>
      </c>
      <c r="AH47" s="64">
        <f t="shared" si="62"/>
        <v>835</v>
      </c>
      <c r="AI47" s="64">
        <f t="shared" si="62"/>
        <v>-2164</v>
      </c>
      <c r="AJ47" s="72">
        <f>SUM(AC47:AI47)</f>
        <v>663</v>
      </c>
      <c r="AK47" s="64">
        <f>AK46-AI46</f>
        <v>-3766</v>
      </c>
      <c r="AL47" s="64">
        <f>AL46-AK46</f>
        <v>0</v>
      </c>
      <c r="AM47" s="29"/>
    </row>
    <row r="48">
      <c r="A48" s="66"/>
      <c r="B48" s="52"/>
      <c r="C48" s="26" t="s">
        <v>16</v>
      </c>
      <c r="D48" s="39">
        <v>11.47</v>
      </c>
      <c r="E48" s="40">
        <v>13.28</v>
      </c>
      <c r="F48" s="40">
        <v>12.18</v>
      </c>
      <c r="G48" s="41">
        <v>11.84</v>
      </c>
      <c r="H48" s="51">
        <v>9.77</v>
      </c>
      <c r="I48" s="41">
        <v>10.9</v>
      </c>
      <c r="J48" s="51">
        <v>12.9</v>
      </c>
      <c r="K48" s="41">
        <v>11.4</v>
      </c>
      <c r="L48" s="18"/>
      <c r="M48" s="41">
        <v>9.75</v>
      </c>
      <c r="N48" s="41">
        <v>12.8</v>
      </c>
      <c r="O48" s="40">
        <v>12.93</v>
      </c>
      <c r="P48" s="40">
        <v>21.92</v>
      </c>
      <c r="Q48" s="74">
        <v>0.6305555555555555</v>
      </c>
      <c r="R48" s="40">
        <v>14.97</v>
      </c>
      <c r="S48" s="40">
        <v>11.92</v>
      </c>
      <c r="T48" s="18"/>
      <c r="U48" s="40">
        <v>12.98</v>
      </c>
      <c r="V48" s="40">
        <v>13.0</v>
      </c>
      <c r="W48" s="40">
        <v>14.48</v>
      </c>
      <c r="X48" s="40">
        <v>11.03</v>
      </c>
      <c r="Y48" s="40">
        <v>12.8</v>
      </c>
      <c r="Z48" s="40">
        <v>10.68</v>
      </c>
      <c r="AA48" s="40">
        <v>11.38</v>
      </c>
      <c r="AB48" s="18"/>
      <c r="AC48" s="40">
        <v>11.0</v>
      </c>
      <c r="AD48" s="40">
        <v>3.32</v>
      </c>
      <c r="AE48" s="41">
        <v>16.72</v>
      </c>
      <c r="AF48" s="40">
        <v>18.39</v>
      </c>
      <c r="AG48" s="40">
        <v>20.62</v>
      </c>
      <c r="AH48" s="40">
        <v>21.88</v>
      </c>
      <c r="AI48" s="40">
        <v>14.9</v>
      </c>
      <c r="AJ48" s="18"/>
      <c r="AK48" s="39"/>
      <c r="AL48" s="39"/>
      <c r="AM48" s="29">
        <f>SUM(E48:AL48)</f>
        <v>360.3705556</v>
      </c>
    </row>
    <row r="49">
      <c r="A49" s="67"/>
      <c r="B49" s="75" t="s">
        <v>34</v>
      </c>
      <c r="C49" s="21" t="s">
        <v>35</v>
      </c>
      <c r="D49" s="22">
        <v>13803.535</v>
      </c>
      <c r="E49" s="23">
        <v>13825.618</v>
      </c>
      <c r="F49" s="76">
        <v>13857.349</v>
      </c>
      <c r="G49" s="76">
        <v>13884.913</v>
      </c>
      <c r="H49" s="76">
        <v>13906.992</v>
      </c>
      <c r="I49" s="76">
        <v>13943.126</v>
      </c>
      <c r="J49" s="76">
        <v>13984.777</v>
      </c>
      <c r="K49" s="76">
        <v>14024.937</v>
      </c>
      <c r="L49" s="18"/>
      <c r="M49" s="76">
        <v>14058.071</v>
      </c>
      <c r="N49" s="77">
        <v>14096.055</v>
      </c>
      <c r="O49" s="78">
        <v>14123.894</v>
      </c>
      <c r="P49" s="76">
        <v>14180.902</v>
      </c>
      <c r="Q49" s="76">
        <v>14206.743</v>
      </c>
      <c r="R49" s="76">
        <v>14231.963</v>
      </c>
      <c r="S49" s="76">
        <v>14258.261</v>
      </c>
      <c r="T49" s="18"/>
      <c r="U49" s="76">
        <v>14311.744</v>
      </c>
      <c r="V49" s="76">
        <v>14337.535</v>
      </c>
      <c r="W49" s="76">
        <v>14384.36</v>
      </c>
      <c r="X49" s="76">
        <v>14433.391</v>
      </c>
      <c r="Y49" s="76">
        <v>14464.781</v>
      </c>
      <c r="Z49" s="76">
        <v>14502.716</v>
      </c>
      <c r="AA49" s="76">
        <v>14539.548</v>
      </c>
      <c r="AB49" s="18"/>
      <c r="AC49" s="77">
        <v>14580.092</v>
      </c>
      <c r="AD49" s="77">
        <v>14624.231</v>
      </c>
      <c r="AE49" s="77">
        <v>14641.734</v>
      </c>
      <c r="AF49" s="77">
        <v>14641.734</v>
      </c>
      <c r="AG49" s="79">
        <v>14641.734</v>
      </c>
      <c r="AH49" s="79">
        <v>14646.874</v>
      </c>
      <c r="AI49" s="23">
        <v>14647.866</v>
      </c>
      <c r="AJ49" s="18"/>
      <c r="AK49" s="22"/>
      <c r="AL49" s="22"/>
      <c r="AM49" s="29"/>
    </row>
    <row r="50">
      <c r="A50" s="59"/>
      <c r="B50" s="27"/>
      <c r="C50" s="28" t="s">
        <v>15</v>
      </c>
      <c r="D50" s="29" t="str">
        <f t="shared" ref="D50:K50" si="63">D49-C49</f>
        <v>#VALUE!</v>
      </c>
      <c r="E50" s="29">
        <f t="shared" si="63"/>
        <v>22.083</v>
      </c>
      <c r="F50" s="29">
        <f t="shared" si="63"/>
        <v>31.731</v>
      </c>
      <c r="G50" s="29">
        <f t="shared" si="63"/>
        <v>27.564</v>
      </c>
      <c r="H50" s="29">
        <f t="shared" si="63"/>
        <v>22.079</v>
      </c>
      <c r="I50" s="29">
        <f t="shared" si="63"/>
        <v>36.134</v>
      </c>
      <c r="J50" s="29">
        <f t="shared" si="63"/>
        <v>41.651</v>
      </c>
      <c r="K50" s="29">
        <f t="shared" si="63"/>
        <v>40.16</v>
      </c>
      <c r="L50" s="30">
        <f>SUM(E50:K50)</f>
        <v>221.402</v>
      </c>
      <c r="M50" s="29">
        <f>M49-K49</f>
        <v>33.134</v>
      </c>
      <c r="N50" s="29">
        <f t="shared" ref="N50:S50" si="64">N49-M49</f>
        <v>37.984</v>
      </c>
      <c r="O50" s="29">
        <f t="shared" si="64"/>
        <v>27.839</v>
      </c>
      <c r="P50" s="29">
        <f t="shared" si="64"/>
        <v>57.008</v>
      </c>
      <c r="Q50" s="29">
        <f t="shared" si="64"/>
        <v>25.841</v>
      </c>
      <c r="R50" s="29">
        <f t="shared" si="64"/>
        <v>25.22</v>
      </c>
      <c r="S50" s="29">
        <f t="shared" si="64"/>
        <v>26.298</v>
      </c>
      <c r="T50" s="31">
        <f>SUM(M50:S50)</f>
        <v>233.324</v>
      </c>
      <c r="U50" s="29">
        <f>U49-S49</f>
        <v>53.483</v>
      </c>
      <c r="V50" s="29">
        <f t="shared" ref="V50:Z50" si="65">V49-U49</f>
        <v>25.791</v>
      </c>
      <c r="W50" s="29">
        <f t="shared" si="65"/>
        <v>46.825</v>
      </c>
      <c r="X50" s="29">
        <f t="shared" si="65"/>
        <v>49.031</v>
      </c>
      <c r="Y50" s="29">
        <f t="shared" si="65"/>
        <v>31.39</v>
      </c>
      <c r="Z50" s="29">
        <f t="shared" si="65"/>
        <v>37.935</v>
      </c>
      <c r="AA50" s="29">
        <v>42.702</v>
      </c>
      <c r="AB50" s="30">
        <f>SUM(U50:AA50)</f>
        <v>287.157</v>
      </c>
      <c r="AC50" s="45">
        <f>AC49-AA49</f>
        <v>40.544</v>
      </c>
      <c r="AD50" s="29">
        <f>AD49-AC49</f>
        <v>44.139</v>
      </c>
      <c r="AE50" s="29">
        <f t="shared" ref="AE50:AF50" si="66">AE49 - AD49</f>
        <v>17.503</v>
      </c>
      <c r="AF50" s="29">
        <f t="shared" si="66"/>
        <v>0</v>
      </c>
      <c r="AG50" s="29">
        <f>AG49-AF49</f>
        <v>0</v>
      </c>
      <c r="AH50" s="29">
        <v>21.991</v>
      </c>
      <c r="AI50" s="29">
        <v>22.962</v>
      </c>
      <c r="AJ50" s="30">
        <f>SUM(AC50:AI50)</f>
        <v>147.139</v>
      </c>
      <c r="AK50" s="29">
        <f>AK49-AI49</f>
        <v>-14647.866</v>
      </c>
      <c r="AL50" s="29">
        <f>AL49-AK49</f>
        <v>0</v>
      </c>
      <c r="AM50" s="29"/>
    </row>
    <row r="51">
      <c r="A51" s="66"/>
      <c r="B51" s="52"/>
      <c r="C51" s="38" t="s">
        <v>16</v>
      </c>
      <c r="D51" s="39">
        <v>7.88</v>
      </c>
      <c r="E51" s="40">
        <v>5.34</v>
      </c>
      <c r="F51" s="40">
        <v>8.9</v>
      </c>
      <c r="G51" s="40">
        <v>7.27</v>
      </c>
      <c r="H51" s="40">
        <v>4.95</v>
      </c>
      <c r="I51" s="40">
        <v>8.84</v>
      </c>
      <c r="J51" s="40">
        <v>10.05</v>
      </c>
      <c r="K51" s="40">
        <v>10.27</v>
      </c>
      <c r="L51" s="18"/>
      <c r="M51" s="40">
        <v>7.42</v>
      </c>
      <c r="N51" s="40">
        <v>9.9</v>
      </c>
      <c r="O51" s="80">
        <v>7.63</v>
      </c>
      <c r="P51" s="40">
        <v>16.16</v>
      </c>
      <c r="Q51" s="40">
        <v>6.22</v>
      </c>
      <c r="R51" s="40">
        <v>5.85</v>
      </c>
      <c r="S51" s="40">
        <v>6.02</v>
      </c>
      <c r="T51" s="18"/>
      <c r="U51" s="40">
        <v>15.18</v>
      </c>
      <c r="V51" s="40">
        <v>8.3</v>
      </c>
      <c r="W51" s="40">
        <v>14.63</v>
      </c>
      <c r="X51" s="40">
        <v>14.2</v>
      </c>
      <c r="Y51" s="40">
        <v>8.4</v>
      </c>
      <c r="Z51" s="40">
        <v>10.17</v>
      </c>
      <c r="AA51" s="40">
        <v>10.34</v>
      </c>
      <c r="AB51" s="18"/>
      <c r="AC51" s="40">
        <v>11.46</v>
      </c>
      <c r="AD51" s="39"/>
      <c r="AE51" s="40">
        <v>5.75</v>
      </c>
      <c r="AF51" s="40">
        <v>0.0</v>
      </c>
      <c r="AG51" s="40">
        <v>0.0</v>
      </c>
      <c r="AH51" s="40">
        <v>1.12</v>
      </c>
      <c r="AI51" s="40">
        <v>0.35</v>
      </c>
      <c r="AJ51" s="18"/>
      <c r="AK51" s="39"/>
      <c r="AL51" s="39"/>
      <c r="AM51" s="29">
        <f>SUM(E51:AL51)</f>
        <v>214.72</v>
      </c>
    </row>
    <row r="52">
      <c r="A52" s="67"/>
      <c r="B52" s="81" t="s">
        <v>36</v>
      </c>
      <c r="C52" s="21" t="s">
        <v>37</v>
      </c>
      <c r="D52" s="22">
        <v>14011.18</v>
      </c>
      <c r="E52" s="23">
        <v>14048.15</v>
      </c>
      <c r="F52" s="25">
        <v>14107.44</v>
      </c>
      <c r="G52" s="25">
        <v>14194.17</v>
      </c>
      <c r="H52" s="25">
        <v>14285.47</v>
      </c>
      <c r="I52" s="25">
        <v>14335.42</v>
      </c>
      <c r="J52" s="50">
        <v>14335.42</v>
      </c>
      <c r="K52" s="50">
        <v>14335.42</v>
      </c>
      <c r="L52" s="18"/>
      <c r="M52" s="82">
        <v>14335.42</v>
      </c>
      <c r="N52" s="25">
        <v>14375.45</v>
      </c>
      <c r="O52" s="25">
        <v>14442.19</v>
      </c>
      <c r="P52" s="23">
        <v>14534.09</v>
      </c>
      <c r="Q52" s="23">
        <v>14615.36</v>
      </c>
      <c r="R52" s="23">
        <v>14661.92</v>
      </c>
      <c r="S52" s="23">
        <v>14663.42</v>
      </c>
      <c r="T52" s="18"/>
      <c r="U52" s="23">
        <v>14667.68</v>
      </c>
      <c r="V52" s="23">
        <v>14702.0</v>
      </c>
      <c r="W52" s="23">
        <v>14725.8</v>
      </c>
      <c r="X52" s="23">
        <v>14803.97</v>
      </c>
      <c r="Y52" s="23">
        <v>14860.02</v>
      </c>
      <c r="Z52" s="23">
        <v>14860.02</v>
      </c>
      <c r="AA52" s="23">
        <v>14906.66</v>
      </c>
      <c r="AB52" s="18"/>
      <c r="AC52" s="23">
        <v>14947.93</v>
      </c>
      <c r="AD52" s="23">
        <v>14969.83</v>
      </c>
      <c r="AE52" s="23">
        <v>15050.35</v>
      </c>
      <c r="AF52" s="23">
        <v>15115.55</v>
      </c>
      <c r="AG52" s="23">
        <v>15165.01</v>
      </c>
      <c r="AH52" s="23">
        <v>15183.71</v>
      </c>
      <c r="AI52" s="23">
        <v>15206.56</v>
      </c>
      <c r="AJ52" s="18"/>
      <c r="AK52" s="22"/>
      <c r="AL52" s="22"/>
      <c r="AM52" s="29"/>
    </row>
    <row r="53">
      <c r="A53" s="59"/>
      <c r="B53" s="27"/>
      <c r="C53" s="28" t="s">
        <v>15</v>
      </c>
      <c r="D53" s="29" t="str">
        <f t="shared" ref="D53:K53" si="67">D52-C52</f>
        <v>#VALUE!</v>
      </c>
      <c r="E53" s="29">
        <f t="shared" si="67"/>
        <v>36.97</v>
      </c>
      <c r="F53" s="29">
        <f t="shared" si="67"/>
        <v>59.29</v>
      </c>
      <c r="G53" s="29">
        <f t="shared" si="67"/>
        <v>86.73</v>
      </c>
      <c r="H53" s="29">
        <f t="shared" si="67"/>
        <v>91.3</v>
      </c>
      <c r="I53" s="29">
        <f t="shared" si="67"/>
        <v>49.95</v>
      </c>
      <c r="J53" s="29">
        <f t="shared" si="67"/>
        <v>0</v>
      </c>
      <c r="K53" s="29">
        <f t="shared" si="67"/>
        <v>0</v>
      </c>
      <c r="L53" s="30">
        <f>SUM(E53:K53)</f>
        <v>324.24</v>
      </c>
      <c r="M53" s="83">
        <v>0.0</v>
      </c>
      <c r="N53" s="29">
        <f t="shared" ref="N53:S53" si="68">N52-M52</f>
        <v>40.03</v>
      </c>
      <c r="O53" s="29">
        <f t="shared" si="68"/>
        <v>66.74</v>
      </c>
      <c r="P53" s="29">
        <f t="shared" si="68"/>
        <v>91.9</v>
      </c>
      <c r="Q53" s="29">
        <f t="shared" si="68"/>
        <v>81.27</v>
      </c>
      <c r="R53" s="29">
        <f t="shared" si="68"/>
        <v>46.56</v>
      </c>
      <c r="S53" s="29">
        <f t="shared" si="68"/>
        <v>1.5</v>
      </c>
      <c r="T53" s="31">
        <f>SUM(M53:S53)</f>
        <v>328</v>
      </c>
      <c r="U53" s="29">
        <f>U52-S52</f>
        <v>4.26</v>
      </c>
      <c r="V53" s="29">
        <f t="shared" ref="V53:AA53" si="69">V52-U52</f>
        <v>34.32</v>
      </c>
      <c r="W53" s="29">
        <f t="shared" si="69"/>
        <v>23.8</v>
      </c>
      <c r="X53" s="29">
        <f t="shared" si="69"/>
        <v>78.17</v>
      </c>
      <c r="Y53" s="29">
        <f t="shared" si="69"/>
        <v>56.05</v>
      </c>
      <c r="Z53" s="29">
        <f t="shared" si="69"/>
        <v>0</v>
      </c>
      <c r="AA53" s="29">
        <f t="shared" si="69"/>
        <v>46.64</v>
      </c>
      <c r="AB53" s="30">
        <f>SUM(U53:AA53)</f>
        <v>243.24</v>
      </c>
      <c r="AC53" s="29">
        <f>AC52-AA52</f>
        <v>41.27</v>
      </c>
      <c r="AD53" s="29">
        <f t="shared" ref="AD53:AI53" si="70">AD52-AC52</f>
        <v>21.9</v>
      </c>
      <c r="AE53" s="29">
        <f t="shared" si="70"/>
        <v>80.52</v>
      </c>
      <c r="AF53" s="29">
        <f t="shared" si="70"/>
        <v>65.2</v>
      </c>
      <c r="AG53" s="29">
        <f t="shared" si="70"/>
        <v>49.46</v>
      </c>
      <c r="AH53" s="29">
        <f t="shared" si="70"/>
        <v>18.7</v>
      </c>
      <c r="AI53" s="29">
        <f t="shared" si="70"/>
        <v>22.85</v>
      </c>
      <c r="AJ53" s="30">
        <f>SUM(AC53:AI53)</f>
        <v>299.9</v>
      </c>
      <c r="AK53" s="29">
        <f>AK52-AI52</f>
        <v>-15206.56</v>
      </c>
      <c r="AL53" s="29">
        <f>AL52-AK52</f>
        <v>0</v>
      </c>
      <c r="AM53" s="29"/>
    </row>
    <row r="54">
      <c r="A54" s="59"/>
      <c r="B54" s="27"/>
      <c r="C54" s="38" t="s">
        <v>16</v>
      </c>
      <c r="D54" s="39">
        <v>8.05</v>
      </c>
      <c r="E54" s="40">
        <v>6.11</v>
      </c>
      <c r="F54" s="41">
        <v>9.4</v>
      </c>
      <c r="G54" s="41">
        <v>12.21</v>
      </c>
      <c r="H54" s="41">
        <v>12.51</v>
      </c>
      <c r="I54" s="41">
        <v>5.83</v>
      </c>
      <c r="J54" s="41">
        <v>0.0</v>
      </c>
      <c r="K54" s="40">
        <v>0.0</v>
      </c>
      <c r="L54" s="18"/>
      <c r="M54" s="41">
        <v>0.0</v>
      </c>
      <c r="N54" s="41">
        <v>5.38</v>
      </c>
      <c r="O54" s="41">
        <v>8.98</v>
      </c>
      <c r="P54" s="40">
        <v>16.74</v>
      </c>
      <c r="Q54" s="40">
        <v>11.54</v>
      </c>
      <c r="R54" s="40">
        <v>7.63</v>
      </c>
      <c r="S54" s="40">
        <v>0.2</v>
      </c>
      <c r="T54" s="18"/>
      <c r="U54" s="40">
        <v>0.81</v>
      </c>
      <c r="V54" s="40">
        <v>4.05</v>
      </c>
      <c r="W54" s="40">
        <v>2.5</v>
      </c>
      <c r="X54" s="40">
        <v>10.93</v>
      </c>
      <c r="Y54" s="40">
        <v>7.85</v>
      </c>
      <c r="Z54" s="40">
        <v>0.0</v>
      </c>
      <c r="AA54" s="40">
        <v>5.97</v>
      </c>
      <c r="AB54" s="18"/>
      <c r="AC54" s="40">
        <v>6.88</v>
      </c>
      <c r="AD54" s="40">
        <v>2.49</v>
      </c>
      <c r="AE54" s="40">
        <v>11.43</v>
      </c>
      <c r="AF54" s="40">
        <v>10.59</v>
      </c>
      <c r="AG54" s="40">
        <v>7.28</v>
      </c>
      <c r="AH54" s="40">
        <v>3.78</v>
      </c>
      <c r="AI54" s="40">
        <v>2.74</v>
      </c>
      <c r="AJ54" s="18"/>
      <c r="AK54" s="39"/>
      <c r="AL54" s="39"/>
      <c r="AM54" s="29">
        <f>SUM(E54:AL54)</f>
        <v>173.83</v>
      </c>
    </row>
    <row r="55">
      <c r="A55" s="59"/>
      <c r="B55" s="27"/>
      <c r="C55" s="21" t="s">
        <v>38</v>
      </c>
      <c r="D55" s="84">
        <v>14532.71</v>
      </c>
      <c r="E55" s="85">
        <v>14571.0</v>
      </c>
      <c r="F55" s="79">
        <v>14626.73</v>
      </c>
      <c r="G55" s="79">
        <v>14690.01</v>
      </c>
      <c r="H55" s="79">
        <v>14757.3</v>
      </c>
      <c r="I55" s="79">
        <v>14776.06</v>
      </c>
      <c r="J55" s="79">
        <v>14809.15</v>
      </c>
      <c r="K55" s="79">
        <v>14832.98</v>
      </c>
      <c r="L55" s="86"/>
      <c r="M55" s="79">
        <v>14832.98</v>
      </c>
      <c r="N55" s="79">
        <v>14891.32</v>
      </c>
      <c r="O55" s="87">
        <v>14979.0</v>
      </c>
      <c r="P55" s="79">
        <v>15059.39</v>
      </c>
      <c r="Q55" s="23">
        <v>15131.8</v>
      </c>
      <c r="R55" s="79">
        <v>15210.72</v>
      </c>
      <c r="S55" s="79">
        <v>15246.52</v>
      </c>
      <c r="T55" s="18"/>
      <c r="U55" s="79">
        <v>15276.71</v>
      </c>
      <c r="V55" s="79">
        <v>15349.29</v>
      </c>
      <c r="W55" s="79">
        <v>15390.7</v>
      </c>
      <c r="X55" s="79">
        <v>15466.97</v>
      </c>
      <c r="Y55" s="79">
        <v>15537.59</v>
      </c>
      <c r="Z55" s="79">
        <v>15614.35</v>
      </c>
      <c r="AA55" s="79">
        <v>15661.87</v>
      </c>
      <c r="AB55" s="18"/>
      <c r="AC55" s="79">
        <v>15706.17</v>
      </c>
      <c r="AD55" s="79">
        <v>15710.24</v>
      </c>
      <c r="AE55" s="79">
        <v>15784.02</v>
      </c>
      <c r="AF55" s="79">
        <v>15821.62</v>
      </c>
      <c r="AG55" s="79">
        <v>15825.01</v>
      </c>
      <c r="AH55" s="79">
        <v>15825.01</v>
      </c>
      <c r="AI55" s="85">
        <v>15849.42</v>
      </c>
      <c r="AJ55" s="88"/>
      <c r="AK55" s="89"/>
      <c r="AL55" s="89"/>
      <c r="AM55" s="29"/>
    </row>
    <row r="56">
      <c r="A56" s="59"/>
      <c r="B56" s="27"/>
      <c r="C56" s="28" t="s">
        <v>15</v>
      </c>
      <c r="D56" s="90" t="str">
        <f t="shared" ref="D56:K56" si="71">D55-C55</f>
        <v>#VALUE!</v>
      </c>
      <c r="E56" s="64">
        <f t="shared" si="71"/>
        <v>38.29</v>
      </c>
      <c r="F56" s="64">
        <f t="shared" si="71"/>
        <v>55.73</v>
      </c>
      <c r="G56" s="64">
        <f t="shared" si="71"/>
        <v>63.28</v>
      </c>
      <c r="H56" s="64">
        <f t="shared" si="71"/>
        <v>67.29</v>
      </c>
      <c r="I56" s="64">
        <f t="shared" si="71"/>
        <v>18.76</v>
      </c>
      <c r="J56" s="64">
        <f t="shared" si="71"/>
        <v>33.09</v>
      </c>
      <c r="K56" s="64">
        <f t="shared" si="71"/>
        <v>23.83</v>
      </c>
      <c r="L56" s="72">
        <f>SUM(E56:K56)</f>
        <v>300.27</v>
      </c>
      <c r="M56" s="29">
        <f>M55-K55</f>
        <v>0</v>
      </c>
      <c r="N56" s="29">
        <f t="shared" ref="N56:S56" si="72">N55-M55</f>
        <v>58.34</v>
      </c>
      <c r="O56" s="29">
        <f t="shared" si="72"/>
        <v>87.68</v>
      </c>
      <c r="P56" s="29">
        <f t="shared" si="72"/>
        <v>80.39</v>
      </c>
      <c r="Q56" s="29">
        <f t="shared" si="72"/>
        <v>72.41</v>
      </c>
      <c r="R56" s="29">
        <f t="shared" si="72"/>
        <v>78.92</v>
      </c>
      <c r="S56" s="29">
        <f t="shared" si="72"/>
        <v>35.8</v>
      </c>
      <c r="T56" s="31">
        <f>SUM(M56:S56)</f>
        <v>413.54</v>
      </c>
      <c r="U56" s="29">
        <f>U55-S55</f>
        <v>30.19</v>
      </c>
      <c r="V56" s="91">
        <f t="shared" ref="V56:AA56" si="73">V55-U55</f>
        <v>72.58</v>
      </c>
      <c r="W56" s="29">
        <f t="shared" si="73"/>
        <v>41.41</v>
      </c>
      <c r="X56" s="29">
        <f t="shared" si="73"/>
        <v>76.27</v>
      </c>
      <c r="Y56" s="29">
        <f t="shared" si="73"/>
        <v>70.62</v>
      </c>
      <c r="Z56" s="29">
        <f t="shared" si="73"/>
        <v>76.76</v>
      </c>
      <c r="AA56" s="29">
        <f t="shared" si="73"/>
        <v>47.52</v>
      </c>
      <c r="AB56" s="30">
        <f>SUM(U56:AA56)</f>
        <v>415.35</v>
      </c>
      <c r="AC56" s="29">
        <f>AC55-AA55</f>
        <v>44.3</v>
      </c>
      <c r="AD56" s="37">
        <f t="shared" ref="AD56:AI56" si="74">AD55-AC55</f>
        <v>4.07</v>
      </c>
      <c r="AE56" s="29">
        <f t="shared" si="74"/>
        <v>73.78</v>
      </c>
      <c r="AF56" s="29">
        <f t="shared" si="74"/>
        <v>37.6</v>
      </c>
      <c r="AG56" s="29">
        <f t="shared" si="74"/>
        <v>3.39</v>
      </c>
      <c r="AH56" s="29">
        <f t="shared" si="74"/>
        <v>0</v>
      </c>
      <c r="AI56" s="64">
        <f t="shared" si="74"/>
        <v>24.41</v>
      </c>
      <c r="AJ56" s="30">
        <f>SUM(AC56:AI56)</f>
        <v>187.55</v>
      </c>
      <c r="AK56" s="90">
        <f>AK55-AI55</f>
        <v>-15849.42</v>
      </c>
      <c r="AL56" s="90">
        <f>AL55-AK55</f>
        <v>0</v>
      </c>
      <c r="AM56" s="29"/>
    </row>
    <row r="57">
      <c r="A57" s="66"/>
      <c r="B57" s="52"/>
      <c r="C57" s="38" t="s">
        <v>16</v>
      </c>
      <c r="D57" s="39">
        <v>9.62</v>
      </c>
      <c r="E57" s="40">
        <v>7.96</v>
      </c>
      <c r="F57" s="40">
        <v>9.23</v>
      </c>
      <c r="G57" s="40">
        <v>10.31</v>
      </c>
      <c r="H57" s="40">
        <v>12.11</v>
      </c>
      <c r="I57" s="40" t="s">
        <v>39</v>
      </c>
      <c r="J57" s="41">
        <v>4.09</v>
      </c>
      <c r="K57" s="41">
        <v>3.73</v>
      </c>
      <c r="L57" s="18"/>
      <c r="M57" s="41">
        <v>0.0</v>
      </c>
      <c r="N57" s="41">
        <v>9.22</v>
      </c>
      <c r="O57" s="41">
        <v>13.92</v>
      </c>
      <c r="P57" s="40">
        <v>16.74</v>
      </c>
      <c r="Q57" s="40">
        <v>11.54</v>
      </c>
      <c r="R57" s="40">
        <v>13.72</v>
      </c>
      <c r="S57" s="40">
        <v>7.28</v>
      </c>
      <c r="T57" s="18"/>
      <c r="U57" s="40">
        <v>4.2</v>
      </c>
      <c r="V57" s="40">
        <v>15.67</v>
      </c>
      <c r="W57" s="40">
        <v>7.8</v>
      </c>
      <c r="X57" s="40">
        <v>15.08</v>
      </c>
      <c r="Y57" s="40">
        <v>13.93</v>
      </c>
      <c r="Z57" s="40">
        <v>13.32</v>
      </c>
      <c r="AA57" s="40">
        <v>9.93</v>
      </c>
      <c r="AB57" s="18"/>
      <c r="AC57" s="40">
        <v>7.82</v>
      </c>
      <c r="AD57" s="40">
        <v>0.63</v>
      </c>
      <c r="AE57" s="40">
        <v>12.25</v>
      </c>
      <c r="AF57" s="40">
        <v>5.95</v>
      </c>
      <c r="AG57" s="40">
        <v>0.55</v>
      </c>
      <c r="AH57" s="40">
        <v>0.0</v>
      </c>
      <c r="AI57" s="40">
        <v>4.02</v>
      </c>
      <c r="AJ57" s="18"/>
      <c r="AK57" s="39"/>
      <c r="AL57" s="39"/>
      <c r="AM57" s="29">
        <f>SUM(E57:AL57)</f>
        <v>231</v>
      </c>
    </row>
    <row r="58">
      <c r="A58" s="32"/>
      <c r="B58" s="53"/>
      <c r="C58" s="21" t="s">
        <v>40</v>
      </c>
      <c r="D58" s="22">
        <v>126.888</v>
      </c>
      <c r="E58" s="23">
        <v>126.888</v>
      </c>
      <c r="F58" s="23">
        <v>126.888</v>
      </c>
      <c r="G58" s="23">
        <v>126.888</v>
      </c>
      <c r="H58" s="23">
        <v>126.888</v>
      </c>
      <c r="I58" s="44">
        <v>126.888</v>
      </c>
      <c r="J58" s="44">
        <v>126.888</v>
      </c>
      <c r="K58" s="44">
        <v>126.888</v>
      </c>
      <c r="L58" s="18"/>
      <c r="M58" s="44">
        <v>126.888</v>
      </c>
      <c r="N58" s="44">
        <v>126.888</v>
      </c>
      <c r="O58" s="92">
        <v>126.888</v>
      </c>
      <c r="P58" s="44">
        <v>126.888</v>
      </c>
      <c r="Q58" s="44">
        <v>126.888</v>
      </c>
      <c r="R58" s="23">
        <v>126.888</v>
      </c>
      <c r="S58" s="23">
        <v>126.888</v>
      </c>
      <c r="T58" s="18"/>
      <c r="U58" s="23">
        <v>126.888</v>
      </c>
      <c r="V58" s="23">
        <v>126.888</v>
      </c>
      <c r="W58" s="23">
        <v>126.888</v>
      </c>
      <c r="X58" s="23">
        <v>126.888</v>
      </c>
      <c r="Y58" s="23">
        <v>126.888</v>
      </c>
      <c r="Z58" s="23">
        <v>126.888</v>
      </c>
      <c r="AA58" s="23">
        <v>126.888</v>
      </c>
      <c r="AB58" s="18"/>
      <c r="AC58" s="23">
        <v>126.888</v>
      </c>
      <c r="AD58" s="23">
        <v>126.888</v>
      </c>
      <c r="AE58" s="23">
        <v>126.888</v>
      </c>
      <c r="AF58" s="23">
        <v>126.888</v>
      </c>
      <c r="AG58" s="23">
        <v>126.888</v>
      </c>
      <c r="AH58" s="23">
        <v>126.888</v>
      </c>
      <c r="AI58" s="23">
        <v>126.888</v>
      </c>
      <c r="AJ58" s="18"/>
      <c r="AK58" s="22"/>
      <c r="AL58" s="22"/>
      <c r="AM58" s="29"/>
    </row>
    <row r="59">
      <c r="A59" s="32"/>
      <c r="B59" s="53"/>
      <c r="C59" s="28" t="s">
        <v>15</v>
      </c>
      <c r="D59" s="29" t="str">
        <f t="shared" ref="D59:K59" si="75">D58-C58</f>
        <v>#VALUE!</v>
      </c>
      <c r="E59" s="29">
        <f t="shared" si="75"/>
        <v>0</v>
      </c>
      <c r="F59" s="29">
        <f t="shared" si="75"/>
        <v>0</v>
      </c>
      <c r="G59" s="29">
        <f t="shared" si="75"/>
        <v>0</v>
      </c>
      <c r="H59" s="29">
        <f t="shared" si="75"/>
        <v>0</v>
      </c>
      <c r="I59" s="29">
        <f t="shared" si="75"/>
        <v>0</v>
      </c>
      <c r="J59" s="29">
        <f t="shared" si="75"/>
        <v>0</v>
      </c>
      <c r="K59" s="29">
        <f t="shared" si="75"/>
        <v>0</v>
      </c>
      <c r="L59" s="30">
        <f>SUM(E59:K59)</f>
        <v>0</v>
      </c>
      <c r="M59" s="29">
        <f>M58-K58</f>
        <v>0</v>
      </c>
      <c r="N59" s="29">
        <f t="shared" ref="N59:S59" si="76">N58-M58</f>
        <v>0</v>
      </c>
      <c r="O59" s="93">
        <f t="shared" si="76"/>
        <v>0</v>
      </c>
      <c r="P59" s="94">
        <f t="shared" si="76"/>
        <v>0</v>
      </c>
      <c r="Q59" s="29">
        <f t="shared" si="76"/>
        <v>0</v>
      </c>
      <c r="R59" s="29">
        <f t="shared" si="76"/>
        <v>0</v>
      </c>
      <c r="S59" s="29">
        <f t="shared" si="76"/>
        <v>0</v>
      </c>
      <c r="T59" s="31">
        <f>SUM(M59:S59)</f>
        <v>0</v>
      </c>
      <c r="U59" s="95">
        <f>U58-S58</f>
        <v>0</v>
      </c>
      <c r="V59" s="96">
        <f t="shared" ref="V59:AA59" si="77">V58-U58</f>
        <v>0</v>
      </c>
      <c r="W59" s="96">
        <f t="shared" si="77"/>
        <v>0</v>
      </c>
      <c r="X59" s="96">
        <f t="shared" si="77"/>
        <v>0</v>
      </c>
      <c r="Y59" s="96">
        <f t="shared" si="77"/>
        <v>0</v>
      </c>
      <c r="Z59" s="96">
        <f t="shared" si="77"/>
        <v>0</v>
      </c>
      <c r="AA59" s="96">
        <f t="shared" si="77"/>
        <v>0</v>
      </c>
      <c r="AB59" s="30">
        <f>SUM(U59:AA59)</f>
        <v>0</v>
      </c>
      <c r="AC59" s="29">
        <f>AC58-AA58</f>
        <v>0</v>
      </c>
      <c r="AD59" s="29">
        <f t="shared" ref="AD59:AI59" si="78">AD58-AC58</f>
        <v>0</v>
      </c>
      <c r="AE59" s="29">
        <f t="shared" si="78"/>
        <v>0</v>
      </c>
      <c r="AF59" s="29">
        <f t="shared" si="78"/>
        <v>0</v>
      </c>
      <c r="AG59" s="29">
        <f t="shared" si="78"/>
        <v>0</v>
      </c>
      <c r="AH59" s="29">
        <f t="shared" si="78"/>
        <v>0</v>
      </c>
      <c r="AI59" s="29">
        <f t="shared" si="78"/>
        <v>0</v>
      </c>
      <c r="AJ59" s="30">
        <f>SUM(AC59:AI59)</f>
        <v>0</v>
      </c>
      <c r="AK59" s="29">
        <f>AK58-AI58</f>
        <v>-126.888</v>
      </c>
      <c r="AL59" s="29">
        <f>AL58-AK58</f>
        <v>0</v>
      </c>
      <c r="AM59" s="29"/>
    </row>
    <row r="60">
      <c r="A60" s="32"/>
      <c r="B60" s="53"/>
      <c r="C60" s="39" t="s">
        <v>16</v>
      </c>
      <c r="D60" s="39">
        <v>0.0</v>
      </c>
      <c r="E60" s="40">
        <v>0.0</v>
      </c>
      <c r="F60" s="40">
        <v>0.0</v>
      </c>
      <c r="G60" s="40">
        <v>0.0</v>
      </c>
      <c r="H60" s="40">
        <v>0.0</v>
      </c>
      <c r="I60" s="40">
        <v>0.0</v>
      </c>
      <c r="J60" s="39"/>
      <c r="K60" s="44">
        <v>0.0</v>
      </c>
      <c r="L60" s="18"/>
      <c r="M60" s="41">
        <v>0.0</v>
      </c>
      <c r="N60" s="41">
        <v>0.0</v>
      </c>
      <c r="O60" s="40">
        <v>0.0</v>
      </c>
      <c r="P60" s="40">
        <v>0.0</v>
      </c>
      <c r="Q60" s="40">
        <v>0.0</v>
      </c>
      <c r="R60" s="40">
        <v>0.0</v>
      </c>
      <c r="S60" s="40">
        <v>0.0</v>
      </c>
      <c r="T60" s="18"/>
      <c r="U60" s="40">
        <v>0.0</v>
      </c>
      <c r="V60" s="97">
        <v>0.0</v>
      </c>
      <c r="W60" s="40">
        <v>0.0</v>
      </c>
      <c r="X60" s="40">
        <v>0.0</v>
      </c>
      <c r="Y60" s="40">
        <v>0.0</v>
      </c>
      <c r="Z60" s="42">
        <v>0.0</v>
      </c>
      <c r="AA60" s="40">
        <v>0.0</v>
      </c>
      <c r="AB60" s="18"/>
      <c r="AC60" s="40">
        <v>0.0</v>
      </c>
      <c r="AD60" s="40">
        <v>0.0</v>
      </c>
      <c r="AE60" s="40">
        <v>0.0</v>
      </c>
      <c r="AF60" s="40">
        <v>0.0</v>
      </c>
      <c r="AG60" s="40">
        <v>0.0</v>
      </c>
      <c r="AH60" s="40">
        <v>0.0</v>
      </c>
      <c r="AI60" s="40">
        <v>0.0</v>
      </c>
      <c r="AJ60" s="18"/>
      <c r="AK60" s="39"/>
      <c r="AL60" s="39"/>
      <c r="AM60" s="29">
        <f>SUM(E60:AL60)</f>
        <v>0</v>
      </c>
    </row>
    <row r="61">
      <c r="A61" s="32"/>
      <c r="B61" s="53"/>
      <c r="C61" s="21" t="s">
        <v>41</v>
      </c>
      <c r="D61" s="22">
        <v>24851.72</v>
      </c>
      <c r="E61" s="36">
        <v>24915.45</v>
      </c>
      <c r="F61" s="36">
        <v>24980.38</v>
      </c>
      <c r="G61" s="36">
        <v>25036.24</v>
      </c>
      <c r="H61" s="23">
        <v>25071.65</v>
      </c>
      <c r="I61" s="44">
        <v>25118.03</v>
      </c>
      <c r="J61" s="23">
        <v>25186.68</v>
      </c>
      <c r="K61" s="23">
        <v>25225.95</v>
      </c>
      <c r="L61" s="18"/>
      <c r="M61" s="23">
        <v>25252.88</v>
      </c>
      <c r="N61" s="23">
        <v>25318.19</v>
      </c>
      <c r="O61" s="23">
        <v>25386.21</v>
      </c>
      <c r="P61" s="23">
        <v>25438.57</v>
      </c>
      <c r="Q61" s="23">
        <v>25528.38</v>
      </c>
      <c r="R61" s="23">
        <v>25621.8</v>
      </c>
      <c r="S61" s="23">
        <v>25697.25</v>
      </c>
      <c r="T61" s="18"/>
      <c r="U61" s="23">
        <v>25769.69</v>
      </c>
      <c r="V61" s="23">
        <v>25823.71</v>
      </c>
      <c r="W61" s="44">
        <v>25861.29</v>
      </c>
      <c r="X61" s="23">
        <v>25924.69</v>
      </c>
      <c r="Y61" s="23">
        <v>25988.46</v>
      </c>
      <c r="Z61" s="23">
        <v>26025.821</v>
      </c>
      <c r="AA61" s="23">
        <v>26051.81</v>
      </c>
      <c r="AB61" s="18"/>
      <c r="AC61" s="23">
        <v>26144.86</v>
      </c>
      <c r="AD61" s="23">
        <v>26201.06</v>
      </c>
      <c r="AE61" s="23">
        <v>26256.33</v>
      </c>
      <c r="AF61" s="23">
        <v>26331.07</v>
      </c>
      <c r="AG61" s="23">
        <v>26421.26</v>
      </c>
      <c r="AH61" s="23">
        <v>26468.83</v>
      </c>
      <c r="AI61" s="23">
        <v>26549.28</v>
      </c>
      <c r="AJ61" s="18"/>
      <c r="AK61" s="45"/>
      <c r="AL61" s="45"/>
      <c r="AM61" s="29"/>
    </row>
    <row r="62">
      <c r="A62" s="32"/>
      <c r="B62" s="53"/>
      <c r="C62" s="28" t="s">
        <v>15</v>
      </c>
      <c r="D62" s="29" t="str">
        <f t="shared" ref="D62:K62" si="79">D61-C61</f>
        <v>#VALUE!</v>
      </c>
      <c r="E62" s="29">
        <f t="shared" si="79"/>
        <v>63.73</v>
      </c>
      <c r="F62" s="29">
        <f t="shared" si="79"/>
        <v>64.93</v>
      </c>
      <c r="G62" s="29">
        <f t="shared" si="79"/>
        <v>55.86</v>
      </c>
      <c r="H62" s="29">
        <f t="shared" si="79"/>
        <v>35.41</v>
      </c>
      <c r="I62" s="29">
        <f t="shared" si="79"/>
        <v>46.38</v>
      </c>
      <c r="J62" s="29">
        <f t="shared" si="79"/>
        <v>68.65</v>
      </c>
      <c r="K62" s="29">
        <f t="shared" si="79"/>
        <v>39.27</v>
      </c>
      <c r="L62" s="30">
        <f>SUM(E62:K62)</f>
        <v>374.23</v>
      </c>
      <c r="M62" s="29">
        <f>M61-K61</f>
        <v>26.93</v>
      </c>
      <c r="N62" s="29">
        <f t="shared" ref="N62:S62" si="80">N61-M61</f>
        <v>65.31</v>
      </c>
      <c r="O62" s="29">
        <f t="shared" si="80"/>
        <v>68.02</v>
      </c>
      <c r="P62" s="29">
        <f t="shared" si="80"/>
        <v>52.36</v>
      </c>
      <c r="Q62" s="29">
        <f t="shared" si="80"/>
        <v>89.81</v>
      </c>
      <c r="R62" s="29">
        <f t="shared" si="80"/>
        <v>93.42</v>
      </c>
      <c r="S62" s="29">
        <f t="shared" si="80"/>
        <v>75.45</v>
      </c>
      <c r="T62" s="31">
        <f>SUM(M62:S62)</f>
        <v>471.3</v>
      </c>
      <c r="U62" s="29">
        <f>U61-S61</f>
        <v>72.44</v>
      </c>
      <c r="V62" s="29">
        <f t="shared" ref="V62:AA62" si="81">V61-U61</f>
        <v>54.02</v>
      </c>
      <c r="W62" s="29">
        <f t="shared" si="81"/>
        <v>37.58</v>
      </c>
      <c r="X62" s="29">
        <f t="shared" si="81"/>
        <v>63.4</v>
      </c>
      <c r="Y62" s="29">
        <f t="shared" si="81"/>
        <v>63.77</v>
      </c>
      <c r="Z62" s="29">
        <f t="shared" si="81"/>
        <v>37.361</v>
      </c>
      <c r="AA62" s="29">
        <f t="shared" si="81"/>
        <v>25.989</v>
      </c>
      <c r="AB62" s="30">
        <f>SUM(U62:AA62)</f>
        <v>354.56</v>
      </c>
      <c r="AC62" s="29">
        <f>AC61-AA61</f>
        <v>93.05</v>
      </c>
      <c r="AD62" s="29">
        <f t="shared" ref="AD62:AI62" si="82">AD61-AC61</f>
        <v>56.2</v>
      </c>
      <c r="AE62" s="29">
        <f t="shared" si="82"/>
        <v>55.27</v>
      </c>
      <c r="AF62" s="29">
        <f t="shared" si="82"/>
        <v>74.74</v>
      </c>
      <c r="AG62" s="29">
        <f t="shared" si="82"/>
        <v>90.19</v>
      </c>
      <c r="AH62" s="29">
        <f t="shared" si="82"/>
        <v>47.57</v>
      </c>
      <c r="AI62" s="29">
        <f t="shared" si="82"/>
        <v>80.45</v>
      </c>
      <c r="AJ62" s="30">
        <f>SUM(AC62:AI62)</f>
        <v>497.47</v>
      </c>
      <c r="AK62" s="29">
        <f>AK61-AI61</f>
        <v>-26549.28</v>
      </c>
      <c r="AL62" s="29">
        <f>AL61-AK61</f>
        <v>0</v>
      </c>
      <c r="AM62" s="29"/>
    </row>
    <row r="63">
      <c r="A63" s="32"/>
      <c r="B63" s="53"/>
      <c r="C63" s="60" t="s">
        <v>16</v>
      </c>
      <c r="D63" s="98">
        <v>9.1</v>
      </c>
      <c r="E63" s="47">
        <v>9.1</v>
      </c>
      <c r="F63" s="47">
        <v>8.17</v>
      </c>
      <c r="G63" s="47">
        <v>10.7</v>
      </c>
      <c r="H63" s="47">
        <v>6.58</v>
      </c>
      <c r="I63" s="48">
        <v>7.19</v>
      </c>
      <c r="J63" s="47">
        <v>11.34</v>
      </c>
      <c r="K63" s="47">
        <v>6.64</v>
      </c>
      <c r="L63" s="18"/>
      <c r="M63" s="47">
        <v>4.86</v>
      </c>
      <c r="N63" s="47">
        <v>8.97</v>
      </c>
      <c r="O63" s="48">
        <v>11.61</v>
      </c>
      <c r="P63" s="48">
        <v>8.37</v>
      </c>
      <c r="Q63" s="48">
        <v>15.94</v>
      </c>
      <c r="R63" s="48">
        <v>13.16</v>
      </c>
      <c r="S63" s="48">
        <v>12.82</v>
      </c>
      <c r="T63" s="18"/>
      <c r="U63" s="48">
        <v>12.18</v>
      </c>
      <c r="V63" s="48">
        <v>10.9</v>
      </c>
      <c r="W63" s="48">
        <v>7.92</v>
      </c>
      <c r="X63" s="51">
        <v>12.67</v>
      </c>
      <c r="Y63" s="51">
        <v>10.05</v>
      </c>
      <c r="Z63" s="51">
        <v>10.45</v>
      </c>
      <c r="AA63" s="51">
        <v>7.37</v>
      </c>
      <c r="AB63" s="18"/>
      <c r="AC63" s="51">
        <v>7.87</v>
      </c>
      <c r="AD63" s="51">
        <v>1.04</v>
      </c>
      <c r="AE63" s="51">
        <v>8.92</v>
      </c>
      <c r="AF63" s="51">
        <v>12.23</v>
      </c>
      <c r="AG63" s="51">
        <v>14.55</v>
      </c>
      <c r="AH63" s="48">
        <v>9.4</v>
      </c>
      <c r="AI63" s="48">
        <v>15.6</v>
      </c>
      <c r="AJ63" s="18"/>
      <c r="AK63" s="99"/>
      <c r="AL63" s="99"/>
      <c r="AM63" s="29">
        <f>SUM(E63:AL63)</f>
        <v>276.6</v>
      </c>
    </row>
    <row r="64">
      <c r="A64" s="67"/>
      <c r="B64" s="81" t="s">
        <v>42</v>
      </c>
      <c r="C64" s="22"/>
      <c r="D64" s="26"/>
      <c r="E64" s="26"/>
      <c r="F64" s="26"/>
      <c r="G64" s="26"/>
      <c r="H64" s="26"/>
      <c r="I64" s="26"/>
      <c r="J64" s="26"/>
      <c r="K64" s="26"/>
      <c r="L64" s="18"/>
      <c r="M64" s="26"/>
      <c r="N64" s="26"/>
      <c r="O64" s="26"/>
      <c r="P64" s="26"/>
      <c r="Q64" s="26"/>
      <c r="R64" s="26"/>
      <c r="S64" s="26"/>
      <c r="T64" s="18"/>
      <c r="U64" s="26"/>
      <c r="V64" s="26"/>
      <c r="W64" s="26"/>
      <c r="X64" s="26"/>
      <c r="Y64" s="26"/>
      <c r="Z64" s="26"/>
      <c r="AA64" s="26"/>
      <c r="AB64" s="18"/>
      <c r="AC64" s="26"/>
      <c r="AD64" s="26"/>
      <c r="AE64" s="26"/>
      <c r="AF64" s="26"/>
      <c r="AG64" s="26"/>
      <c r="AH64" s="26"/>
      <c r="AI64" s="26"/>
      <c r="AJ64" s="18"/>
      <c r="AK64" s="26"/>
      <c r="AL64" s="26"/>
      <c r="AM64" s="29"/>
    </row>
    <row r="65">
      <c r="A65" s="59"/>
      <c r="B65" s="27"/>
      <c r="C65" s="100" t="s">
        <v>43</v>
      </c>
      <c r="D65" s="22"/>
      <c r="E65" s="22"/>
      <c r="F65" s="22"/>
      <c r="G65" s="22"/>
      <c r="H65" s="22"/>
      <c r="I65" s="22"/>
      <c r="J65" s="22"/>
      <c r="K65" s="22"/>
      <c r="L65" s="18"/>
      <c r="M65" s="22"/>
      <c r="N65" s="22"/>
      <c r="O65" s="22"/>
      <c r="P65" s="22"/>
      <c r="Q65" s="22"/>
      <c r="R65" s="22"/>
      <c r="S65" s="22"/>
      <c r="T65" s="18"/>
      <c r="U65" s="22"/>
      <c r="V65" s="22"/>
      <c r="W65" s="22"/>
      <c r="X65" s="22"/>
      <c r="Y65" s="22"/>
      <c r="Z65" s="22"/>
      <c r="AA65" s="22"/>
      <c r="AB65" s="18"/>
      <c r="AC65" s="22"/>
      <c r="AD65" s="22"/>
      <c r="AE65" s="22"/>
      <c r="AF65" s="22"/>
      <c r="AG65" s="22"/>
      <c r="AH65" s="22"/>
      <c r="AI65" s="22"/>
      <c r="AJ65" s="18"/>
      <c r="AK65" s="22"/>
      <c r="AL65" s="22"/>
      <c r="AM65" s="29"/>
    </row>
    <row r="66">
      <c r="A66" s="59"/>
      <c r="B66" s="27"/>
      <c r="C66" s="28" t="s">
        <v>44</v>
      </c>
      <c r="D66" s="29"/>
      <c r="E66" s="29"/>
      <c r="F66" s="29"/>
      <c r="G66" s="29"/>
      <c r="H66" s="29"/>
      <c r="I66" s="29"/>
      <c r="J66" s="29"/>
      <c r="K66" s="29"/>
      <c r="L66" s="30"/>
      <c r="M66" s="29"/>
      <c r="N66" s="29"/>
      <c r="O66" s="29"/>
      <c r="P66" s="29"/>
      <c r="Q66" s="29"/>
      <c r="R66" s="29"/>
      <c r="S66" s="29"/>
      <c r="T66" s="31">
        <f t="shared" ref="T66:T67" si="83">SUM(M66:S66)</f>
        <v>0</v>
      </c>
      <c r="U66" s="29"/>
      <c r="V66" s="29"/>
      <c r="W66" s="29"/>
      <c r="X66" s="29"/>
      <c r="Y66" s="29"/>
      <c r="Z66" s="29"/>
      <c r="AA66" s="29"/>
      <c r="AB66" s="30">
        <f t="shared" ref="AB66:AB67" si="84">SUM(U66:AA66)</f>
        <v>0</v>
      </c>
      <c r="AC66" s="29"/>
      <c r="AD66" s="29"/>
      <c r="AE66" s="29"/>
      <c r="AF66" s="29"/>
      <c r="AG66" s="29"/>
      <c r="AH66" s="29"/>
      <c r="AI66" s="29"/>
      <c r="AJ66" s="30">
        <f>SUM(AC66:AI66)</f>
        <v>0</v>
      </c>
      <c r="AK66" s="29"/>
      <c r="AL66" s="29"/>
      <c r="AM66" s="29"/>
    </row>
    <row r="67">
      <c r="A67" s="66"/>
      <c r="B67" s="52"/>
      <c r="C67" s="26" t="s">
        <v>16</v>
      </c>
      <c r="D67" s="26"/>
      <c r="E67" s="26"/>
      <c r="F67" s="26"/>
      <c r="G67" s="26"/>
      <c r="H67" s="26"/>
      <c r="I67" s="26"/>
      <c r="J67" s="26"/>
      <c r="K67" s="26"/>
      <c r="L67" s="101">
        <f>SUM(E67:K67)</f>
        <v>0</v>
      </c>
      <c r="M67" s="26"/>
      <c r="N67" s="26"/>
      <c r="O67" s="26"/>
      <c r="P67" s="26"/>
      <c r="Q67" s="26"/>
      <c r="R67" s="26"/>
      <c r="S67" s="26"/>
      <c r="T67" s="101">
        <f t="shared" si="83"/>
        <v>0</v>
      </c>
      <c r="U67" s="26"/>
      <c r="V67" s="26"/>
      <c r="W67" s="26"/>
      <c r="X67" s="26"/>
      <c r="Y67" s="26"/>
      <c r="Z67" s="26"/>
      <c r="AA67" s="26"/>
      <c r="AB67" s="101">
        <f t="shared" si="84"/>
        <v>0</v>
      </c>
      <c r="AC67" s="26"/>
      <c r="AD67" s="26"/>
      <c r="AE67" s="26"/>
      <c r="AF67" s="26"/>
      <c r="AG67" s="26"/>
      <c r="AH67" s="26"/>
      <c r="AI67" s="26"/>
      <c r="AJ67" s="18"/>
      <c r="AK67" s="26"/>
      <c r="AL67" s="26"/>
      <c r="AM67" s="26"/>
    </row>
  </sheetData>
  <mergeCells count="11">
    <mergeCell ref="A52:A57"/>
    <mergeCell ref="B52:B57"/>
    <mergeCell ref="A64:A67"/>
    <mergeCell ref="B64:B67"/>
    <mergeCell ref="B4:B24"/>
    <mergeCell ref="A28:A39"/>
    <mergeCell ref="B28:B39"/>
    <mergeCell ref="A40:A48"/>
    <mergeCell ref="B40:B48"/>
    <mergeCell ref="A49:A51"/>
    <mergeCell ref="B49:B51"/>
  </mergeCells>
  <drawing r:id="rId1"/>
</worksheet>
</file>