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<sst xmlns="http://schemas.openxmlformats.org/spreadsheetml/2006/main" count="113" uniqueCount="43">
  <si>
    <t xml:space="preserve">  </t>
  </si>
  <si>
    <t>MARCH</t>
  </si>
  <si>
    <t>INJECTION SUB</t>
  </si>
  <si>
    <t>FEEDERS</t>
  </si>
  <si>
    <t>ENERGY READING  MW</t>
  </si>
  <si>
    <t>ENERGY READING  MWH</t>
  </si>
  <si>
    <t>END OF THE 1st WEEK FRD IMPORT</t>
  </si>
  <si>
    <t>END OF THE 2nd WEEK FRD IMPORT</t>
  </si>
  <si>
    <t>END OF THE 3rd WEEK FRD IMPORT</t>
  </si>
  <si>
    <t>END OF THE 4th WEEK FRD IMPORT</t>
  </si>
  <si>
    <t>%availability</t>
  </si>
  <si>
    <t>DAYS</t>
  </si>
  <si>
    <t>31/12/22</t>
  </si>
  <si>
    <t>INTERFACE</t>
  </si>
  <si>
    <t>AIRPORT 33</t>
  </si>
  <si>
    <t xml:space="preserve">MW </t>
  </si>
  <si>
    <t>AVAILABILITY</t>
  </si>
  <si>
    <t>OWERRI3 33</t>
  </si>
  <si>
    <t>OGUTA 33</t>
  </si>
  <si>
    <t>ORLU 33</t>
  </si>
  <si>
    <t>NEW OGUTA</t>
  </si>
  <si>
    <t>UMUAHIA</t>
  </si>
  <si>
    <t>OKIGWE 33</t>
  </si>
  <si>
    <t>ALEX 33</t>
  </si>
  <si>
    <t>EGBU ROAD INJECTION</t>
  </si>
  <si>
    <t>GRA</t>
  </si>
  <si>
    <t>T/SHIP</t>
  </si>
  <si>
    <t>N/OWERRI</t>
  </si>
  <si>
    <t>NAZE</t>
  </si>
  <si>
    <t>EGBU TS INJECTION</t>
  </si>
  <si>
    <t>IKENEGBU</t>
  </si>
  <si>
    <t>FUT</t>
  </si>
  <si>
    <t>EGBU</t>
  </si>
  <si>
    <t xml:space="preserve">AZARAEGBELU INJECTION SUB. </t>
  </si>
  <si>
    <t>EMEKUKWU</t>
  </si>
  <si>
    <t>NWAORIEUBI INJ SUB</t>
  </si>
  <si>
    <t>IFAKALA</t>
  </si>
  <si>
    <t>MBIERI</t>
  </si>
  <si>
    <t>SHANGHAI</t>
  </si>
  <si>
    <t>EGBEADA</t>
  </si>
  <si>
    <t>UMUNEKE NGO  INJECTION SUB</t>
  </si>
  <si>
    <t xml:space="preserve">UMUNEKE  </t>
  </si>
  <si>
    <t>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</si>
</sst>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#,##0.000"/>
  </numFmts>
  <fonts count="2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F00FF"/>
      <name val="Arial"/>
    </font>
    <font>
      <b/>
      <sz val="14.0"/>
      <color theme="1"/>
      <name val="Calibri"/>
    </font>
    <font>
      <sz val="11.0"/>
      <color theme="1"/>
      <name val="Calibri"/>
    </font>
    <font/>
    <font>
      <b/>
      <sz val="11.0"/>
      <color rgb="FF4285F4"/>
      <name val="Arial"/>
    </font>
    <font>
      <color rgb="FF4285F4"/>
      <name val="Arial"/>
    </font>
    <font>
      <color rgb="FFFF0000"/>
      <name val="Arial"/>
    </font>
    <font>
      <b/>
      <sz val="11.0"/>
      <color rgb="FFFF0000"/>
      <name val="Arial"/>
    </font>
    <font>
      <b/>
      <sz val="11.0"/>
      <color rgb="FFEA4335"/>
      <name val="Arial"/>
    </font>
    <font>
      <color rgb="FFEA4335"/>
      <name val="Arial"/>
    </font>
    <font>
      <sz val="11.0"/>
      <color rgb="FFEA4335"/>
      <name val="Calibri"/>
    </font>
    <font>
      <sz val="11.0"/>
      <color rgb="FFEA4335"/>
      <name val="Arial"/>
    </font>
    <font>
      <b/>
      <sz val="12.0"/>
      <color theme="1"/>
      <name val="Arial"/>
    </font>
    <font>
      <b/>
      <sz val="14.0"/>
      <color rgb="FF4285F4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color theme="1"/>
      <name val="Arial"/>
    </font>
    <font>
      <b/>
      <color rgb="FFEA4335"/>
      <name val="Arial"/>
    </font>
    <font>
      <b/>
      <sz val="11.0"/>
      <color theme="1"/>
      <name val="Calibri"/>
    </font>
    <font>
      <color rgb="FF4A86E8"/>
      <name val="Arial"/>
    </font>
    <font>
      <sz val="11.0"/>
      <color rgb="FFFF0000"/>
      <name val="Calibri"/>
    </font>
    <font>
      <b/>
      <sz val="1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right" vertical="bottom"/>
    </xf>
    <xf borderId="2" fillId="4" fontId="1" numFmtId="0" xfId="0" applyAlignment="1" applyBorder="1" applyFill="1" applyFont="1">
      <alignment vertical="bottom"/>
    </xf>
    <xf borderId="3" fillId="0" fontId="2" numFmtId="0" xfId="0" applyAlignment="1" applyBorder="1" applyFont="1">
      <alignment horizontal="right" readingOrder="0" vertical="bottom"/>
    </xf>
    <xf borderId="4" fillId="5" fontId="3" numFmtId="0" xfId="0" applyAlignment="1" applyBorder="1" applyFill="1" applyFont="1">
      <alignment horizontal="center" shrinkToFit="0" vertical="bottom" wrapText="1"/>
    </xf>
    <xf borderId="4" fillId="0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horizontal="center" shrinkToFit="0" vertical="bottom" wrapText="1"/>
    </xf>
    <xf borderId="4" fillId="4" fontId="3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3" fillId="6" fontId="1" numFmtId="0" xfId="0" applyAlignment="1" applyBorder="1" applyFill="1" applyFont="1">
      <alignment horizontal="right" vertical="bottom"/>
    </xf>
    <xf borderId="4" fillId="6" fontId="1" numFmtId="0" xfId="0" applyAlignment="1" applyBorder="1" applyFont="1">
      <alignment vertical="bottom"/>
    </xf>
    <xf borderId="4" fillId="6" fontId="5" numFmtId="0" xfId="0" applyAlignment="1" applyBorder="1" applyFont="1">
      <alignment horizontal="center" vertical="bottom"/>
    </xf>
    <xf borderId="4" fillId="6" fontId="1" numFmtId="0" xfId="0" applyAlignment="1" applyBorder="1" applyFont="1">
      <alignment horizontal="center" vertical="bottom"/>
    </xf>
    <xf borderId="4" fillId="4" fontId="1" numFmtId="0" xfId="0" applyAlignment="1" applyBorder="1" applyFont="1">
      <alignment vertical="bottom"/>
    </xf>
    <xf borderId="4" fillId="6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7" fontId="1" numFmtId="0" xfId="0" applyAlignment="1" applyBorder="1" applyFill="1" applyFont="1">
      <alignment horizontal="right"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5" fillId="0" fontId="7" numFmtId="0" xfId="0" applyBorder="1" applyFont="1"/>
    <xf borderId="4" fillId="0" fontId="8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right" vertical="bottom"/>
    </xf>
    <xf borderId="4" fillId="8" fontId="1" numFmtId="0" xfId="0" applyAlignment="1" applyBorder="1" applyFill="1" applyFont="1">
      <alignment horizontal="center" vertical="bottom"/>
    </xf>
    <xf borderId="4" fillId="8" fontId="1" numFmtId="0" xfId="0" applyAlignment="1" applyBorder="1" applyFont="1">
      <alignment horizontal="right" vertical="bottom"/>
    </xf>
    <xf borderId="3" fillId="7" fontId="10" numFmtId="0" xfId="0" applyAlignment="1" applyBorder="1" applyFont="1">
      <alignment vertical="bottom"/>
    </xf>
    <xf borderId="4" fillId="7" fontId="11" numFmtId="0" xfId="0" applyAlignment="1" applyBorder="1" applyFont="1">
      <alignment horizontal="center" vertical="bottom"/>
    </xf>
    <xf borderId="4" fillId="7" fontId="10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readingOrder="0" vertical="bottom"/>
    </xf>
    <xf borderId="4" fillId="7" fontId="10" numFmtId="0" xfId="0" applyAlignment="1" applyBorder="1" applyFont="1">
      <alignment horizontal="center" readingOrder="0" vertical="bottom"/>
    </xf>
    <xf borderId="4" fillId="4" fontId="10" numFmtId="0" xfId="0" applyAlignment="1" applyBorder="1" applyFont="1">
      <alignment vertical="bottom"/>
    </xf>
    <xf borderId="4" fillId="7" fontId="10" numFmtId="0" xfId="0" applyAlignment="1" applyBorder="1" applyFont="1">
      <alignment readingOrder="0" vertical="bottom"/>
    </xf>
    <xf borderId="4" fillId="0" fontId="10" numFmtId="0" xfId="0" applyAlignment="1" applyBorder="1" applyFont="1">
      <alignment horizontal="right" vertical="bottom"/>
    </xf>
    <xf borderId="4" fillId="7" fontId="1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right" readingOrder="0" vertical="bottom"/>
    </xf>
    <xf borderId="4" fillId="0" fontId="12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readingOrder="0" vertical="bottom"/>
    </xf>
    <xf borderId="4" fillId="0" fontId="14" numFmtId="0" xfId="0" applyAlignment="1" applyBorder="1" applyFont="1">
      <alignment horizontal="center" readingOrder="0" vertical="bottom"/>
    </xf>
    <xf borderId="4" fillId="0" fontId="1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readingOrder="0" vertical="bottom"/>
    </xf>
    <xf borderId="3" fillId="7" fontId="1" numFmtId="0" xfId="0" applyAlignment="1" applyBorder="1" applyFont="1">
      <alignment vertical="bottom"/>
    </xf>
    <xf borderId="4" fillId="7" fontId="8" numFmtId="0" xfId="0" applyAlignment="1" applyBorder="1" applyFont="1">
      <alignment horizontal="center" vertical="bottom"/>
    </xf>
    <xf borderId="4" fillId="7" fontId="14" numFmtId="0" xfId="0" applyAlignment="1" applyBorder="1" applyFont="1">
      <alignment horizontal="center" readingOrder="0" vertical="bottom"/>
    </xf>
    <xf borderId="4" fillId="7" fontId="13" numFmtId="0" xfId="0" applyAlignment="1" applyBorder="1" applyFont="1">
      <alignment horizontal="center" readingOrder="0" vertical="bottom"/>
    </xf>
    <xf borderId="4" fillId="7" fontId="1" numFmtId="0" xfId="0" applyAlignment="1" applyBorder="1" applyFont="1">
      <alignment readingOrder="0" vertical="bottom"/>
    </xf>
    <xf borderId="4" fillId="7" fontId="6" numFmtId="0" xfId="0" applyAlignment="1" applyBorder="1" applyFont="1">
      <alignment horizontal="center" readingOrder="0" vertical="bottom"/>
    </xf>
    <xf borderId="4" fillId="0" fontId="7" numFmtId="0" xfId="0" applyBorder="1" applyFont="1"/>
    <xf borderId="4" fillId="3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readingOrder="0" vertical="bottom"/>
    </xf>
    <xf borderId="4" fillId="0" fontId="13" numFmtId="0" xfId="0" applyAlignment="1" applyBorder="1" applyFont="1">
      <alignment horizontal="right" readingOrder="0" vertical="bottom"/>
    </xf>
    <xf borderId="4" fillId="7" fontId="1" numFmtId="0" xfId="0" applyAlignment="1" applyBorder="1" applyFont="1">
      <alignment horizontal="right" vertical="bottom"/>
    </xf>
    <xf borderId="6" fillId="7" fontId="16" numFmtId="0" xfId="0" applyAlignment="1" applyBorder="1" applyFont="1">
      <alignment horizontal="center" shrinkToFit="0" vertical="bottom" wrapText="1"/>
    </xf>
    <xf borderId="5" fillId="3" fontId="16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right" readingOrder="0" vertical="bottom"/>
    </xf>
    <xf borderId="6" fillId="0" fontId="7" numFmtId="0" xfId="0" applyBorder="1" applyFont="1"/>
    <xf borderId="4" fillId="7" fontId="12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4" fontId="1" numFmtId="164" xfId="0" applyAlignment="1" applyBorder="1" applyFont="1" applyNumberFormat="1">
      <alignment vertical="bottom"/>
    </xf>
    <xf borderId="4" fillId="0" fontId="9" numFmtId="164" xfId="0" applyAlignment="1" applyBorder="1" applyFont="1" applyNumberFormat="1">
      <alignment horizontal="right" vertical="bottom"/>
    </xf>
    <xf borderId="4" fillId="0" fontId="9" numFmtId="2" xfId="0" applyAlignment="1" applyBorder="1" applyFont="1" applyNumberFormat="1">
      <alignment horizontal="right" vertical="bottom"/>
    </xf>
    <xf borderId="4" fillId="0" fontId="17" numFmtId="0" xfId="0" applyAlignment="1" applyBorder="1" applyFont="1">
      <alignment horizontal="center" vertical="bottom"/>
    </xf>
    <xf borderId="3" fillId="0" fontId="7" numFmtId="0" xfId="0" applyBorder="1" applyFont="1"/>
    <xf borderId="6" fillId="7" fontId="1" numFmtId="0" xfId="0" applyAlignment="1" applyBorder="1" applyFont="1">
      <alignment vertical="bottom"/>
    </xf>
    <xf borderId="4" fillId="7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shrinkToFit="0" vertical="bottom" wrapText="1"/>
    </xf>
    <xf borderId="4" fillId="0" fontId="8" numFmtId="2" xfId="0" applyAlignment="1" applyBorder="1" applyFont="1" applyNumberFormat="1">
      <alignment horizontal="center" vertical="bottom"/>
    </xf>
    <xf borderId="4" fillId="8" fontId="1" numFmtId="2" xfId="0" applyAlignment="1" applyBorder="1" applyFont="1" applyNumberFormat="1">
      <alignment horizontal="center" vertical="bottom"/>
    </xf>
    <xf borderId="4" fillId="8" fontId="1" numFmtId="2" xfId="0" applyAlignment="1" applyBorder="1" applyFont="1" applyNumberFormat="1">
      <alignment horizontal="right" vertical="bottom"/>
    </xf>
    <xf borderId="5" fillId="3" fontId="3" numFmtId="0" xfId="0" applyAlignment="1" applyBorder="1" applyFont="1">
      <alignment horizontal="center" shrinkToFit="0" vertical="bottom" wrapText="1"/>
    </xf>
    <xf borderId="4" fillId="0" fontId="18" numFmtId="0" xfId="0" applyAlignment="1" applyBorder="1" applyFont="1">
      <alignment horizontal="center" readingOrder="0" vertical="bottom"/>
    </xf>
    <xf borderId="4" fillId="0" fontId="19" numFmtId="0" xfId="0" applyAlignment="1" applyBorder="1" applyFont="1">
      <alignment horizontal="center" readingOrder="0" vertical="bottom"/>
    </xf>
    <xf borderId="4" fillId="0" fontId="20" numFmtId="0" xfId="0" applyAlignment="1" applyBorder="1" applyFont="1">
      <alignment horizontal="center" readingOrder="0" vertical="bottom"/>
    </xf>
    <xf borderId="4" fillId="0" fontId="21" numFmtId="0" xfId="0" applyAlignment="1" applyBorder="1" applyFont="1">
      <alignment horizontal="center" readingOrder="0" vertical="bottom"/>
    </xf>
    <xf borderId="5" fillId="3" fontId="20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right" readingOrder="0" vertical="bottom"/>
    </xf>
    <xf borderId="7" fillId="0" fontId="6" numFmtId="0" xfId="0" applyAlignment="1" applyBorder="1" applyFont="1">
      <alignment horizontal="right" vertical="bottom"/>
    </xf>
    <xf borderId="4" fillId="0" fontId="20" numFmtId="2" xfId="0" applyAlignment="1" applyBorder="1" applyFont="1" applyNumberFormat="1">
      <alignment horizontal="center" vertical="bottom"/>
    </xf>
    <xf borderId="4" fillId="0" fontId="20" numFmtId="2" xfId="0" applyAlignment="1" applyBorder="1" applyFont="1" applyNumberFormat="1">
      <alignment horizontal="center" readingOrder="0" vertical="bottom"/>
    </xf>
    <xf borderId="4" fillId="4" fontId="1" numFmtId="2" xfId="0" applyAlignment="1" applyBorder="1" applyFont="1" applyNumberFormat="1">
      <alignment vertical="bottom"/>
    </xf>
    <xf borderId="4" fillId="0" fontId="22" numFmtId="0" xfId="0" applyAlignment="1" applyBorder="1" applyFont="1">
      <alignment horizontal="center" readingOrder="0" vertical="bottom"/>
    </xf>
    <xf borderId="4" fillId="4" fontId="1" numFmtId="1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readingOrder="0" vertical="bottom"/>
    </xf>
    <xf borderId="4" fillId="0" fontId="9" numFmtId="0" xfId="0" applyAlignment="1" applyBorder="1" applyFont="1">
      <alignment horizontal="center" vertical="bottom"/>
    </xf>
    <xf borderId="4" fillId="0" fontId="9" numFmtId="1" xfId="0" applyAlignment="1" applyBorder="1" applyFont="1" applyNumberFormat="1">
      <alignment horizontal="right" vertical="bottom"/>
    </xf>
    <xf borderId="4" fillId="0" fontId="14" numFmtId="0" xfId="0" applyAlignment="1" applyBorder="1" applyFont="1">
      <alignment horizontal="center" vertical="bottom"/>
    </xf>
    <xf borderId="4" fillId="0" fontId="1" numFmtId="166" xfId="0" applyAlignment="1" applyBorder="1" applyFont="1" applyNumberFormat="1">
      <alignment horizontal="center" readingOrder="0" vertical="bottom"/>
    </xf>
    <xf borderId="4" fillId="0" fontId="9" numFmtId="3" xfId="0" applyAlignment="1" applyBorder="1" applyFont="1" applyNumberFormat="1">
      <alignment horizontal="right" vertical="bottom"/>
    </xf>
    <xf borderId="4" fillId="0" fontId="9" numFmtId="166" xfId="0" applyAlignment="1" applyBorder="1" applyFont="1" applyNumberFormat="1">
      <alignment horizontal="right" vertical="bottom"/>
    </xf>
    <xf borderId="4" fillId="0" fontId="23" numFmtId="0" xfId="0" applyAlignment="1" applyBorder="1" applyFont="1">
      <alignment horizontal="right" vertical="bottom"/>
    </xf>
    <xf borderId="4" fillId="0" fontId="23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4" fillId="3" fontId="10" numFmtId="0" xfId="0" applyAlignment="1" applyBorder="1" applyFont="1">
      <alignment vertical="bottom"/>
    </xf>
    <xf borderId="4" fillId="7" fontId="24" numFmtId="0" xfId="0" applyAlignment="1" applyBorder="1" applyFont="1">
      <alignment horizontal="center" readingOrder="0" vertical="bottom"/>
    </xf>
    <xf borderId="4" fillId="7" fontId="24" numFmtId="0" xfId="0" applyAlignment="1" applyBorder="1" applyFont="1">
      <alignment horizontal="center" vertical="bottom"/>
    </xf>
    <xf borderId="4" fillId="0" fontId="24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right" readingOrder="0" vertical="bottom"/>
    </xf>
    <xf borderId="4" fillId="0" fontId="10" numFmtId="0" xfId="0" applyAlignment="1" applyBorder="1" applyFont="1">
      <alignment readingOrder="0" vertical="bottom"/>
    </xf>
    <xf borderId="8" fillId="0" fontId="25" numFmtId="0" xfId="0" applyAlignment="1" applyBorder="1" applyFont="1">
      <alignment horizontal="center" vertical="bottom"/>
    </xf>
    <xf borderId="4" fillId="4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sheetData>
    <row r="1">
      <c r="A1" s="1" t="s">
        <v>0</v>
      </c>
      <c r="B1" s="2"/>
      <c r="C1" s="3"/>
      <c r="D1" s="4">
        <v>0.0</v>
      </c>
      <c r="E1" s="5">
        <v>1.0</v>
      </c>
      <c r="F1" s="5">
        <v>2.0</v>
      </c>
      <c r="G1" s="5">
        <v>3.0</v>
      </c>
      <c r="H1" s="5">
        <v>4.0</v>
      </c>
      <c r="I1" s="5">
        <f t="shared" ref="I1:K1" si="1">H1+1</f>
        <v>5</v>
      </c>
      <c r="J1" s="5">
        <f t="shared" si="1"/>
        <v>6</v>
      </c>
      <c r="K1" s="5">
        <f t="shared" si="1"/>
        <v>7</v>
      </c>
      <c r="L1" s="6"/>
      <c r="M1" s="5">
        <f>K1+1</f>
        <v>8</v>
      </c>
      <c r="N1" s="5">
        <f t="shared" ref="N1:S1" si="2">M1+1</f>
        <v>9</v>
      </c>
      <c r="O1" s="5">
        <f t="shared" si="2"/>
        <v>10</v>
      </c>
      <c r="P1" s="5">
        <f t="shared" si="2"/>
        <v>11</v>
      </c>
      <c r="Q1" s="5">
        <f t="shared" si="2"/>
        <v>12</v>
      </c>
      <c r="R1" s="5">
        <f t="shared" si="2"/>
        <v>13</v>
      </c>
      <c r="S1" s="5">
        <f t="shared" si="2"/>
        <v>14</v>
      </c>
      <c r="T1" s="6"/>
      <c r="U1" s="5">
        <f>S1+1</f>
        <v>15</v>
      </c>
      <c r="V1" s="5">
        <f t="shared" ref="V1:AA1" si="3">U1+1</f>
        <v>16</v>
      </c>
      <c r="W1" s="5">
        <f t="shared" si="3"/>
        <v>17</v>
      </c>
      <c r="X1" s="5">
        <f t="shared" si="3"/>
        <v>18</v>
      </c>
      <c r="Y1" s="5">
        <f t="shared" si="3"/>
        <v>19</v>
      </c>
      <c r="Z1" s="5">
        <f t="shared" si="3"/>
        <v>20</v>
      </c>
      <c r="AA1" s="5">
        <f t="shared" si="3"/>
        <v>21</v>
      </c>
      <c r="AB1" s="6"/>
      <c r="AC1" s="5">
        <f>AA1+1</f>
        <v>22</v>
      </c>
      <c r="AD1" s="5">
        <f t="shared" ref="AD1:AI1" si="4">AC1+1</f>
        <v>23</v>
      </c>
      <c r="AE1" s="5">
        <f t="shared" si="4"/>
        <v>24</v>
      </c>
      <c r="AF1" s="5">
        <f t="shared" si="4"/>
        <v>25</v>
      </c>
      <c r="AG1" s="5">
        <f t="shared" si="4"/>
        <v>26</v>
      </c>
      <c r="AH1" s="5">
        <f t="shared" si="4"/>
        <v>27</v>
      </c>
      <c r="AI1" s="5">
        <f t="shared" si="4"/>
        <v>28</v>
      </c>
      <c r="AJ1" s="6"/>
      <c r="AK1" s="5">
        <f>AI1+1</f>
        <v>29</v>
      </c>
      <c r="AL1" s="5">
        <f>AK1+1</f>
        <v>30</v>
      </c>
      <c r="AM1" s="5"/>
      <c r="AN1" s="3"/>
    </row>
    <row r="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1" t="s">
        <v>4</v>
      </c>
      <c r="G2" s="11" t="s">
        <v>5</v>
      </c>
      <c r="H2" s="11" t="s">
        <v>5</v>
      </c>
      <c r="I2" s="11" t="s">
        <v>5</v>
      </c>
      <c r="J2" s="11" t="s">
        <v>5</v>
      </c>
      <c r="K2" s="11" t="s">
        <v>5</v>
      </c>
      <c r="L2" s="12" t="s">
        <v>6</v>
      </c>
      <c r="M2" s="11" t="s">
        <v>5</v>
      </c>
      <c r="N2" s="11" t="s">
        <v>5</v>
      </c>
      <c r="O2" s="11" t="s">
        <v>5</v>
      </c>
      <c r="P2" s="11" t="s">
        <v>5</v>
      </c>
      <c r="Q2" s="11" t="s">
        <v>5</v>
      </c>
      <c r="R2" s="11" t="s">
        <v>5</v>
      </c>
      <c r="S2" s="11" t="s">
        <v>5</v>
      </c>
      <c r="T2" s="12" t="s">
        <v>7</v>
      </c>
      <c r="U2" s="11" t="s">
        <v>5</v>
      </c>
      <c r="V2" s="11" t="s">
        <v>5</v>
      </c>
      <c r="W2" s="11" t="s">
        <v>5</v>
      </c>
      <c r="X2" s="11" t="s">
        <v>5</v>
      </c>
      <c r="Y2" s="11" t="s">
        <v>5</v>
      </c>
      <c r="Z2" s="11" t="s">
        <v>5</v>
      </c>
      <c r="AA2" s="11" t="s">
        <v>5</v>
      </c>
      <c r="AB2" s="12" t="s">
        <v>8</v>
      </c>
      <c r="AC2" s="11" t="s">
        <v>5</v>
      </c>
      <c r="AD2" s="11" t="s">
        <v>5</v>
      </c>
      <c r="AE2" s="11" t="s">
        <v>5</v>
      </c>
      <c r="AF2" s="11" t="s">
        <v>5</v>
      </c>
      <c r="AG2" s="11" t="s">
        <v>5</v>
      </c>
      <c r="AH2" s="11" t="s">
        <v>5</v>
      </c>
      <c r="AI2" s="11" t="s">
        <v>5</v>
      </c>
      <c r="AJ2" s="12" t="s">
        <v>9</v>
      </c>
      <c r="AK2" s="11" t="s">
        <v>5</v>
      </c>
      <c r="AL2" s="11" t="s">
        <v>5</v>
      </c>
      <c r="AM2" s="11" t="s">
        <v>5</v>
      </c>
      <c r="AN2" s="13" t="s">
        <v>10</v>
      </c>
    </row>
    <row r="3">
      <c r="A3" s="14">
        <v>2023.0</v>
      </c>
      <c r="B3" s="15"/>
      <c r="C3" s="16" t="s">
        <v>11</v>
      </c>
      <c r="D3" s="17" t="s">
        <v>12</v>
      </c>
      <c r="E3" s="17">
        <v>1.0</v>
      </c>
      <c r="F3" s="17">
        <f t="shared" ref="F3:K3" si="5">E3+1</f>
        <v>2</v>
      </c>
      <c r="G3" s="17">
        <f t="shared" si="5"/>
        <v>3</v>
      </c>
      <c r="H3" s="17">
        <f t="shared" si="5"/>
        <v>4</v>
      </c>
      <c r="I3" s="17">
        <f t="shared" si="5"/>
        <v>5</v>
      </c>
      <c r="J3" s="17">
        <f t="shared" si="5"/>
        <v>6</v>
      </c>
      <c r="K3" s="17">
        <f t="shared" si="5"/>
        <v>7</v>
      </c>
      <c r="L3" s="18"/>
      <c r="M3" s="17">
        <f>K3+1</f>
        <v>8</v>
      </c>
      <c r="N3" s="17">
        <f t="shared" ref="N3:S3" si="6">M3+1</f>
        <v>9</v>
      </c>
      <c r="O3" s="17">
        <f t="shared" si="6"/>
        <v>10</v>
      </c>
      <c r="P3" s="17">
        <f t="shared" si="6"/>
        <v>11</v>
      </c>
      <c r="Q3" s="17">
        <f t="shared" si="6"/>
        <v>12</v>
      </c>
      <c r="R3" s="17">
        <f t="shared" si="6"/>
        <v>13</v>
      </c>
      <c r="S3" s="17">
        <f t="shared" si="6"/>
        <v>14</v>
      </c>
      <c r="T3" s="18"/>
      <c r="U3" s="17">
        <f>S3+1</f>
        <v>15</v>
      </c>
      <c r="V3" s="17">
        <f t="shared" ref="V3:AA3" si="7">U3+1</f>
        <v>16</v>
      </c>
      <c r="W3" s="17">
        <f t="shared" si="7"/>
        <v>17</v>
      </c>
      <c r="X3" s="17">
        <f t="shared" si="7"/>
        <v>18</v>
      </c>
      <c r="Y3" s="17">
        <f t="shared" si="7"/>
        <v>19</v>
      </c>
      <c r="Z3" s="17">
        <f t="shared" si="7"/>
        <v>20</v>
      </c>
      <c r="AA3" s="17">
        <f t="shared" si="7"/>
        <v>21</v>
      </c>
      <c r="AB3" s="18"/>
      <c r="AC3" s="17">
        <f>AA3+1</f>
        <v>22</v>
      </c>
      <c r="AD3" s="17">
        <f t="shared" ref="AD3:AI3" si="8">AC3+1</f>
        <v>23</v>
      </c>
      <c r="AE3" s="17">
        <f t="shared" si="8"/>
        <v>24</v>
      </c>
      <c r="AF3" s="17">
        <f t="shared" si="8"/>
        <v>25</v>
      </c>
      <c r="AG3" s="17">
        <f t="shared" si="8"/>
        <v>26</v>
      </c>
      <c r="AH3" s="17">
        <f t="shared" si="8"/>
        <v>27</v>
      </c>
      <c r="AI3" s="17">
        <f t="shared" si="8"/>
        <v>28</v>
      </c>
      <c r="AJ3" s="18"/>
      <c r="AK3" s="17">
        <v>29.0</v>
      </c>
      <c r="AL3" s="17">
        <f>AK3+1</f>
        <v>30</v>
      </c>
      <c r="AM3" s="19">
        <v>31.0</v>
      </c>
      <c r="AN3" s="15"/>
    </row>
    <row r="4">
      <c r="A4" s="20"/>
      <c r="B4" s="21" t="s">
        <v>13</v>
      </c>
      <c r="C4" s="22" t="s">
        <v>14</v>
      </c>
      <c r="D4" s="23">
        <v>90593.7</v>
      </c>
      <c r="E4" s="24">
        <v>90832.3</v>
      </c>
      <c r="F4" s="24">
        <v>91043.9</v>
      </c>
      <c r="G4" s="24">
        <v>91107.4</v>
      </c>
      <c r="H4" s="25">
        <v>91372.3</v>
      </c>
      <c r="I4" s="24">
        <v>91629.6</v>
      </c>
      <c r="J4" s="24">
        <v>91913.6</v>
      </c>
      <c r="K4" s="24">
        <v>92126.3</v>
      </c>
      <c r="L4" s="18"/>
      <c r="M4" s="24">
        <v>92185.8</v>
      </c>
      <c r="N4" s="26">
        <v>92185.8</v>
      </c>
      <c r="O4" s="24">
        <v>92185.8</v>
      </c>
      <c r="P4" s="24">
        <v>92185.8</v>
      </c>
      <c r="Q4" s="24">
        <v>92185.8</v>
      </c>
      <c r="R4" s="24">
        <v>92185.8</v>
      </c>
      <c r="S4" s="24">
        <v>92185.8</v>
      </c>
      <c r="T4" s="18"/>
      <c r="U4" s="24">
        <v>92258.9</v>
      </c>
      <c r="V4" s="24">
        <v>92456.8</v>
      </c>
      <c r="W4" s="24">
        <v>92619.7</v>
      </c>
      <c r="X4" s="24">
        <v>92783.9</v>
      </c>
      <c r="Y4" s="24">
        <v>92938.2</v>
      </c>
      <c r="Z4" s="24">
        <v>93177.9</v>
      </c>
      <c r="AA4" s="24">
        <v>93468.1</v>
      </c>
      <c r="AB4" s="18"/>
      <c r="AC4" s="24">
        <v>93809.3</v>
      </c>
      <c r="AD4" s="24">
        <v>93944.4</v>
      </c>
      <c r="AE4" s="24">
        <v>94105.6</v>
      </c>
      <c r="AF4" s="24">
        <v>94238.5</v>
      </c>
      <c r="AG4" s="24">
        <v>94482.5</v>
      </c>
      <c r="AH4" s="24">
        <v>94695.9</v>
      </c>
      <c r="AI4" s="24">
        <v>94921.0</v>
      </c>
      <c r="AJ4" s="18"/>
      <c r="AK4" s="24">
        <v>95140.1</v>
      </c>
      <c r="AL4" s="24">
        <v>95401.0</v>
      </c>
      <c r="AM4" s="24">
        <v>95689.3</v>
      </c>
      <c r="AN4" s="27"/>
    </row>
    <row r="5">
      <c r="A5" s="20"/>
      <c r="B5" s="28"/>
      <c r="C5" s="29" t="s">
        <v>15</v>
      </c>
      <c r="D5" s="30" t="str">
        <f t="shared" ref="D5:K5" si="9">D4-C4</f>
        <v>#VALUE!</v>
      </c>
      <c r="E5" s="30">
        <f t="shared" si="9"/>
        <v>238.6</v>
      </c>
      <c r="F5" s="30">
        <f t="shared" si="9"/>
        <v>211.6</v>
      </c>
      <c r="G5" s="30">
        <f t="shared" si="9"/>
        <v>63.5</v>
      </c>
      <c r="H5" s="30">
        <f t="shared" si="9"/>
        <v>264.9</v>
      </c>
      <c r="I5" s="30">
        <f t="shared" si="9"/>
        <v>257.3</v>
      </c>
      <c r="J5" s="30">
        <f t="shared" si="9"/>
        <v>284</v>
      </c>
      <c r="K5" s="30">
        <f t="shared" si="9"/>
        <v>212.7</v>
      </c>
      <c r="L5" s="31">
        <f>SUM(E5:K5)</f>
        <v>1532.6</v>
      </c>
      <c r="M5" s="30">
        <f>M4-K4</f>
        <v>59.5</v>
      </c>
      <c r="N5" s="30">
        <f t="shared" ref="N5:S5" si="10">N4-M4</f>
        <v>0</v>
      </c>
      <c r="O5" s="30">
        <f t="shared" si="10"/>
        <v>0</v>
      </c>
      <c r="P5" s="30">
        <f t="shared" si="10"/>
        <v>0</v>
      </c>
      <c r="Q5" s="30">
        <f t="shared" si="10"/>
        <v>0</v>
      </c>
      <c r="R5" s="30">
        <f t="shared" si="10"/>
        <v>0</v>
      </c>
      <c r="S5" s="30">
        <f t="shared" si="10"/>
        <v>0</v>
      </c>
      <c r="T5" s="32">
        <f>SUM(M5:S5)</f>
        <v>59.5</v>
      </c>
      <c r="U5" s="30">
        <f>U4-S4</f>
        <v>73.1</v>
      </c>
      <c r="V5" s="30">
        <f t="shared" ref="V5:AA5" si="11">V4-U4</f>
        <v>197.9</v>
      </c>
      <c r="W5" s="30">
        <f t="shared" si="11"/>
        <v>162.9</v>
      </c>
      <c r="X5" s="30">
        <f t="shared" si="11"/>
        <v>164.2</v>
      </c>
      <c r="Y5" s="30">
        <f t="shared" si="11"/>
        <v>154.3</v>
      </c>
      <c r="Z5" s="30">
        <f t="shared" si="11"/>
        <v>239.7</v>
      </c>
      <c r="AA5" s="30">
        <f t="shared" si="11"/>
        <v>290.2</v>
      </c>
      <c r="AB5" s="31">
        <f>SUM(U5:AA5)</f>
        <v>1282.3</v>
      </c>
      <c r="AC5" s="30">
        <f>AC4-AA4</f>
        <v>341.2</v>
      </c>
      <c r="AD5" s="30">
        <f t="shared" ref="AD5:AI5" si="12">AD4-AC4</f>
        <v>135.1</v>
      </c>
      <c r="AE5" s="30">
        <f t="shared" si="12"/>
        <v>161.2</v>
      </c>
      <c r="AF5" s="30">
        <f t="shared" si="12"/>
        <v>132.9</v>
      </c>
      <c r="AG5" s="30">
        <f t="shared" si="12"/>
        <v>244</v>
      </c>
      <c r="AH5" s="30">
        <f t="shared" si="12"/>
        <v>213.4</v>
      </c>
      <c r="AI5" s="30">
        <f t="shared" si="12"/>
        <v>225.1</v>
      </c>
      <c r="AJ5" s="31">
        <f>SUM(AC5:AI5)</f>
        <v>1452.9</v>
      </c>
      <c r="AK5" s="30"/>
      <c r="AL5" s="30">
        <f t="shared" ref="AL5:AM5" si="13">AL4-AK4</f>
        <v>260.9</v>
      </c>
      <c r="AM5" s="30">
        <f t="shared" si="13"/>
        <v>288.3</v>
      </c>
      <c r="AN5" s="30"/>
    </row>
    <row r="6">
      <c r="A6" s="33"/>
      <c r="B6" s="28"/>
      <c r="C6" s="34" t="s">
        <v>16</v>
      </c>
      <c r="D6" s="35">
        <v>22.5</v>
      </c>
      <c r="E6" s="36">
        <v>20.9</v>
      </c>
      <c r="F6" s="37">
        <v>23.37</v>
      </c>
      <c r="G6" s="37">
        <v>9.1</v>
      </c>
      <c r="H6" s="37">
        <v>23.43</v>
      </c>
      <c r="I6" s="37">
        <v>22.05</v>
      </c>
      <c r="J6" s="37">
        <v>23.13</v>
      </c>
      <c r="K6" s="37">
        <v>23.63</v>
      </c>
      <c r="L6" s="38"/>
      <c r="M6" s="37">
        <v>8.03</v>
      </c>
      <c r="N6" s="37">
        <v>0.0</v>
      </c>
      <c r="O6" s="37">
        <v>0.0</v>
      </c>
      <c r="P6" s="37">
        <v>0.0</v>
      </c>
      <c r="Q6" s="37">
        <v>0.0</v>
      </c>
      <c r="R6" s="37">
        <v>0.0</v>
      </c>
      <c r="S6" s="37">
        <v>0.0</v>
      </c>
      <c r="T6" s="38"/>
      <c r="U6" s="37">
        <v>16.08</v>
      </c>
      <c r="V6" s="37">
        <v>22.68</v>
      </c>
      <c r="W6" s="37">
        <v>23.23</v>
      </c>
      <c r="X6" s="37">
        <v>14.43</v>
      </c>
      <c r="Y6" s="37">
        <v>12.55</v>
      </c>
      <c r="Z6" s="37">
        <v>24.0</v>
      </c>
      <c r="AA6" s="37">
        <v>23.26</v>
      </c>
      <c r="AB6" s="38"/>
      <c r="AC6" s="37">
        <v>23.92</v>
      </c>
      <c r="AD6" s="37">
        <v>18.41</v>
      </c>
      <c r="AE6" s="37">
        <v>22.31</v>
      </c>
      <c r="AF6" s="37">
        <v>17.78</v>
      </c>
      <c r="AG6" s="37">
        <v>23.6</v>
      </c>
      <c r="AH6" s="37">
        <v>22.68</v>
      </c>
      <c r="AI6" s="37">
        <v>24.0</v>
      </c>
      <c r="AJ6" s="38"/>
      <c r="AK6" s="39">
        <v>18.55</v>
      </c>
      <c r="AL6" s="39">
        <v>22.76</v>
      </c>
      <c r="AM6" s="39">
        <v>23.57</v>
      </c>
      <c r="AN6" s="40">
        <f>SUM(E6:AM6)</f>
        <v>507.45</v>
      </c>
    </row>
    <row r="7">
      <c r="A7" s="20"/>
      <c r="B7" s="28"/>
      <c r="C7" s="22" t="s">
        <v>17</v>
      </c>
      <c r="D7" s="23">
        <v>110087.7</v>
      </c>
      <c r="E7" s="41">
        <v>110314.2</v>
      </c>
      <c r="F7" s="41">
        <v>110460.3</v>
      </c>
      <c r="G7" s="41">
        <v>110580.8</v>
      </c>
      <c r="H7" s="24">
        <v>110940.2</v>
      </c>
      <c r="I7" s="24">
        <v>111267.9</v>
      </c>
      <c r="J7" s="24">
        <v>111484.1</v>
      </c>
      <c r="K7" s="24">
        <v>111694.2</v>
      </c>
      <c r="L7" s="18"/>
      <c r="M7" s="24">
        <v>111725.1</v>
      </c>
      <c r="N7" s="24">
        <v>111725.1</v>
      </c>
      <c r="O7" s="24">
        <v>111725.1</v>
      </c>
      <c r="P7" s="24">
        <v>111725.1</v>
      </c>
      <c r="Q7" s="24">
        <v>111725.1</v>
      </c>
      <c r="R7" s="24">
        <v>111725.1</v>
      </c>
      <c r="S7" s="24">
        <v>111725.1</v>
      </c>
      <c r="T7" s="18"/>
      <c r="U7" s="24">
        <v>111857.3</v>
      </c>
      <c r="V7" s="24">
        <v>112086.2</v>
      </c>
      <c r="W7" s="24">
        <v>112275.4</v>
      </c>
      <c r="X7" s="24">
        <v>112494.3</v>
      </c>
      <c r="Y7" s="24">
        <v>112778.5</v>
      </c>
      <c r="Z7" s="24">
        <v>113090.4</v>
      </c>
      <c r="AA7" s="24">
        <v>113399.9</v>
      </c>
      <c r="AB7" s="18"/>
      <c r="AC7" s="24">
        <v>113627.7</v>
      </c>
      <c r="AD7" s="24">
        <v>113824.8</v>
      </c>
      <c r="AE7" s="24">
        <v>113858.5</v>
      </c>
      <c r="AF7" s="24">
        <v>114003.7</v>
      </c>
      <c r="AG7" s="24">
        <v>114131.0</v>
      </c>
      <c r="AH7" s="24">
        <v>114298.9</v>
      </c>
      <c r="AI7" s="24">
        <v>114480.6</v>
      </c>
      <c r="AJ7" s="18"/>
      <c r="AK7" s="24">
        <v>114683.8</v>
      </c>
      <c r="AL7" s="24">
        <v>114860.4</v>
      </c>
      <c r="AM7" s="24">
        <v>115053.8</v>
      </c>
      <c r="AN7" s="30"/>
    </row>
    <row r="8">
      <c r="A8" s="20"/>
      <c r="B8" s="28"/>
      <c r="C8" s="29" t="s">
        <v>15</v>
      </c>
      <c r="D8" s="30" t="str">
        <f t="shared" ref="D8:J8" si="14">D7-C7</f>
        <v>#VALUE!</v>
      </c>
      <c r="E8" s="30">
        <f t="shared" si="14"/>
        <v>226.5</v>
      </c>
      <c r="F8" s="30">
        <f t="shared" si="14"/>
        <v>146.1</v>
      </c>
      <c r="G8" s="30">
        <f t="shared" si="14"/>
        <v>120.5</v>
      </c>
      <c r="H8" s="30">
        <f t="shared" si="14"/>
        <v>359.4</v>
      </c>
      <c r="I8" s="30">
        <f t="shared" si="14"/>
        <v>327.7</v>
      </c>
      <c r="J8" s="30">
        <f t="shared" si="14"/>
        <v>216.2</v>
      </c>
      <c r="K8" s="30" t="str">
        <f>K7-K8</f>
        <v>#REF!</v>
      </c>
      <c r="L8" s="31" t="str">
        <f>SUM(E8:K8)</f>
        <v>#REF!</v>
      </c>
      <c r="M8" s="30">
        <v>247.8</v>
      </c>
      <c r="N8" s="30">
        <f t="shared" ref="N8:S8" si="15">N7-M7</f>
        <v>0</v>
      </c>
      <c r="O8" s="30">
        <f t="shared" si="15"/>
        <v>0</v>
      </c>
      <c r="P8" s="30">
        <f t="shared" si="15"/>
        <v>0</v>
      </c>
      <c r="Q8" s="30">
        <f t="shared" si="15"/>
        <v>0</v>
      </c>
      <c r="R8" s="30">
        <f t="shared" si="15"/>
        <v>0</v>
      </c>
      <c r="S8" s="30">
        <f t="shared" si="15"/>
        <v>0</v>
      </c>
      <c r="T8" s="32">
        <f>SUM(M8:S8)</f>
        <v>247.8</v>
      </c>
      <c r="U8" s="30">
        <f>U7-S7</f>
        <v>132.2</v>
      </c>
      <c r="V8" s="42">
        <v>228.8</v>
      </c>
      <c r="W8" s="30">
        <f t="shared" ref="W8:AA8" si="16">W7-V7</f>
        <v>189.2</v>
      </c>
      <c r="X8" s="30">
        <f t="shared" si="16"/>
        <v>218.9</v>
      </c>
      <c r="Y8" s="30">
        <f t="shared" si="16"/>
        <v>284.2</v>
      </c>
      <c r="Z8" s="30">
        <f t="shared" si="16"/>
        <v>311.9</v>
      </c>
      <c r="AA8" s="30">
        <f t="shared" si="16"/>
        <v>309.5</v>
      </c>
      <c r="AB8" s="31">
        <f>SUM(U8:AA8)</f>
        <v>1674.7</v>
      </c>
      <c r="AC8" s="30">
        <f>AC7-AA7</f>
        <v>227.8</v>
      </c>
      <c r="AD8" s="30">
        <f t="shared" ref="AD8:AI8" si="17">AD7-AC7</f>
        <v>197.1</v>
      </c>
      <c r="AE8" s="30">
        <f t="shared" si="17"/>
        <v>33.7</v>
      </c>
      <c r="AF8" s="30">
        <f t="shared" si="17"/>
        <v>145.2</v>
      </c>
      <c r="AG8" s="30">
        <f t="shared" si="17"/>
        <v>127.3</v>
      </c>
      <c r="AH8" s="30">
        <f t="shared" si="17"/>
        <v>167.9</v>
      </c>
      <c r="AI8" s="30">
        <f t="shared" si="17"/>
        <v>181.7</v>
      </c>
      <c r="AJ8" s="31">
        <f>SUM(AC8:AI8)</f>
        <v>1080.7</v>
      </c>
      <c r="AK8" s="30">
        <f>AK7-AI7</f>
        <v>203.2</v>
      </c>
      <c r="AL8" s="30">
        <f t="shared" ref="AL8:AM8" si="18">AL7-AK7</f>
        <v>176.6</v>
      </c>
      <c r="AM8" s="30">
        <f t="shared" si="18"/>
        <v>193.4</v>
      </c>
      <c r="AN8" s="30"/>
    </row>
    <row r="9">
      <c r="A9" s="20"/>
      <c r="B9" s="28"/>
      <c r="C9" s="43" t="s">
        <v>16</v>
      </c>
      <c r="D9" s="44">
        <v>23.35</v>
      </c>
      <c r="E9" s="45">
        <v>21.9</v>
      </c>
      <c r="F9" s="46">
        <v>23.72</v>
      </c>
      <c r="G9" s="46">
        <v>9.3</v>
      </c>
      <c r="H9" s="46">
        <v>24.0</v>
      </c>
      <c r="I9" s="47">
        <v>23.17</v>
      </c>
      <c r="J9" s="46">
        <v>22.4</v>
      </c>
      <c r="K9" s="46">
        <v>23.7</v>
      </c>
      <c r="L9" s="18"/>
      <c r="M9" s="46">
        <v>8.03</v>
      </c>
      <c r="N9" s="46">
        <v>0.0</v>
      </c>
      <c r="O9" s="45">
        <v>0.0</v>
      </c>
      <c r="P9" s="45">
        <v>0.0</v>
      </c>
      <c r="Q9" s="45">
        <v>0.0</v>
      </c>
      <c r="R9" s="45">
        <v>0.0</v>
      </c>
      <c r="S9" s="45">
        <v>0.0</v>
      </c>
      <c r="T9" s="18"/>
      <c r="U9" s="45">
        <v>15.66</v>
      </c>
      <c r="V9" s="45">
        <v>23.38</v>
      </c>
      <c r="W9" s="37">
        <v>19.17</v>
      </c>
      <c r="X9" s="45">
        <v>23.42</v>
      </c>
      <c r="Y9" s="45">
        <v>22.8</v>
      </c>
      <c r="Z9" s="45">
        <v>23.85</v>
      </c>
      <c r="AA9" s="45">
        <v>24.0</v>
      </c>
      <c r="AB9" s="18"/>
      <c r="AC9" s="25">
        <v>23.22</v>
      </c>
      <c r="AD9" s="45">
        <v>21.72</v>
      </c>
      <c r="AE9" s="45">
        <v>22.06</v>
      </c>
      <c r="AF9" s="45">
        <v>24.0</v>
      </c>
      <c r="AG9" s="45">
        <v>20.94</v>
      </c>
      <c r="AH9" s="45">
        <v>21.75</v>
      </c>
      <c r="AI9" s="45">
        <v>23.78</v>
      </c>
      <c r="AJ9" s="18"/>
      <c r="AK9" s="45">
        <v>23.4</v>
      </c>
      <c r="AL9" s="45">
        <v>22.76</v>
      </c>
      <c r="AM9" s="45">
        <v>24.0</v>
      </c>
      <c r="AN9" s="30">
        <f>SUM(E9:AM9)</f>
        <v>536.13</v>
      </c>
    </row>
    <row r="10">
      <c r="A10" s="20"/>
      <c r="B10" s="28"/>
      <c r="C10" s="22" t="s">
        <v>18</v>
      </c>
      <c r="D10" s="23">
        <v>63626.2</v>
      </c>
      <c r="E10" s="24">
        <v>63792.5</v>
      </c>
      <c r="F10" s="24">
        <v>63876.1</v>
      </c>
      <c r="G10" s="24">
        <v>63936.4</v>
      </c>
      <c r="H10" s="24">
        <v>64074.1</v>
      </c>
      <c r="I10" s="24">
        <v>64254.4</v>
      </c>
      <c r="J10" s="24">
        <v>64328.1</v>
      </c>
      <c r="K10" s="24">
        <v>64469.2</v>
      </c>
      <c r="L10" s="18"/>
      <c r="M10" s="24">
        <v>64493.8</v>
      </c>
      <c r="N10" s="24">
        <v>64493.8</v>
      </c>
      <c r="O10" s="24">
        <v>64493.8</v>
      </c>
      <c r="P10" s="24">
        <v>64493.8</v>
      </c>
      <c r="Q10" s="24">
        <v>64493.8</v>
      </c>
      <c r="R10" s="24">
        <v>64493.8</v>
      </c>
      <c r="S10" s="24">
        <v>64493.8</v>
      </c>
      <c r="T10" s="18"/>
      <c r="U10" s="24">
        <v>64616.9</v>
      </c>
      <c r="V10" s="24">
        <v>64841.9</v>
      </c>
      <c r="W10" s="24">
        <v>65007.4</v>
      </c>
      <c r="X10" s="24">
        <v>65134.4</v>
      </c>
      <c r="Y10" s="24">
        <v>65283.1</v>
      </c>
      <c r="Z10" s="24">
        <v>65439.7</v>
      </c>
      <c r="AA10" s="24">
        <v>65603.6</v>
      </c>
      <c r="AB10" s="18"/>
      <c r="AC10" s="24">
        <v>65730.7</v>
      </c>
      <c r="AD10" s="24">
        <v>65880.7</v>
      </c>
      <c r="AE10" s="24">
        <v>65954.3</v>
      </c>
      <c r="AF10" s="24">
        <v>66019.7</v>
      </c>
      <c r="AG10" s="24">
        <v>66091.3</v>
      </c>
      <c r="AH10" s="24">
        <v>66181.7</v>
      </c>
      <c r="AI10" s="24">
        <v>66295.7</v>
      </c>
      <c r="AJ10" s="18"/>
      <c r="AK10" s="48">
        <v>66427.3</v>
      </c>
      <c r="AL10" s="48">
        <v>66620.3</v>
      </c>
      <c r="AM10" s="48">
        <v>66714.7</v>
      </c>
      <c r="AN10" s="30"/>
    </row>
    <row r="11">
      <c r="A11" s="49"/>
      <c r="B11" s="28"/>
      <c r="C11" s="50" t="s">
        <v>15</v>
      </c>
      <c r="D11" s="30" t="str">
        <f t="shared" ref="D11:K11" si="19">D10-C10</f>
        <v>#VALUE!</v>
      </c>
      <c r="E11" s="30">
        <f t="shared" si="19"/>
        <v>166.3</v>
      </c>
      <c r="F11" s="30">
        <f t="shared" si="19"/>
        <v>83.6</v>
      </c>
      <c r="G11" s="30">
        <f t="shared" si="19"/>
        <v>60.3</v>
      </c>
      <c r="H11" s="30">
        <f t="shared" si="19"/>
        <v>137.7</v>
      </c>
      <c r="I11" s="30">
        <f t="shared" si="19"/>
        <v>180.3</v>
      </c>
      <c r="J11" s="30">
        <f t="shared" si="19"/>
        <v>73.7</v>
      </c>
      <c r="K11" s="30">
        <f t="shared" si="19"/>
        <v>141.1</v>
      </c>
      <c r="L11" s="31">
        <f>SUM(E11:K11)</f>
        <v>843</v>
      </c>
      <c r="M11" s="30">
        <f>M10-K10</f>
        <v>24.6</v>
      </c>
      <c r="N11" s="30">
        <f t="shared" ref="N11:S11" si="20">N10-M10</f>
        <v>0</v>
      </c>
      <c r="O11" s="30">
        <f t="shared" si="20"/>
        <v>0</v>
      </c>
      <c r="P11" s="30">
        <f t="shared" si="20"/>
        <v>0</v>
      </c>
      <c r="Q11" s="30">
        <f t="shared" si="20"/>
        <v>0</v>
      </c>
      <c r="R11" s="30">
        <f t="shared" si="20"/>
        <v>0</v>
      </c>
      <c r="S11" s="30">
        <f t="shared" si="20"/>
        <v>0</v>
      </c>
      <c r="T11" s="32">
        <f>SUM(M11:S11)</f>
        <v>24.6</v>
      </c>
      <c r="U11" s="30">
        <f>U10-S10</f>
        <v>123.1</v>
      </c>
      <c r="V11" s="30">
        <f t="shared" ref="V11:AA11" si="21">V10-U10</f>
        <v>225</v>
      </c>
      <c r="W11" s="30">
        <f t="shared" si="21"/>
        <v>165.5</v>
      </c>
      <c r="X11" s="30">
        <f t="shared" si="21"/>
        <v>127</v>
      </c>
      <c r="Y11" s="30">
        <f t="shared" si="21"/>
        <v>148.7</v>
      </c>
      <c r="Z11" s="30">
        <f t="shared" si="21"/>
        <v>156.6</v>
      </c>
      <c r="AA11" s="30">
        <f t="shared" si="21"/>
        <v>163.9</v>
      </c>
      <c r="AB11" s="31">
        <f>SUM(U11:AA11)</f>
        <v>1109.8</v>
      </c>
      <c r="AC11" s="30">
        <f>AC10-AA10</f>
        <v>127.1</v>
      </c>
      <c r="AD11" s="30">
        <f t="shared" ref="AD11:AI11" si="22">AD10-AC10</f>
        <v>150</v>
      </c>
      <c r="AE11" s="30">
        <f t="shared" si="22"/>
        <v>73.6</v>
      </c>
      <c r="AF11" s="30">
        <f t="shared" si="22"/>
        <v>65.4</v>
      </c>
      <c r="AG11" s="30">
        <f t="shared" si="22"/>
        <v>71.6</v>
      </c>
      <c r="AH11" s="30">
        <f t="shared" si="22"/>
        <v>90.4</v>
      </c>
      <c r="AI11" s="30">
        <f t="shared" si="22"/>
        <v>114</v>
      </c>
      <c r="AJ11" s="31">
        <f>SUM(AC11:AI11)</f>
        <v>692.1</v>
      </c>
      <c r="AK11" s="30">
        <f>AK10-AI10</f>
        <v>131.6</v>
      </c>
      <c r="AL11" s="30">
        <f t="shared" ref="AL11:AM11" si="23">AL10-AK10</f>
        <v>193</v>
      </c>
      <c r="AM11" s="30">
        <f t="shared" si="23"/>
        <v>94.4</v>
      </c>
      <c r="AN11" s="30"/>
    </row>
    <row r="12">
      <c r="A12" s="20"/>
      <c r="B12" s="28"/>
      <c r="C12" s="43" t="s">
        <v>16</v>
      </c>
      <c r="D12" s="44">
        <v>21.2</v>
      </c>
      <c r="E12" s="45">
        <v>16.97</v>
      </c>
      <c r="F12" s="46">
        <v>14.13</v>
      </c>
      <c r="G12" s="46">
        <v>10.77</v>
      </c>
      <c r="H12" s="46">
        <v>23.66</v>
      </c>
      <c r="I12" s="51">
        <v>22.18</v>
      </c>
      <c r="J12" s="45">
        <v>12.88</v>
      </c>
      <c r="K12" s="48">
        <v>22.92</v>
      </c>
      <c r="L12" s="18"/>
      <c r="M12" s="46">
        <v>4.87</v>
      </c>
      <c r="N12" s="46">
        <v>0.0</v>
      </c>
      <c r="O12" s="45">
        <v>0.0</v>
      </c>
      <c r="P12" s="45">
        <v>0.0</v>
      </c>
      <c r="Q12" s="45">
        <v>0.0</v>
      </c>
      <c r="R12" s="45">
        <v>0.0</v>
      </c>
      <c r="S12" s="45">
        <v>0.0</v>
      </c>
      <c r="T12" s="18"/>
      <c r="U12" s="45">
        <v>11.48</v>
      </c>
      <c r="V12" s="45">
        <v>19.43</v>
      </c>
      <c r="W12" s="45">
        <v>19.69</v>
      </c>
      <c r="X12" s="45">
        <v>16.57</v>
      </c>
      <c r="Y12" s="45">
        <v>23.62</v>
      </c>
      <c r="Z12" s="45">
        <v>20.7</v>
      </c>
      <c r="AA12" s="45">
        <v>21.82</v>
      </c>
      <c r="AB12" s="18"/>
      <c r="AC12" s="25">
        <v>17.9</v>
      </c>
      <c r="AD12" s="45">
        <v>19.59</v>
      </c>
      <c r="AE12" s="45">
        <v>15.0</v>
      </c>
      <c r="AF12" s="45">
        <v>13.97</v>
      </c>
      <c r="AG12" s="45">
        <v>9.66</v>
      </c>
      <c r="AH12" s="45">
        <v>14.48</v>
      </c>
      <c r="AI12" s="45">
        <v>15.85</v>
      </c>
      <c r="AJ12" s="18"/>
      <c r="AK12" s="45">
        <v>18.6</v>
      </c>
      <c r="AL12" s="45">
        <v>20.5</v>
      </c>
      <c r="AM12" s="45">
        <v>13.02</v>
      </c>
      <c r="AN12" s="30">
        <f>SUM(E12:AM12)</f>
        <v>420.26</v>
      </c>
    </row>
    <row r="13">
      <c r="A13" s="20"/>
      <c r="B13" s="28"/>
      <c r="C13" s="22" t="s">
        <v>19</v>
      </c>
      <c r="D13" s="23">
        <v>76992.2</v>
      </c>
      <c r="E13" s="24">
        <v>77165.9</v>
      </c>
      <c r="F13" s="24">
        <v>77334.1</v>
      </c>
      <c r="G13" s="24">
        <v>77364.9</v>
      </c>
      <c r="H13" s="24">
        <v>77496.0</v>
      </c>
      <c r="I13" s="24">
        <v>77705.4</v>
      </c>
      <c r="J13" s="24">
        <v>77718.1</v>
      </c>
      <c r="K13" s="24">
        <v>77859.1</v>
      </c>
      <c r="L13" s="18"/>
      <c r="M13" s="24">
        <v>77931.6</v>
      </c>
      <c r="N13" s="24">
        <v>77931.6</v>
      </c>
      <c r="O13" s="24">
        <v>77931.6</v>
      </c>
      <c r="P13" s="24">
        <v>77931.6</v>
      </c>
      <c r="Q13" s="24">
        <v>77931.6</v>
      </c>
      <c r="R13" s="24">
        <v>77931.6</v>
      </c>
      <c r="S13" s="24">
        <v>77931.6</v>
      </c>
      <c r="T13" s="18"/>
      <c r="U13" s="24">
        <v>78066.9</v>
      </c>
      <c r="V13" s="24">
        <v>78066.9</v>
      </c>
      <c r="W13" s="24">
        <v>78133.9</v>
      </c>
      <c r="X13" s="24">
        <v>78208.1</v>
      </c>
      <c r="Y13" s="24">
        <v>78330.9</v>
      </c>
      <c r="Z13" s="24">
        <v>78442.1</v>
      </c>
      <c r="AA13" s="24">
        <v>78547.8</v>
      </c>
      <c r="AB13" s="18"/>
      <c r="AC13" s="24">
        <v>78721.9</v>
      </c>
      <c r="AD13" s="24">
        <v>78904.2</v>
      </c>
      <c r="AE13" s="24">
        <v>79079.9</v>
      </c>
      <c r="AF13" s="24">
        <v>79234.1</v>
      </c>
      <c r="AG13" s="24">
        <v>79390.8</v>
      </c>
      <c r="AH13" s="24">
        <v>79482.3</v>
      </c>
      <c r="AI13" s="24">
        <v>79571.8</v>
      </c>
      <c r="AJ13" s="18"/>
      <c r="AK13" s="24">
        <v>79753.3</v>
      </c>
      <c r="AL13" s="24">
        <v>79894.6</v>
      </c>
      <c r="AM13" s="24">
        <v>80043.3</v>
      </c>
      <c r="AN13" s="30"/>
    </row>
    <row r="14">
      <c r="A14" s="20"/>
      <c r="B14" s="28"/>
      <c r="C14" s="29" t="s">
        <v>15</v>
      </c>
      <c r="D14" s="30" t="str">
        <f t="shared" ref="D14:K14" si="24">D13-C13</f>
        <v>#VALUE!</v>
      </c>
      <c r="E14" s="30">
        <f t="shared" si="24"/>
        <v>173.7</v>
      </c>
      <c r="F14" s="30">
        <f t="shared" si="24"/>
        <v>168.2</v>
      </c>
      <c r="G14" s="30">
        <f t="shared" si="24"/>
        <v>30.8</v>
      </c>
      <c r="H14" s="30">
        <f t="shared" si="24"/>
        <v>131.1</v>
      </c>
      <c r="I14" s="30">
        <f t="shared" si="24"/>
        <v>209.4</v>
      </c>
      <c r="J14" s="30">
        <f t="shared" si="24"/>
        <v>12.7</v>
      </c>
      <c r="K14" s="30">
        <f t="shared" si="24"/>
        <v>141</v>
      </c>
      <c r="L14" s="31">
        <f>SUM(E14:K14)</f>
        <v>866.9</v>
      </c>
      <c r="M14" s="30">
        <f>M13-K13</f>
        <v>72.5</v>
      </c>
      <c r="N14" s="30">
        <f t="shared" ref="N14:S14" si="25">N13-M13</f>
        <v>0</v>
      </c>
      <c r="O14" s="30">
        <f t="shared" si="25"/>
        <v>0</v>
      </c>
      <c r="P14" s="30">
        <f t="shared" si="25"/>
        <v>0</v>
      </c>
      <c r="Q14" s="30">
        <f t="shared" si="25"/>
        <v>0</v>
      </c>
      <c r="R14" s="30">
        <f t="shared" si="25"/>
        <v>0</v>
      </c>
      <c r="S14" s="30">
        <f t="shared" si="25"/>
        <v>0</v>
      </c>
      <c r="T14" s="32">
        <f>SUM(M14:S14)</f>
        <v>72.5</v>
      </c>
      <c r="U14" s="30">
        <f>U13-S13</f>
        <v>135.3</v>
      </c>
      <c r="V14" s="30">
        <f t="shared" ref="V14:AA14" si="26">V13-U13</f>
        <v>0</v>
      </c>
      <c r="W14" s="30">
        <f t="shared" si="26"/>
        <v>67</v>
      </c>
      <c r="X14" s="30">
        <f t="shared" si="26"/>
        <v>74.2</v>
      </c>
      <c r="Y14" s="30">
        <f t="shared" si="26"/>
        <v>122.8</v>
      </c>
      <c r="Z14" s="30">
        <f t="shared" si="26"/>
        <v>111.2</v>
      </c>
      <c r="AA14" s="30">
        <f t="shared" si="26"/>
        <v>105.7</v>
      </c>
      <c r="AB14" s="31">
        <f>SUM(U14:AA14)</f>
        <v>616.2</v>
      </c>
      <c r="AC14" s="30">
        <f>AC13-AA13</f>
        <v>174.1</v>
      </c>
      <c r="AD14" s="30">
        <f t="shared" ref="AD14:AI14" si="27">AD13-AC13</f>
        <v>182.3</v>
      </c>
      <c r="AE14" s="30">
        <f t="shared" si="27"/>
        <v>175.7</v>
      </c>
      <c r="AF14" s="30">
        <f t="shared" si="27"/>
        <v>154.2</v>
      </c>
      <c r="AG14" s="30">
        <f t="shared" si="27"/>
        <v>156.7</v>
      </c>
      <c r="AH14" s="30">
        <f t="shared" si="27"/>
        <v>91.5</v>
      </c>
      <c r="AI14" s="30">
        <f t="shared" si="27"/>
        <v>89.5</v>
      </c>
      <c r="AJ14" s="31">
        <f>SUM(AC14:AI14)</f>
        <v>1024</v>
      </c>
      <c r="AK14" s="30">
        <f>AK13-AI13</f>
        <v>181.5</v>
      </c>
      <c r="AL14" s="30">
        <f t="shared" ref="AL14:AM14" si="28">AL13-AK13</f>
        <v>141.3</v>
      </c>
      <c r="AM14" s="30">
        <f t="shared" si="28"/>
        <v>148.7</v>
      </c>
      <c r="AN14" s="30"/>
    </row>
    <row r="15">
      <c r="A15" s="20"/>
      <c r="B15" s="28"/>
      <c r="C15" s="43" t="s">
        <v>16</v>
      </c>
      <c r="D15" s="44">
        <v>22.64</v>
      </c>
      <c r="E15" s="45">
        <v>20.55</v>
      </c>
      <c r="F15" s="52">
        <v>19.08</v>
      </c>
      <c r="G15" s="52">
        <v>4.12</v>
      </c>
      <c r="H15" s="46">
        <v>7.88</v>
      </c>
      <c r="I15" s="53">
        <v>16.5</v>
      </c>
      <c r="J15" s="45">
        <v>4.08</v>
      </c>
      <c r="K15" s="48">
        <v>16.45</v>
      </c>
      <c r="L15" s="18"/>
      <c r="M15" s="46">
        <v>8.75</v>
      </c>
      <c r="N15" s="46">
        <v>0.0</v>
      </c>
      <c r="O15" s="45">
        <v>0.0</v>
      </c>
      <c r="P15" s="45">
        <v>0.0</v>
      </c>
      <c r="Q15" s="45">
        <v>0.0</v>
      </c>
      <c r="R15" s="45">
        <v>0.0</v>
      </c>
      <c r="S15" s="45">
        <v>0.0</v>
      </c>
      <c r="T15" s="18"/>
      <c r="U15" s="45">
        <v>14.35</v>
      </c>
      <c r="V15" s="45">
        <v>0.0</v>
      </c>
      <c r="W15" s="45">
        <v>6.48</v>
      </c>
      <c r="X15" s="45">
        <v>15.58</v>
      </c>
      <c r="Y15" s="45">
        <v>22.7</v>
      </c>
      <c r="Z15" s="45">
        <v>15.77</v>
      </c>
      <c r="AA15" s="45">
        <v>22.42</v>
      </c>
      <c r="AB15" s="18"/>
      <c r="AC15" s="25">
        <v>20.53</v>
      </c>
      <c r="AD15" s="45">
        <v>16.13</v>
      </c>
      <c r="AE15" s="45">
        <v>15.95</v>
      </c>
      <c r="AF15" s="45">
        <v>14.7</v>
      </c>
      <c r="AG15" s="45">
        <v>18.65</v>
      </c>
      <c r="AH15" s="45">
        <v>13.05</v>
      </c>
      <c r="AI15" s="45">
        <v>17.5</v>
      </c>
      <c r="AJ15" s="18"/>
      <c r="AK15" s="45">
        <v>16.2</v>
      </c>
      <c r="AL15" s="45">
        <v>16.74</v>
      </c>
      <c r="AM15" s="45">
        <v>15.77</v>
      </c>
      <c r="AN15" s="30">
        <f>SUM(E15:AM15)</f>
        <v>359.93</v>
      </c>
    </row>
    <row r="16">
      <c r="A16" s="20"/>
      <c r="B16" s="28"/>
      <c r="C16" s="9" t="s">
        <v>20</v>
      </c>
      <c r="D16" s="23">
        <v>161656.2</v>
      </c>
      <c r="E16" s="24">
        <v>161925.4</v>
      </c>
      <c r="F16" s="24">
        <v>162073.1</v>
      </c>
      <c r="G16" s="24">
        <v>162172.8</v>
      </c>
      <c r="H16" s="48">
        <v>162477.8</v>
      </c>
      <c r="I16" s="54">
        <v>162775.3</v>
      </c>
      <c r="J16" s="24">
        <v>163106.0</v>
      </c>
      <c r="K16" s="48">
        <v>163494.3</v>
      </c>
      <c r="L16" s="18"/>
      <c r="M16" s="26">
        <v>163566.2</v>
      </c>
      <c r="N16" s="26">
        <v>163566.2</v>
      </c>
      <c r="O16" s="26">
        <v>163566.2</v>
      </c>
      <c r="P16" s="26">
        <v>163566.2</v>
      </c>
      <c r="Q16" s="26">
        <v>163566.2</v>
      </c>
      <c r="R16" s="26">
        <v>163566.2</v>
      </c>
      <c r="S16" s="26">
        <v>163566.2</v>
      </c>
      <c r="T16" s="18"/>
      <c r="U16" s="24">
        <v>163723.8</v>
      </c>
      <c r="V16" s="24">
        <v>164153.1</v>
      </c>
      <c r="W16" s="24">
        <v>164412.0</v>
      </c>
      <c r="X16" s="24">
        <v>164810.1</v>
      </c>
      <c r="Y16" s="24">
        <v>165263.2</v>
      </c>
      <c r="Z16" s="24">
        <v>165656.4</v>
      </c>
      <c r="AA16" s="24">
        <v>166076.4</v>
      </c>
      <c r="AB16" s="18"/>
      <c r="AC16" s="24">
        <v>166361.5</v>
      </c>
      <c r="AD16" s="24">
        <v>166705.2</v>
      </c>
      <c r="AE16" s="24">
        <v>167060.3</v>
      </c>
      <c r="AF16" s="24">
        <v>167466.1</v>
      </c>
      <c r="AG16" s="48">
        <v>167810.8</v>
      </c>
      <c r="AH16" s="24">
        <v>168056.1</v>
      </c>
      <c r="AI16" s="24">
        <v>168347.1</v>
      </c>
      <c r="AJ16" s="18"/>
      <c r="AK16" s="24">
        <v>168642.2</v>
      </c>
      <c r="AL16" s="24">
        <v>168958.0</v>
      </c>
      <c r="AM16" s="24">
        <v>169273.6</v>
      </c>
      <c r="AN16" s="30"/>
    </row>
    <row r="17">
      <c r="A17" s="20"/>
      <c r="B17" s="28"/>
      <c r="C17" s="29" t="s">
        <v>15</v>
      </c>
      <c r="D17" s="30" t="str">
        <f t="shared" ref="D17:K17" si="29">D16-C16</f>
        <v>#VALUE!</v>
      </c>
      <c r="E17" s="30">
        <f t="shared" si="29"/>
        <v>269.2</v>
      </c>
      <c r="F17" s="30">
        <f t="shared" si="29"/>
        <v>147.7</v>
      </c>
      <c r="G17" s="30">
        <f t="shared" si="29"/>
        <v>99.7</v>
      </c>
      <c r="H17" s="30">
        <f t="shared" si="29"/>
        <v>305</v>
      </c>
      <c r="I17" s="30">
        <f t="shared" si="29"/>
        <v>297.5</v>
      </c>
      <c r="J17" s="30">
        <f t="shared" si="29"/>
        <v>330.7</v>
      </c>
      <c r="K17" s="30">
        <f t="shared" si="29"/>
        <v>388.3</v>
      </c>
      <c r="L17" s="31">
        <f>SUM(E17:K17)</f>
        <v>1838.1</v>
      </c>
      <c r="M17" s="30">
        <f>M16-K16</f>
        <v>71.9</v>
      </c>
      <c r="N17" s="30">
        <f>N16-M16</f>
        <v>0</v>
      </c>
      <c r="O17" s="30">
        <v>347.5</v>
      </c>
      <c r="P17" s="30">
        <v>347.5</v>
      </c>
      <c r="Q17" s="30">
        <v>347.5</v>
      </c>
      <c r="R17" s="30">
        <v>347.5</v>
      </c>
      <c r="S17" s="30">
        <v>347.5</v>
      </c>
      <c r="T17" s="32">
        <f>SUM(M17:S17)</f>
        <v>1809.4</v>
      </c>
      <c r="U17" s="30">
        <f>U16-S16</f>
        <v>157.6</v>
      </c>
      <c r="V17" s="30">
        <f t="shared" ref="V17:AA17" si="30">V16-U16</f>
        <v>429.3</v>
      </c>
      <c r="W17" s="30">
        <f t="shared" si="30"/>
        <v>258.9</v>
      </c>
      <c r="X17" s="30">
        <f t="shared" si="30"/>
        <v>398.1</v>
      </c>
      <c r="Y17" s="30">
        <f t="shared" si="30"/>
        <v>453.1</v>
      </c>
      <c r="Z17" s="30">
        <f t="shared" si="30"/>
        <v>393.2</v>
      </c>
      <c r="AA17" s="30">
        <f t="shared" si="30"/>
        <v>420</v>
      </c>
      <c r="AB17" s="31">
        <f>SUM(U17:AA17)</f>
        <v>2510.2</v>
      </c>
      <c r="AC17" s="30">
        <f>AC16-AA16</f>
        <v>285.1</v>
      </c>
      <c r="AD17" s="30">
        <f t="shared" ref="AD17:AI17" si="31">AD16-AC16</f>
        <v>343.7</v>
      </c>
      <c r="AE17" s="30">
        <f t="shared" si="31"/>
        <v>355.1</v>
      </c>
      <c r="AF17" s="30">
        <f t="shared" si="31"/>
        <v>405.8</v>
      </c>
      <c r="AG17" s="30">
        <f t="shared" si="31"/>
        <v>344.7</v>
      </c>
      <c r="AH17" s="30">
        <f t="shared" si="31"/>
        <v>245.3</v>
      </c>
      <c r="AI17" s="30">
        <f t="shared" si="31"/>
        <v>291</v>
      </c>
      <c r="AJ17" s="31">
        <f>SUM(AC17:AI17)</f>
        <v>2270.7</v>
      </c>
      <c r="AK17" s="30">
        <f>AK16-AI16</f>
        <v>295.1</v>
      </c>
      <c r="AL17" s="30">
        <f t="shared" ref="AL17:AM17" si="32">AL16-AK16</f>
        <v>315.8</v>
      </c>
      <c r="AM17" s="30">
        <f t="shared" si="32"/>
        <v>315.6</v>
      </c>
      <c r="AN17" s="30"/>
    </row>
    <row r="18">
      <c r="A18" s="20"/>
      <c r="B18" s="28"/>
      <c r="C18" s="43" t="s">
        <v>16</v>
      </c>
      <c r="D18" s="44">
        <v>23.58</v>
      </c>
      <c r="E18" s="45">
        <v>22.95</v>
      </c>
      <c r="F18" s="46">
        <v>23.78</v>
      </c>
      <c r="G18" s="46">
        <v>11.33</v>
      </c>
      <c r="H18" s="46">
        <v>23.92</v>
      </c>
      <c r="I18" s="51">
        <v>23.83</v>
      </c>
      <c r="J18" s="45">
        <v>24.0</v>
      </c>
      <c r="K18" s="45">
        <v>24.0</v>
      </c>
      <c r="L18" s="18"/>
      <c r="M18" s="46">
        <v>8.75</v>
      </c>
      <c r="N18" s="46">
        <v>0.0</v>
      </c>
      <c r="O18" s="45">
        <v>0.0</v>
      </c>
      <c r="P18" s="45">
        <v>0.0</v>
      </c>
      <c r="Q18" s="45">
        <v>0.0</v>
      </c>
      <c r="R18" s="45">
        <v>0.0</v>
      </c>
      <c r="S18" s="45">
        <v>0.0</v>
      </c>
      <c r="T18" s="18"/>
      <c r="U18" s="45">
        <v>11.18</v>
      </c>
      <c r="V18" s="45">
        <v>23.68</v>
      </c>
      <c r="W18" s="45">
        <v>17.11</v>
      </c>
      <c r="X18" s="45">
        <v>398.1</v>
      </c>
      <c r="Y18" s="45">
        <v>24.0</v>
      </c>
      <c r="Z18" s="45">
        <v>21.14</v>
      </c>
      <c r="AA18" s="45">
        <v>24.0</v>
      </c>
      <c r="AB18" s="18"/>
      <c r="AC18" s="25">
        <v>17.9</v>
      </c>
      <c r="AD18" s="45">
        <v>23.63</v>
      </c>
      <c r="AE18" s="45">
        <v>22.93</v>
      </c>
      <c r="AF18" s="45">
        <v>22.69</v>
      </c>
      <c r="AG18" s="45">
        <v>23.33</v>
      </c>
      <c r="AH18" s="45">
        <v>23.4</v>
      </c>
      <c r="AI18" s="45">
        <v>18.68</v>
      </c>
      <c r="AJ18" s="18"/>
      <c r="AK18" s="45">
        <v>19.37</v>
      </c>
      <c r="AL18" s="45">
        <v>18.68</v>
      </c>
      <c r="AM18" s="45">
        <v>17.95</v>
      </c>
      <c r="AN18" s="30">
        <f>SUM(E18:AM18)</f>
        <v>890.33</v>
      </c>
    </row>
    <row r="19">
      <c r="A19" s="20"/>
      <c r="B19" s="28"/>
      <c r="C19" s="22" t="s">
        <v>21</v>
      </c>
      <c r="D19" s="23">
        <v>42519.9</v>
      </c>
      <c r="E19" s="24">
        <v>42672.9</v>
      </c>
      <c r="F19" s="24">
        <v>42843.8</v>
      </c>
      <c r="G19" s="24">
        <v>42867.7</v>
      </c>
      <c r="H19" s="24">
        <v>42907.11</v>
      </c>
      <c r="I19" s="24">
        <v>43004.3</v>
      </c>
      <c r="J19" s="24">
        <v>43047.0</v>
      </c>
      <c r="K19" s="24">
        <v>43110.1</v>
      </c>
      <c r="L19" s="18"/>
      <c r="M19" s="24">
        <v>43136.6</v>
      </c>
      <c r="N19" s="24">
        <v>43136.6</v>
      </c>
      <c r="O19" s="24">
        <v>43136.6</v>
      </c>
      <c r="P19" s="24">
        <v>43136.6</v>
      </c>
      <c r="Q19" s="24">
        <v>43136.6</v>
      </c>
      <c r="R19" s="24">
        <v>43136.6</v>
      </c>
      <c r="S19" s="24">
        <v>43136.6</v>
      </c>
      <c r="T19" s="18"/>
      <c r="U19" s="24">
        <v>43195.3</v>
      </c>
      <c r="V19" s="24">
        <v>43272.2</v>
      </c>
      <c r="W19" s="24">
        <v>43320.6</v>
      </c>
      <c r="X19" s="24">
        <v>43382.2</v>
      </c>
      <c r="Y19" s="24">
        <v>43435.7</v>
      </c>
      <c r="Z19" s="24">
        <v>43541.0</v>
      </c>
      <c r="AA19" s="24">
        <v>43580.3</v>
      </c>
      <c r="AB19" s="18"/>
      <c r="AC19" s="24">
        <v>43648.1</v>
      </c>
      <c r="AD19" s="24">
        <v>43748.1</v>
      </c>
      <c r="AE19" s="24">
        <v>43820.7</v>
      </c>
      <c r="AF19" s="24">
        <v>43872.3</v>
      </c>
      <c r="AG19" s="24">
        <v>43939.4</v>
      </c>
      <c r="AH19" s="24">
        <v>44002.6</v>
      </c>
      <c r="AI19" s="24">
        <v>44070.7</v>
      </c>
      <c r="AJ19" s="18"/>
      <c r="AK19" s="24">
        <v>44215.9</v>
      </c>
      <c r="AL19" s="24">
        <v>44331.9</v>
      </c>
      <c r="AM19" s="24">
        <v>44494.2</v>
      </c>
      <c r="AN19" s="30" t="str">
        <f>#REF!-D22</f>
        <v>#REF!</v>
      </c>
    </row>
    <row r="20">
      <c r="A20" s="20"/>
      <c r="B20" s="28"/>
      <c r="C20" s="29" t="s">
        <v>15</v>
      </c>
      <c r="D20" s="30" t="str">
        <f t="shared" ref="D20:K20" si="33">D19-C19</f>
        <v>#VALUE!</v>
      </c>
      <c r="E20" s="30">
        <f t="shared" si="33"/>
        <v>153</v>
      </c>
      <c r="F20" s="30">
        <f t="shared" si="33"/>
        <v>170.9</v>
      </c>
      <c r="G20" s="30">
        <f t="shared" si="33"/>
        <v>23.9</v>
      </c>
      <c r="H20" s="30">
        <f t="shared" si="33"/>
        <v>39.41</v>
      </c>
      <c r="I20" s="30">
        <f t="shared" si="33"/>
        <v>97.19</v>
      </c>
      <c r="J20" s="30">
        <f t="shared" si="33"/>
        <v>42.7</v>
      </c>
      <c r="K20" s="30">
        <f t="shared" si="33"/>
        <v>63.1</v>
      </c>
      <c r="L20" s="31">
        <f>SUM(E20:K20)</f>
        <v>590.2</v>
      </c>
      <c r="M20" s="30">
        <f>M19-K19</f>
        <v>26.5</v>
      </c>
      <c r="N20" s="30">
        <f t="shared" ref="N20:S20" si="34">N19-M19</f>
        <v>0</v>
      </c>
      <c r="O20" s="30">
        <f t="shared" si="34"/>
        <v>0</v>
      </c>
      <c r="P20" s="30">
        <f t="shared" si="34"/>
        <v>0</v>
      </c>
      <c r="Q20" s="30">
        <f t="shared" si="34"/>
        <v>0</v>
      </c>
      <c r="R20" s="30">
        <f t="shared" si="34"/>
        <v>0</v>
      </c>
      <c r="S20" s="30">
        <f t="shared" si="34"/>
        <v>0</v>
      </c>
      <c r="T20" s="32">
        <f>SUM(M20:S20)</f>
        <v>26.5</v>
      </c>
      <c r="U20" s="30">
        <f>U19-S19</f>
        <v>58.7</v>
      </c>
      <c r="V20" s="30">
        <f t="shared" ref="V20:AA20" si="35">V19-U19</f>
        <v>76.9</v>
      </c>
      <c r="W20" s="30">
        <f t="shared" si="35"/>
        <v>48.4</v>
      </c>
      <c r="X20" s="30">
        <f t="shared" si="35"/>
        <v>61.6</v>
      </c>
      <c r="Y20" s="30">
        <f t="shared" si="35"/>
        <v>53.5</v>
      </c>
      <c r="Z20" s="30">
        <f t="shared" si="35"/>
        <v>105.3</v>
      </c>
      <c r="AA20" s="30">
        <f t="shared" si="35"/>
        <v>39.3</v>
      </c>
      <c r="AB20" s="31">
        <f>SUM(U20:AA20)</f>
        <v>443.7</v>
      </c>
      <c r="AC20" s="30">
        <f>AC19-AA19</f>
        <v>67.8</v>
      </c>
      <c r="AD20" s="30">
        <f t="shared" ref="AD20:AI20" si="36">AD19-AC19</f>
        <v>100</v>
      </c>
      <c r="AE20" s="30">
        <f t="shared" si="36"/>
        <v>72.6</v>
      </c>
      <c r="AF20" s="30">
        <f t="shared" si="36"/>
        <v>51.6</v>
      </c>
      <c r="AG20" s="30">
        <f t="shared" si="36"/>
        <v>67.1</v>
      </c>
      <c r="AH20" s="30">
        <f t="shared" si="36"/>
        <v>63.2</v>
      </c>
      <c r="AI20" s="30">
        <f t="shared" si="36"/>
        <v>68.1</v>
      </c>
      <c r="AJ20" s="31">
        <f>SUM(AC20:AI20)</f>
        <v>490.4</v>
      </c>
      <c r="AK20" s="30">
        <f>AK19-AK19</f>
        <v>0</v>
      </c>
      <c r="AL20" s="30">
        <f t="shared" ref="AL20:AM20" si="37">AL19-AK19</f>
        <v>116</v>
      </c>
      <c r="AM20" s="30">
        <f t="shared" si="37"/>
        <v>162.3</v>
      </c>
      <c r="AN20" s="30"/>
    </row>
    <row r="21">
      <c r="A21" s="20"/>
      <c r="B21" s="28"/>
      <c r="C21" s="43" t="s">
        <v>16</v>
      </c>
      <c r="D21" s="44">
        <v>5.97</v>
      </c>
      <c r="E21" s="45">
        <v>21.33</v>
      </c>
      <c r="F21" s="46">
        <v>23.1</v>
      </c>
      <c r="G21" s="46">
        <v>9.27</v>
      </c>
      <c r="H21" s="48">
        <v>23.38</v>
      </c>
      <c r="I21" s="46">
        <v>22.83</v>
      </c>
      <c r="J21" s="46">
        <v>16.08</v>
      </c>
      <c r="K21" s="27"/>
      <c r="L21" s="18"/>
      <c r="M21" s="46">
        <v>8.55</v>
      </c>
      <c r="N21" s="46">
        <v>0.0</v>
      </c>
      <c r="O21" s="45">
        <v>0.0</v>
      </c>
      <c r="P21" s="45">
        <v>0.0</v>
      </c>
      <c r="Q21" s="45">
        <v>0.0</v>
      </c>
      <c r="R21" s="45">
        <v>0.0</v>
      </c>
      <c r="S21" s="45">
        <v>0.0</v>
      </c>
      <c r="T21" s="18"/>
      <c r="U21" s="45">
        <v>15.69</v>
      </c>
      <c r="V21" s="45">
        <v>23.68</v>
      </c>
      <c r="W21" s="37">
        <v>22.6</v>
      </c>
      <c r="X21" s="45">
        <v>23.57</v>
      </c>
      <c r="Y21" s="45">
        <v>22.67</v>
      </c>
      <c r="Z21" s="45">
        <v>24.0</v>
      </c>
      <c r="AA21" s="45">
        <v>19.81</v>
      </c>
      <c r="AB21" s="18"/>
      <c r="AC21" s="25">
        <v>24.0</v>
      </c>
      <c r="AD21" s="45">
        <v>17.36</v>
      </c>
      <c r="AE21" s="45">
        <v>22.93</v>
      </c>
      <c r="AF21" s="45">
        <v>23.08</v>
      </c>
      <c r="AG21" s="45">
        <v>20.6</v>
      </c>
      <c r="AH21" s="45">
        <v>22.17</v>
      </c>
      <c r="AI21" s="45">
        <v>23.82</v>
      </c>
      <c r="AJ21" s="18"/>
      <c r="AK21" s="45">
        <v>24.0</v>
      </c>
      <c r="AL21" s="45">
        <v>19.94</v>
      </c>
      <c r="AM21" s="45">
        <v>22.63</v>
      </c>
      <c r="AN21" s="30"/>
    </row>
    <row r="22">
      <c r="A22" s="20"/>
      <c r="B22" s="28"/>
      <c r="C22" s="22" t="s">
        <v>22</v>
      </c>
      <c r="D22" s="23">
        <v>35331.39</v>
      </c>
      <c r="E22" s="24">
        <v>35414.82</v>
      </c>
      <c r="F22" s="24">
        <v>35585.1</v>
      </c>
      <c r="G22" s="24">
        <v>35635.11</v>
      </c>
      <c r="H22" s="24">
        <v>35749.11</v>
      </c>
      <c r="I22" s="24">
        <v>35857.81</v>
      </c>
      <c r="J22" s="24">
        <v>35887.95</v>
      </c>
      <c r="K22" s="24">
        <v>35956.21</v>
      </c>
      <c r="L22" s="18"/>
      <c r="M22" s="24">
        <v>36003.13</v>
      </c>
      <c r="N22" s="24">
        <v>36003.13</v>
      </c>
      <c r="O22" s="24">
        <v>36003.13</v>
      </c>
      <c r="P22" s="24">
        <v>36003.13</v>
      </c>
      <c r="Q22" s="24">
        <v>36003.13</v>
      </c>
      <c r="R22" s="24">
        <v>36003.13</v>
      </c>
      <c r="S22" s="24">
        <v>36003.13</v>
      </c>
      <c r="T22" s="18"/>
      <c r="U22" s="24">
        <v>36007.79</v>
      </c>
      <c r="V22" s="24">
        <v>36030.2</v>
      </c>
      <c r="W22" s="24">
        <v>36056.22</v>
      </c>
      <c r="X22" s="24">
        <v>36056.22</v>
      </c>
      <c r="Y22" s="24">
        <v>36095.89</v>
      </c>
      <c r="Z22" s="24">
        <v>36181.72</v>
      </c>
      <c r="AA22" s="24">
        <v>36283.75</v>
      </c>
      <c r="AB22" s="18"/>
      <c r="AC22" s="24">
        <v>36283.75</v>
      </c>
      <c r="AD22" s="24">
        <v>36439.72</v>
      </c>
      <c r="AE22" s="24">
        <v>36525.19</v>
      </c>
      <c r="AF22" s="24">
        <v>36642.1</v>
      </c>
      <c r="AG22" s="24">
        <v>36825.62</v>
      </c>
      <c r="AH22" s="24">
        <v>36900.05</v>
      </c>
      <c r="AI22" s="24">
        <v>37058.1</v>
      </c>
      <c r="AJ22" s="18"/>
      <c r="AK22" s="24">
        <v>37146.9</v>
      </c>
      <c r="AL22" s="24">
        <v>37218.84</v>
      </c>
      <c r="AM22" s="24">
        <v>37275.55</v>
      </c>
      <c r="AN22" s="30"/>
    </row>
    <row r="23">
      <c r="A23" s="20"/>
      <c r="B23" s="28"/>
      <c r="C23" s="29" t="s">
        <v>15</v>
      </c>
      <c r="D23" s="30" t="str">
        <f t="shared" ref="D23:K23" si="38">D22-C22</f>
        <v>#VALUE!</v>
      </c>
      <c r="E23" s="30">
        <f t="shared" si="38"/>
        <v>83.43</v>
      </c>
      <c r="F23" s="30">
        <f t="shared" si="38"/>
        <v>170.28</v>
      </c>
      <c r="G23" s="30">
        <f t="shared" si="38"/>
        <v>50.01</v>
      </c>
      <c r="H23" s="30">
        <f t="shared" si="38"/>
        <v>114</v>
      </c>
      <c r="I23" s="30">
        <f t="shared" si="38"/>
        <v>108.7</v>
      </c>
      <c r="J23" s="30">
        <f t="shared" si="38"/>
        <v>30.14</v>
      </c>
      <c r="K23" s="30">
        <f t="shared" si="38"/>
        <v>68.26</v>
      </c>
      <c r="L23" s="31">
        <f>SUM(E23:K23)</f>
        <v>624.82</v>
      </c>
      <c r="M23" s="30">
        <f>M22-K22</f>
        <v>46.92</v>
      </c>
      <c r="N23" s="30">
        <f t="shared" ref="N23:S23" si="39">N22-M22</f>
        <v>0</v>
      </c>
      <c r="O23" s="30">
        <f t="shared" si="39"/>
        <v>0</v>
      </c>
      <c r="P23" s="30">
        <f t="shared" si="39"/>
        <v>0</v>
      </c>
      <c r="Q23" s="30">
        <f t="shared" si="39"/>
        <v>0</v>
      </c>
      <c r="R23" s="30">
        <f t="shared" si="39"/>
        <v>0</v>
      </c>
      <c r="S23" s="30">
        <f t="shared" si="39"/>
        <v>0</v>
      </c>
      <c r="T23" s="32">
        <f>SUM(M23:S23)</f>
        <v>46.92</v>
      </c>
      <c r="U23" s="30">
        <f>U22-S22</f>
        <v>4.66</v>
      </c>
      <c r="V23" s="30">
        <f t="shared" ref="V23:AA23" si="40">V22-U22</f>
        <v>22.41</v>
      </c>
      <c r="W23" s="30">
        <f t="shared" si="40"/>
        <v>26.02</v>
      </c>
      <c r="X23" s="30">
        <f t="shared" si="40"/>
        <v>0</v>
      </c>
      <c r="Y23" s="30">
        <f t="shared" si="40"/>
        <v>39.67</v>
      </c>
      <c r="Z23" s="30">
        <f t="shared" si="40"/>
        <v>85.83</v>
      </c>
      <c r="AA23" s="30">
        <f t="shared" si="40"/>
        <v>102.03</v>
      </c>
      <c r="AB23" s="31">
        <f>SUM(U23:AA23)</f>
        <v>280.62</v>
      </c>
      <c r="AC23" s="30">
        <f>AC22-AA22</f>
        <v>0</v>
      </c>
      <c r="AD23" s="30">
        <f t="shared" ref="AD23:AI23" si="41">AD22-AC22</f>
        <v>155.97</v>
      </c>
      <c r="AE23" s="30">
        <f t="shared" si="41"/>
        <v>85.47</v>
      </c>
      <c r="AF23" s="30">
        <f t="shared" si="41"/>
        <v>116.91</v>
      </c>
      <c r="AG23" s="30">
        <f t="shared" si="41"/>
        <v>183.52</v>
      </c>
      <c r="AH23" s="30">
        <f t="shared" si="41"/>
        <v>74.43</v>
      </c>
      <c r="AI23" s="30">
        <f t="shared" si="41"/>
        <v>158.05</v>
      </c>
      <c r="AJ23" s="31">
        <f>SUM(AC23:AI23)</f>
        <v>774.35</v>
      </c>
      <c r="AK23" s="30">
        <f>AK22-AI22</f>
        <v>88.8</v>
      </c>
      <c r="AL23" s="30">
        <f t="shared" ref="AL23:AM23" si="42">AL22-AK22</f>
        <v>71.94</v>
      </c>
      <c r="AM23" s="30">
        <f t="shared" si="42"/>
        <v>56.71</v>
      </c>
      <c r="AN23" s="30"/>
    </row>
    <row r="24">
      <c r="A24" s="20"/>
      <c r="B24" s="55"/>
      <c r="C24" s="43" t="s">
        <v>16</v>
      </c>
      <c r="D24" s="44">
        <v>3.77</v>
      </c>
      <c r="E24" s="45">
        <v>6.94</v>
      </c>
      <c r="F24" s="45">
        <v>18.52</v>
      </c>
      <c r="G24" s="45">
        <v>3.29</v>
      </c>
      <c r="H24" s="45">
        <v>16.05</v>
      </c>
      <c r="I24" s="45">
        <v>13.02</v>
      </c>
      <c r="J24" s="45">
        <v>5.78</v>
      </c>
      <c r="K24" s="45">
        <v>17.18</v>
      </c>
      <c r="L24" s="18"/>
      <c r="M24" s="52">
        <v>8.73</v>
      </c>
      <c r="N24" s="45">
        <v>0.0</v>
      </c>
      <c r="O24" s="45">
        <v>0.0</v>
      </c>
      <c r="P24" s="45">
        <v>0.0</v>
      </c>
      <c r="Q24" s="45">
        <v>0.0</v>
      </c>
      <c r="R24" s="45">
        <v>0.0</v>
      </c>
      <c r="S24" s="45">
        <v>0.0</v>
      </c>
      <c r="T24" s="18"/>
      <c r="U24" s="45">
        <v>0.0</v>
      </c>
      <c r="V24" s="45">
        <v>3.93</v>
      </c>
      <c r="W24" s="45">
        <v>7.05</v>
      </c>
      <c r="X24" s="45">
        <v>0.0</v>
      </c>
      <c r="Y24" s="45">
        <v>5.48</v>
      </c>
      <c r="Z24" s="45">
        <v>11.65</v>
      </c>
      <c r="AA24" s="45">
        <v>12.43</v>
      </c>
      <c r="AB24" s="18"/>
      <c r="AC24" s="25">
        <v>0.0</v>
      </c>
      <c r="AD24" s="45">
        <v>15.26</v>
      </c>
      <c r="AE24" s="45">
        <v>17.12</v>
      </c>
      <c r="AF24" s="45">
        <v>18.53</v>
      </c>
      <c r="AG24" s="45">
        <v>21.7</v>
      </c>
      <c r="AH24" s="45">
        <v>10.83</v>
      </c>
      <c r="AI24" s="45">
        <v>20.52</v>
      </c>
      <c r="AJ24" s="18"/>
      <c r="AK24" s="45">
        <v>23.76</v>
      </c>
      <c r="AL24" s="45">
        <v>13.6</v>
      </c>
      <c r="AM24" s="45">
        <v>10.32</v>
      </c>
      <c r="AN24" s="30">
        <f>SUM(E24:AM24)</f>
        <v>281.69</v>
      </c>
    </row>
    <row r="25">
      <c r="A25" s="20"/>
      <c r="B25" s="56"/>
      <c r="C25" s="22" t="s">
        <v>23</v>
      </c>
      <c r="D25" s="23">
        <v>1913.6</v>
      </c>
      <c r="E25" s="24">
        <v>1914.9</v>
      </c>
      <c r="F25" s="24">
        <v>1916.5</v>
      </c>
      <c r="G25" s="24">
        <v>1916.9</v>
      </c>
      <c r="H25" s="24">
        <v>1918.7</v>
      </c>
      <c r="I25" s="24">
        <v>1922.0</v>
      </c>
      <c r="J25" s="24">
        <v>1923.9</v>
      </c>
      <c r="K25" s="24">
        <v>1928.3</v>
      </c>
      <c r="L25" s="18"/>
      <c r="M25" s="26">
        <v>1930.0</v>
      </c>
      <c r="N25" s="26">
        <v>1930.0</v>
      </c>
      <c r="O25" s="26">
        <v>1930.0</v>
      </c>
      <c r="P25" s="26">
        <v>1930.0</v>
      </c>
      <c r="Q25" s="26">
        <v>1930.0</v>
      </c>
      <c r="R25" s="26">
        <v>1930.0</v>
      </c>
      <c r="S25" s="26">
        <v>1930.0</v>
      </c>
      <c r="T25" s="18"/>
      <c r="U25" s="24">
        <v>1930.2</v>
      </c>
      <c r="V25" s="24">
        <v>1930.2</v>
      </c>
      <c r="W25" s="24">
        <v>1931.1</v>
      </c>
      <c r="X25" s="24">
        <v>1932.7</v>
      </c>
      <c r="Y25" s="24">
        <v>1935.5</v>
      </c>
      <c r="Z25" s="24">
        <v>1942.9</v>
      </c>
      <c r="AA25" s="24">
        <v>1950.2</v>
      </c>
      <c r="AB25" s="18"/>
      <c r="AC25" s="24">
        <v>1958.2</v>
      </c>
      <c r="AD25" s="24">
        <v>1964.8</v>
      </c>
      <c r="AE25" s="24">
        <v>1971.8</v>
      </c>
      <c r="AF25" s="24">
        <v>1974.2</v>
      </c>
      <c r="AG25" s="24">
        <v>1977.2</v>
      </c>
      <c r="AH25" s="24">
        <v>1980.9</v>
      </c>
      <c r="AI25" s="24">
        <v>1982.4</v>
      </c>
      <c r="AJ25" s="18"/>
      <c r="AK25" s="24">
        <v>1984.1</v>
      </c>
      <c r="AL25" s="24">
        <v>1987.8</v>
      </c>
      <c r="AM25" s="24">
        <v>1996.0</v>
      </c>
      <c r="AN25" s="30"/>
    </row>
    <row r="26">
      <c r="A26" s="20"/>
      <c r="B26" s="56"/>
      <c r="C26" s="50" t="s">
        <v>15</v>
      </c>
      <c r="D26" s="30" t="str">
        <f t="shared" ref="D26:K26" si="43">D25-C25</f>
        <v>#VALUE!</v>
      </c>
      <c r="E26" s="30">
        <f t="shared" si="43"/>
        <v>1.3</v>
      </c>
      <c r="F26" s="30">
        <f t="shared" si="43"/>
        <v>1.6</v>
      </c>
      <c r="G26" s="30">
        <f t="shared" si="43"/>
        <v>0.4</v>
      </c>
      <c r="H26" s="30">
        <f t="shared" si="43"/>
        <v>1.8</v>
      </c>
      <c r="I26" s="30">
        <f t="shared" si="43"/>
        <v>3.3</v>
      </c>
      <c r="J26" s="30">
        <f t="shared" si="43"/>
        <v>1.9</v>
      </c>
      <c r="K26" s="30">
        <f t="shared" si="43"/>
        <v>4.4</v>
      </c>
      <c r="L26" s="31">
        <f>SUM(E26:K26)</f>
        <v>14.7</v>
      </c>
      <c r="M26" s="30">
        <f>M25-K25</f>
        <v>1.7</v>
      </c>
      <c r="N26" s="30">
        <f t="shared" ref="N26:S26" si="44">N25-M25</f>
        <v>0</v>
      </c>
      <c r="O26" s="30">
        <f t="shared" si="44"/>
        <v>0</v>
      </c>
      <c r="P26" s="30">
        <f t="shared" si="44"/>
        <v>0</v>
      </c>
      <c r="Q26" s="30">
        <f t="shared" si="44"/>
        <v>0</v>
      </c>
      <c r="R26" s="30">
        <f t="shared" si="44"/>
        <v>0</v>
      </c>
      <c r="S26" s="30">
        <f t="shared" si="44"/>
        <v>0</v>
      </c>
      <c r="T26" s="32">
        <f>SUM(M26:S26)</f>
        <v>1.7</v>
      </c>
      <c r="U26" s="30">
        <f>U25-S25</f>
        <v>0.2</v>
      </c>
      <c r="V26" s="30">
        <f t="shared" ref="V26:AA26" si="45">V25-U25</f>
        <v>0</v>
      </c>
      <c r="W26" s="30">
        <f t="shared" si="45"/>
        <v>0.9</v>
      </c>
      <c r="X26" s="30">
        <f t="shared" si="45"/>
        <v>1.6</v>
      </c>
      <c r="Y26" s="30">
        <f t="shared" si="45"/>
        <v>2.8</v>
      </c>
      <c r="Z26" s="30">
        <f t="shared" si="45"/>
        <v>7.4</v>
      </c>
      <c r="AA26" s="30">
        <f t="shared" si="45"/>
        <v>7.3</v>
      </c>
      <c r="AB26" s="31">
        <f>SUM(U26:AA26)</f>
        <v>20.2</v>
      </c>
      <c r="AC26" s="42">
        <v>8.0</v>
      </c>
      <c r="AD26" s="30">
        <f t="shared" ref="AD26:AG26" si="46">AD25-AC25</f>
        <v>6.6</v>
      </c>
      <c r="AE26" s="30">
        <f t="shared" si="46"/>
        <v>7</v>
      </c>
      <c r="AF26" s="30">
        <f t="shared" si="46"/>
        <v>2.4</v>
      </c>
      <c r="AG26" s="30">
        <f t="shared" si="46"/>
        <v>3</v>
      </c>
      <c r="AH26" s="30">
        <f>AH25-AI28</f>
        <v>-26844.024</v>
      </c>
      <c r="AI26" s="42">
        <v>1.1</v>
      </c>
      <c r="AJ26" s="31">
        <f>SUM(AC26:AI26)</f>
        <v>-26815.924</v>
      </c>
      <c r="AK26" s="30">
        <f>AK25-AI25</f>
        <v>1.7</v>
      </c>
      <c r="AL26" s="30">
        <f t="shared" ref="AL26:AN26" si="47">AL25-AK25</f>
        <v>3.7</v>
      </c>
      <c r="AM26" s="30">
        <f t="shared" si="47"/>
        <v>8.2</v>
      </c>
      <c r="AN26" s="30">
        <f t="shared" si="47"/>
        <v>-1996</v>
      </c>
    </row>
    <row r="27">
      <c r="A27" s="49"/>
      <c r="B27" s="56"/>
      <c r="C27" s="43" t="s">
        <v>16</v>
      </c>
      <c r="D27" s="44">
        <v>2.2</v>
      </c>
      <c r="E27" s="45">
        <v>21.67</v>
      </c>
      <c r="F27" s="46">
        <v>24.0</v>
      </c>
      <c r="G27" s="46">
        <v>9.25</v>
      </c>
      <c r="H27" s="57">
        <v>24.0</v>
      </c>
      <c r="I27" s="48">
        <v>22.88</v>
      </c>
      <c r="J27" s="58">
        <v>16.07</v>
      </c>
      <c r="K27" s="48">
        <v>23.77</v>
      </c>
      <c r="L27" s="18"/>
      <c r="M27" s="46">
        <v>8.75</v>
      </c>
      <c r="N27" s="46">
        <v>0.0</v>
      </c>
      <c r="O27" s="45">
        <v>0.0</v>
      </c>
      <c r="P27" s="44"/>
      <c r="Q27" s="44"/>
      <c r="R27" s="44"/>
      <c r="S27" s="44"/>
      <c r="T27" s="18"/>
      <c r="U27" s="45">
        <v>0.0</v>
      </c>
      <c r="V27" s="45">
        <v>0.0</v>
      </c>
      <c r="W27" s="37">
        <v>8.87</v>
      </c>
      <c r="X27" s="45">
        <v>23.43</v>
      </c>
      <c r="Y27" s="45">
        <v>22.12</v>
      </c>
      <c r="Z27" s="45">
        <v>24.0</v>
      </c>
      <c r="AA27" s="45">
        <v>20.34</v>
      </c>
      <c r="AB27" s="18"/>
      <c r="AC27" s="59"/>
      <c r="AD27" s="45">
        <v>22.85</v>
      </c>
      <c r="AE27" s="45">
        <v>22.95</v>
      </c>
      <c r="AF27" s="45">
        <v>22.73</v>
      </c>
      <c r="AG27" s="45">
        <v>23.77</v>
      </c>
      <c r="AH27" s="45">
        <v>24.0</v>
      </c>
      <c r="AI27" s="45">
        <v>23.05</v>
      </c>
      <c r="AJ27" s="18"/>
      <c r="AK27" s="45">
        <v>23.53</v>
      </c>
      <c r="AL27" s="45">
        <v>18.47</v>
      </c>
      <c r="AM27" s="45">
        <v>22.07</v>
      </c>
      <c r="AN27" s="30">
        <f>SUM(E27:AM27)</f>
        <v>452.57</v>
      </c>
    </row>
    <row r="28">
      <c r="A28" s="60" t="s">
        <v>24</v>
      </c>
      <c r="B28" s="61" t="s">
        <v>24</v>
      </c>
      <c r="C28" s="22" t="s">
        <v>25</v>
      </c>
      <c r="D28" s="23">
        <v>27553.662</v>
      </c>
      <c r="E28" s="24">
        <v>27638.092</v>
      </c>
      <c r="F28" s="24">
        <v>27687.672</v>
      </c>
      <c r="G28" s="24">
        <v>27734.46</v>
      </c>
      <c r="H28" s="24">
        <v>27819.86</v>
      </c>
      <c r="I28" s="48">
        <v>27912.902</v>
      </c>
      <c r="J28" s="48">
        <v>27955.866</v>
      </c>
      <c r="K28" s="24">
        <v>27998.812</v>
      </c>
      <c r="L28" s="18"/>
      <c r="M28" s="24">
        <v>28009.306</v>
      </c>
      <c r="N28" s="24">
        <v>28009.306</v>
      </c>
      <c r="O28" s="24">
        <v>28009.306</v>
      </c>
      <c r="P28" s="24">
        <v>28009.306</v>
      </c>
      <c r="Q28" s="24">
        <v>28009.306</v>
      </c>
      <c r="R28" s="24">
        <v>28009.306</v>
      </c>
      <c r="S28" s="24">
        <v>28009.306</v>
      </c>
      <c r="T28" s="18"/>
      <c r="U28" s="24">
        <v>28064.358</v>
      </c>
      <c r="V28" s="24">
        <v>28098.712</v>
      </c>
      <c r="W28" s="24">
        <v>28126.112</v>
      </c>
      <c r="X28" s="24">
        <v>28188.555</v>
      </c>
      <c r="Y28" s="24">
        <v>28251.944</v>
      </c>
      <c r="Z28" s="24">
        <v>28347.296</v>
      </c>
      <c r="AA28" s="24">
        <v>28440.722</v>
      </c>
      <c r="AB28" s="18"/>
      <c r="AC28" s="62">
        <v>28526.32</v>
      </c>
      <c r="AD28" s="24">
        <v>28602.888</v>
      </c>
      <c r="AE28" s="24">
        <v>28602.9</v>
      </c>
      <c r="AF28" s="24">
        <v>28657.236</v>
      </c>
      <c r="AG28" s="24">
        <v>28690.5</v>
      </c>
      <c r="AH28" s="24">
        <v>28764.348</v>
      </c>
      <c r="AI28" s="24">
        <v>28824.924</v>
      </c>
      <c r="AJ28" s="18"/>
      <c r="AK28" s="24">
        <v>28869.04</v>
      </c>
      <c r="AL28" s="24">
        <v>28903.842</v>
      </c>
      <c r="AM28" s="24">
        <v>28972.516</v>
      </c>
      <c r="AN28" s="30"/>
    </row>
    <row r="29">
      <c r="A29" s="63"/>
      <c r="B29" s="28"/>
      <c r="C29" s="50" t="s">
        <v>15</v>
      </c>
      <c r="D29" s="30" t="str">
        <f t="shared" ref="D29:K29" si="48">D28-C28</f>
        <v>#VALUE!</v>
      </c>
      <c r="E29" s="30">
        <f t="shared" si="48"/>
        <v>84.43</v>
      </c>
      <c r="F29" s="30">
        <f t="shared" si="48"/>
        <v>49.58</v>
      </c>
      <c r="G29" s="30">
        <f t="shared" si="48"/>
        <v>46.788</v>
      </c>
      <c r="H29" s="30">
        <f t="shared" si="48"/>
        <v>85.4</v>
      </c>
      <c r="I29" s="30">
        <f t="shared" si="48"/>
        <v>93.042</v>
      </c>
      <c r="J29" s="30">
        <f t="shared" si="48"/>
        <v>42.964</v>
      </c>
      <c r="K29" s="30">
        <f t="shared" si="48"/>
        <v>42.946</v>
      </c>
      <c r="L29" s="31">
        <f>SUM(E29:K29)</f>
        <v>445.15</v>
      </c>
      <c r="M29" s="30">
        <f>M28-K28</f>
        <v>10.494</v>
      </c>
      <c r="N29" s="30">
        <f t="shared" ref="N29:O29" si="49">N28-M28</f>
        <v>0</v>
      </c>
      <c r="O29" s="30">
        <f t="shared" si="49"/>
        <v>0</v>
      </c>
      <c r="P29" s="30">
        <v>76.79</v>
      </c>
      <c r="Q29" s="30">
        <f t="shared" ref="Q29:S29" si="50">Q28-P28</f>
        <v>0</v>
      </c>
      <c r="R29" s="30">
        <f t="shared" si="50"/>
        <v>0</v>
      </c>
      <c r="S29" s="30">
        <f t="shared" si="50"/>
        <v>0</v>
      </c>
      <c r="T29" s="32">
        <f>SUM(M29:S29)</f>
        <v>87.284</v>
      </c>
      <c r="U29" s="30">
        <f>U28-S28</f>
        <v>55.052</v>
      </c>
      <c r="V29" s="30">
        <f t="shared" ref="V29:AA29" si="51">V28-U28</f>
        <v>34.354</v>
      </c>
      <c r="W29" s="30">
        <f t="shared" si="51"/>
        <v>27.4</v>
      </c>
      <c r="X29" s="30">
        <f t="shared" si="51"/>
        <v>62.443</v>
      </c>
      <c r="Y29" s="30">
        <f t="shared" si="51"/>
        <v>63.389</v>
      </c>
      <c r="Z29" s="30">
        <f t="shared" si="51"/>
        <v>95.352</v>
      </c>
      <c r="AA29" s="30">
        <f t="shared" si="51"/>
        <v>93.426</v>
      </c>
      <c r="AB29" s="31">
        <f>SUM(U29:AA29)</f>
        <v>431.416</v>
      </c>
      <c r="AC29" s="30">
        <f>AC28-AA28</f>
        <v>85.598</v>
      </c>
      <c r="AD29" s="30">
        <f t="shared" ref="AD29:AI29" si="52">AD28-AC28</f>
        <v>76.568</v>
      </c>
      <c r="AE29" s="30">
        <f t="shared" si="52"/>
        <v>0.012</v>
      </c>
      <c r="AF29" s="30">
        <f t="shared" si="52"/>
        <v>54.336</v>
      </c>
      <c r="AG29" s="30">
        <f t="shared" si="52"/>
        <v>33.264</v>
      </c>
      <c r="AH29" s="30">
        <f t="shared" si="52"/>
        <v>73.848</v>
      </c>
      <c r="AI29" s="30">
        <f t="shared" si="52"/>
        <v>60.576</v>
      </c>
      <c r="AJ29" s="31">
        <f>SUM(AC29:AI29)</f>
        <v>384.202</v>
      </c>
      <c r="AK29" s="30">
        <f>AK28-AI28</f>
        <v>44.116</v>
      </c>
      <c r="AL29" s="30">
        <f t="shared" ref="AL29:AM29" si="53">AL28-AK28</f>
        <v>34.802</v>
      </c>
      <c r="AM29" s="30">
        <f t="shared" si="53"/>
        <v>68.674</v>
      </c>
      <c r="AN29" s="30"/>
    </row>
    <row r="30">
      <c r="A30" s="63"/>
      <c r="B30" s="28"/>
      <c r="C30" s="64" t="s">
        <v>16</v>
      </c>
      <c r="D30" s="44">
        <v>23.02</v>
      </c>
      <c r="E30" s="65">
        <v>19.17</v>
      </c>
      <c r="F30" s="48">
        <v>9.48</v>
      </c>
      <c r="G30" s="48">
        <v>8.93</v>
      </c>
      <c r="H30" s="46">
        <v>22.48</v>
      </c>
      <c r="I30" s="47">
        <v>23.1</v>
      </c>
      <c r="J30" s="47">
        <v>8.67</v>
      </c>
      <c r="K30" s="48">
        <v>9.08</v>
      </c>
      <c r="L30" s="66"/>
      <c r="M30" s="46">
        <v>2.5</v>
      </c>
      <c r="N30" s="46">
        <v>0.0</v>
      </c>
      <c r="O30" s="44"/>
      <c r="P30" s="44"/>
      <c r="Q30" s="44"/>
      <c r="R30" s="44"/>
      <c r="S30" s="44"/>
      <c r="T30" s="18"/>
      <c r="U30" s="45">
        <v>11.56</v>
      </c>
      <c r="V30" s="45">
        <v>8.41</v>
      </c>
      <c r="W30" s="45">
        <v>9.04</v>
      </c>
      <c r="X30" s="45">
        <v>15.5</v>
      </c>
      <c r="Y30" s="45">
        <v>13.75</v>
      </c>
      <c r="Z30" s="45">
        <v>23.85</v>
      </c>
      <c r="AA30" s="45">
        <v>21.95</v>
      </c>
      <c r="AB30" s="18"/>
      <c r="AC30" s="25">
        <v>21.79</v>
      </c>
      <c r="AD30" s="45">
        <v>17.59</v>
      </c>
      <c r="AE30" s="45">
        <v>0.0</v>
      </c>
      <c r="AF30" s="45">
        <v>12.95</v>
      </c>
      <c r="AG30" s="45">
        <v>7.71</v>
      </c>
      <c r="AH30" s="45">
        <v>20.77</v>
      </c>
      <c r="AI30" s="45">
        <v>17.6</v>
      </c>
      <c r="AJ30" s="18"/>
      <c r="AK30" s="45">
        <v>11.32</v>
      </c>
      <c r="AL30" s="45">
        <v>7.67</v>
      </c>
      <c r="AM30" s="45">
        <v>13.98</v>
      </c>
      <c r="AN30" s="67">
        <f>SUM(E30:AM30)</f>
        <v>338.85</v>
      </c>
    </row>
    <row r="31">
      <c r="A31" s="63"/>
      <c r="B31" s="28"/>
      <c r="C31" s="22" t="s">
        <v>26</v>
      </c>
      <c r="D31" s="23">
        <v>20662.148</v>
      </c>
      <c r="E31" s="24">
        <v>20666.942</v>
      </c>
      <c r="F31" s="24">
        <v>20678.434</v>
      </c>
      <c r="G31" s="24">
        <v>20705.698</v>
      </c>
      <c r="H31" s="24">
        <v>20784.25</v>
      </c>
      <c r="I31" s="24">
        <v>20850.206</v>
      </c>
      <c r="J31" s="24">
        <v>20908.578</v>
      </c>
      <c r="K31" s="24">
        <v>20942.766</v>
      </c>
      <c r="L31" s="18"/>
      <c r="M31" s="48">
        <v>20951.38</v>
      </c>
      <c r="N31" s="48">
        <v>20951.38</v>
      </c>
      <c r="O31" s="48">
        <v>20951.38</v>
      </c>
      <c r="P31" s="48">
        <v>20951.38</v>
      </c>
      <c r="Q31" s="48">
        <v>20951.38</v>
      </c>
      <c r="R31" s="48">
        <v>20951.38</v>
      </c>
      <c r="S31" s="48">
        <v>20951.38</v>
      </c>
      <c r="T31" s="18"/>
      <c r="U31" s="24">
        <v>20990.648</v>
      </c>
      <c r="V31" s="24">
        <v>21066.616</v>
      </c>
      <c r="W31" s="24">
        <v>21109.566</v>
      </c>
      <c r="X31" s="24">
        <v>21150.505</v>
      </c>
      <c r="Y31" s="24">
        <v>21227.882</v>
      </c>
      <c r="Z31" s="24">
        <v>21302.45</v>
      </c>
      <c r="AA31" s="24">
        <v>21362.008</v>
      </c>
      <c r="AB31" s="18"/>
      <c r="AC31" s="24">
        <v>21412.094</v>
      </c>
      <c r="AD31" s="24">
        <v>21466.008</v>
      </c>
      <c r="AE31" s="24">
        <v>21481.49</v>
      </c>
      <c r="AF31" s="24">
        <v>21531.294</v>
      </c>
      <c r="AG31" s="24">
        <v>21555.754</v>
      </c>
      <c r="AH31" s="25">
        <v>21604.048</v>
      </c>
      <c r="AI31" s="24">
        <v>21634.274</v>
      </c>
      <c r="AJ31" s="18"/>
      <c r="AK31" s="24">
        <v>21671.582</v>
      </c>
      <c r="AL31" s="24">
        <v>21726.854</v>
      </c>
      <c r="AM31" s="24">
        <v>21776.324</v>
      </c>
      <c r="AN31" s="30"/>
    </row>
    <row r="32">
      <c r="A32" s="63"/>
      <c r="B32" s="28"/>
      <c r="C32" s="29" t="s">
        <v>15</v>
      </c>
      <c r="D32" s="30" t="str">
        <f t="shared" ref="D32:K32" si="54">D31-C31</f>
        <v>#VALUE!</v>
      </c>
      <c r="E32" s="30">
        <f t="shared" si="54"/>
        <v>4.794</v>
      </c>
      <c r="F32" s="30">
        <f t="shared" si="54"/>
        <v>11.492</v>
      </c>
      <c r="G32" s="30">
        <f t="shared" si="54"/>
        <v>27.264</v>
      </c>
      <c r="H32" s="30">
        <f t="shared" si="54"/>
        <v>78.552</v>
      </c>
      <c r="I32" s="30">
        <f t="shared" si="54"/>
        <v>65.956</v>
      </c>
      <c r="J32" s="30">
        <f t="shared" si="54"/>
        <v>58.372</v>
      </c>
      <c r="K32" s="30">
        <f t="shared" si="54"/>
        <v>34.188</v>
      </c>
      <c r="L32" s="31">
        <f>SUM(E32:K32)</f>
        <v>280.618</v>
      </c>
      <c r="M32" s="30">
        <f>M31-K31</f>
        <v>8.614</v>
      </c>
      <c r="N32" s="30">
        <f t="shared" ref="N32:S32" si="55">N31-M31</f>
        <v>0</v>
      </c>
      <c r="O32" s="30">
        <f t="shared" si="55"/>
        <v>0</v>
      </c>
      <c r="P32" s="30">
        <f t="shared" si="55"/>
        <v>0</v>
      </c>
      <c r="Q32" s="30">
        <f t="shared" si="55"/>
        <v>0</v>
      </c>
      <c r="R32" s="30">
        <f t="shared" si="55"/>
        <v>0</v>
      </c>
      <c r="S32" s="30">
        <f t="shared" si="55"/>
        <v>0</v>
      </c>
      <c r="T32" s="32">
        <f>SUM(M32:S32)</f>
        <v>8.614</v>
      </c>
      <c r="U32" s="30">
        <f>U31-S31</f>
        <v>39.268</v>
      </c>
      <c r="V32" s="30">
        <f t="shared" ref="V32:AA32" si="56">V31-U31</f>
        <v>75.968</v>
      </c>
      <c r="W32" s="68">
        <f t="shared" si="56"/>
        <v>42.95</v>
      </c>
      <c r="X32" s="30">
        <f t="shared" si="56"/>
        <v>40.939</v>
      </c>
      <c r="Y32" s="30">
        <f t="shared" si="56"/>
        <v>77.377</v>
      </c>
      <c r="Z32" s="30">
        <f t="shared" si="56"/>
        <v>74.568</v>
      </c>
      <c r="AA32" s="30">
        <f t="shared" si="56"/>
        <v>59.558</v>
      </c>
      <c r="AB32" s="31">
        <f>SUM(U32:AA32)</f>
        <v>410.628</v>
      </c>
      <c r="AC32" s="30">
        <f>AC31-AA31</f>
        <v>50.086</v>
      </c>
      <c r="AD32" s="30">
        <f t="shared" ref="AD32:AI32" si="57">AD31-AC31</f>
        <v>53.914</v>
      </c>
      <c r="AE32" s="30">
        <f t="shared" si="57"/>
        <v>15.482</v>
      </c>
      <c r="AF32" s="30">
        <f t="shared" si="57"/>
        <v>49.804</v>
      </c>
      <c r="AG32" s="30">
        <f t="shared" si="57"/>
        <v>24.46</v>
      </c>
      <c r="AH32" s="30">
        <f t="shared" si="57"/>
        <v>48.294</v>
      </c>
      <c r="AI32" s="30">
        <f t="shared" si="57"/>
        <v>30.226</v>
      </c>
      <c r="AJ32" s="31">
        <f>SUM(AC32:AI32)</f>
        <v>272.266</v>
      </c>
      <c r="AK32" s="30">
        <f>AK31-AI31</f>
        <v>37.308</v>
      </c>
      <c r="AL32" s="30">
        <f t="shared" ref="AL32:AM32" si="58">AL31-AK31</f>
        <v>55.272</v>
      </c>
      <c r="AM32" s="30">
        <f t="shared" si="58"/>
        <v>49.47</v>
      </c>
      <c r="AN32" s="30"/>
    </row>
    <row r="33">
      <c r="A33" s="63"/>
      <c r="B33" s="28"/>
      <c r="C33" s="43" t="s">
        <v>16</v>
      </c>
      <c r="D33" s="44">
        <v>16.38</v>
      </c>
      <c r="E33" s="45">
        <v>1.0</v>
      </c>
      <c r="F33" s="48">
        <v>4.83</v>
      </c>
      <c r="G33" s="48">
        <v>4.85</v>
      </c>
      <c r="H33" s="46">
        <v>22.75</v>
      </c>
      <c r="I33" s="51">
        <v>20.32</v>
      </c>
      <c r="J33" s="58">
        <v>16.45</v>
      </c>
      <c r="K33" s="48">
        <v>4.83</v>
      </c>
      <c r="L33" s="18"/>
      <c r="M33" s="46">
        <v>2.5</v>
      </c>
      <c r="N33" s="46">
        <v>0.0</v>
      </c>
      <c r="O33" s="44"/>
      <c r="P33" s="44"/>
      <c r="Q33" s="44"/>
      <c r="R33" s="44"/>
      <c r="S33" s="44"/>
      <c r="T33" s="18"/>
      <c r="U33" s="45">
        <v>9.44</v>
      </c>
      <c r="V33" s="45">
        <v>20.67</v>
      </c>
      <c r="W33" s="45">
        <v>11.07</v>
      </c>
      <c r="X33" s="45">
        <v>12.8</v>
      </c>
      <c r="Y33" s="45">
        <v>22.58</v>
      </c>
      <c r="Z33" s="45">
        <v>22.85</v>
      </c>
      <c r="AA33" s="45">
        <v>17.32</v>
      </c>
      <c r="AB33" s="18"/>
      <c r="AC33" s="25">
        <v>11.36</v>
      </c>
      <c r="AD33" s="45">
        <v>15.6</v>
      </c>
      <c r="AE33" s="45">
        <v>3.82</v>
      </c>
      <c r="AF33" s="45">
        <v>17.48</v>
      </c>
      <c r="AG33" s="45">
        <v>10.81</v>
      </c>
      <c r="AH33" s="25">
        <v>15.87</v>
      </c>
      <c r="AI33" s="45">
        <v>8.41</v>
      </c>
      <c r="AJ33" s="18"/>
      <c r="AK33" s="45">
        <v>8.3</v>
      </c>
      <c r="AL33" s="45">
        <v>15.0</v>
      </c>
      <c r="AM33" s="45">
        <v>13.12</v>
      </c>
      <c r="AN33" s="30">
        <f>SUM(E33:AM33)</f>
        <v>314.03</v>
      </c>
    </row>
    <row r="34">
      <c r="A34" s="63"/>
      <c r="B34" s="28"/>
      <c r="C34" s="22" t="s">
        <v>27</v>
      </c>
      <c r="D34" s="23">
        <v>17215.002</v>
      </c>
      <c r="E34" s="24">
        <v>17249.356</v>
      </c>
      <c r="F34" s="48">
        <v>17258.078</v>
      </c>
      <c r="G34" s="26">
        <v>17282.8</v>
      </c>
      <c r="H34" s="48">
        <v>17345.24</v>
      </c>
      <c r="I34" s="25">
        <v>17381.05</v>
      </c>
      <c r="J34" s="25">
        <v>17411.552</v>
      </c>
      <c r="K34" s="24">
        <v>17443.564</v>
      </c>
      <c r="L34" s="18"/>
      <c r="M34" s="26">
        <v>17443.898</v>
      </c>
      <c r="N34" s="26">
        <v>17443.898</v>
      </c>
      <c r="O34" s="26">
        <v>17443.898</v>
      </c>
      <c r="P34" s="26">
        <v>17443.898</v>
      </c>
      <c r="Q34" s="26">
        <v>17443.898</v>
      </c>
      <c r="R34" s="26">
        <v>17443.898</v>
      </c>
      <c r="S34" s="26">
        <v>17443.898</v>
      </c>
      <c r="T34" s="18"/>
      <c r="U34" s="24">
        <v>17490.332</v>
      </c>
      <c r="V34" s="24">
        <v>17523.252</v>
      </c>
      <c r="W34" s="24">
        <v>17559.22</v>
      </c>
      <c r="X34" s="24">
        <v>17620.54</v>
      </c>
      <c r="Y34" s="24">
        <v>17675.62</v>
      </c>
      <c r="Z34" s="24">
        <v>17681.988</v>
      </c>
      <c r="AA34" s="24">
        <v>17715.414</v>
      </c>
      <c r="AB34" s="18"/>
      <c r="AC34" s="24">
        <v>17724.754</v>
      </c>
      <c r="AD34" s="24">
        <v>17744.584</v>
      </c>
      <c r="AE34" s="24">
        <v>17744.586</v>
      </c>
      <c r="AF34" s="24">
        <v>17744.595</v>
      </c>
      <c r="AG34" s="24">
        <v>17761.8</v>
      </c>
      <c r="AH34" s="24">
        <v>17761.858</v>
      </c>
      <c r="AI34" s="24">
        <v>17761.916</v>
      </c>
      <c r="AJ34" s="18"/>
      <c r="AK34" s="24">
        <v>17789.17</v>
      </c>
      <c r="AL34" s="24">
        <v>17811.902</v>
      </c>
      <c r="AM34" s="24">
        <v>17849.192</v>
      </c>
      <c r="AN34" s="30"/>
    </row>
    <row r="35">
      <c r="A35" s="63"/>
      <c r="B35" s="28"/>
      <c r="C35" s="29" t="s">
        <v>15</v>
      </c>
      <c r="D35" s="30" t="str">
        <f t="shared" ref="D35:K35" si="59">D34-C34</f>
        <v>#VALUE!</v>
      </c>
      <c r="E35" s="30">
        <f t="shared" si="59"/>
        <v>34.354</v>
      </c>
      <c r="F35" s="30">
        <f t="shared" si="59"/>
        <v>8.722</v>
      </c>
      <c r="G35" s="30">
        <f t="shared" si="59"/>
        <v>24.722</v>
      </c>
      <c r="H35" s="30">
        <f t="shared" si="59"/>
        <v>62.44</v>
      </c>
      <c r="I35" s="30">
        <f t="shared" si="59"/>
        <v>35.81</v>
      </c>
      <c r="J35" s="30">
        <f t="shared" si="59"/>
        <v>30.502</v>
      </c>
      <c r="K35" s="30">
        <f t="shared" si="59"/>
        <v>32.012</v>
      </c>
      <c r="L35" s="31">
        <f>SUM(E35:K35)</f>
        <v>228.562</v>
      </c>
      <c r="M35" s="30">
        <f>M34-K34</f>
        <v>0.334</v>
      </c>
      <c r="N35" s="30">
        <f t="shared" ref="N35:S35" si="60">N34-M34</f>
        <v>0</v>
      </c>
      <c r="O35" s="30">
        <f t="shared" si="60"/>
        <v>0</v>
      </c>
      <c r="P35" s="30">
        <f t="shared" si="60"/>
        <v>0</v>
      </c>
      <c r="Q35" s="30">
        <f t="shared" si="60"/>
        <v>0</v>
      </c>
      <c r="R35" s="30">
        <f t="shared" si="60"/>
        <v>0</v>
      </c>
      <c r="S35" s="30">
        <f t="shared" si="60"/>
        <v>0</v>
      </c>
      <c r="T35" s="32">
        <f>SUM(M35:S35)</f>
        <v>0.334</v>
      </c>
      <c r="U35" s="30">
        <f>U34-S34</f>
        <v>46.434</v>
      </c>
      <c r="V35" s="30">
        <f t="shared" ref="V35:AA35" si="61">V34-U34</f>
        <v>32.92</v>
      </c>
      <c r="W35" s="30">
        <f t="shared" si="61"/>
        <v>35.968</v>
      </c>
      <c r="X35" s="30">
        <f t="shared" si="61"/>
        <v>61.32</v>
      </c>
      <c r="Y35" s="30">
        <f t="shared" si="61"/>
        <v>55.08</v>
      </c>
      <c r="Z35" s="30">
        <f t="shared" si="61"/>
        <v>6.368</v>
      </c>
      <c r="AA35" s="30">
        <f t="shared" si="61"/>
        <v>33.426</v>
      </c>
      <c r="AB35" s="31">
        <f>SUM(U35:AA35)</f>
        <v>271.516</v>
      </c>
      <c r="AC35" s="30">
        <f>AC34-AA34</f>
        <v>9.34</v>
      </c>
      <c r="AD35" s="30">
        <f>AD34-AC34</f>
        <v>19.83</v>
      </c>
      <c r="AE35" s="45">
        <v>0.0</v>
      </c>
      <c r="AF35" s="30">
        <f t="shared" ref="AF35:AI35" si="62">AF34-AE34</f>
        <v>0.009000000002</v>
      </c>
      <c r="AG35" s="30">
        <f t="shared" si="62"/>
        <v>17.205</v>
      </c>
      <c r="AH35" s="30">
        <f t="shared" si="62"/>
        <v>0.058</v>
      </c>
      <c r="AI35" s="30">
        <f t="shared" si="62"/>
        <v>0.058</v>
      </c>
      <c r="AJ35" s="31">
        <f>SUM(AC35:AI35)</f>
        <v>46.5</v>
      </c>
      <c r="AK35" s="30">
        <f>AK34-AI34</f>
        <v>27.254</v>
      </c>
      <c r="AL35" s="27">
        <f t="shared" ref="AL35:AM35" si="63">AL34-AK34</f>
        <v>22.732</v>
      </c>
      <c r="AM35" s="27">
        <f t="shared" si="63"/>
        <v>37.29</v>
      </c>
      <c r="AN35" s="30"/>
    </row>
    <row r="36">
      <c r="A36" s="63"/>
      <c r="B36" s="28"/>
      <c r="C36" s="43" t="s">
        <v>16</v>
      </c>
      <c r="D36" s="44">
        <v>14.43</v>
      </c>
      <c r="E36" s="45">
        <v>6.63</v>
      </c>
      <c r="F36" s="48">
        <v>3.6</v>
      </c>
      <c r="G36" s="48">
        <v>3.95</v>
      </c>
      <c r="H36" s="46">
        <v>17.48</v>
      </c>
      <c r="I36" s="51">
        <v>8.35</v>
      </c>
      <c r="J36" s="58">
        <v>7.13</v>
      </c>
      <c r="K36" s="45">
        <v>7.5</v>
      </c>
      <c r="L36" s="18"/>
      <c r="M36" s="46">
        <v>0.7</v>
      </c>
      <c r="N36" s="46">
        <v>0.0</v>
      </c>
      <c r="O36" s="44"/>
      <c r="P36" s="44"/>
      <c r="Q36" s="44"/>
      <c r="R36" s="44"/>
      <c r="S36" s="44"/>
      <c r="T36" s="18"/>
      <c r="U36" s="45">
        <v>10.96</v>
      </c>
      <c r="V36" s="45">
        <v>7.73</v>
      </c>
      <c r="W36" s="45">
        <v>7.53</v>
      </c>
      <c r="X36" s="45">
        <v>16.02</v>
      </c>
      <c r="Y36" s="45">
        <v>13.85</v>
      </c>
      <c r="Z36" s="45">
        <v>3.81</v>
      </c>
      <c r="AA36" s="45">
        <v>7.43</v>
      </c>
      <c r="AB36" s="18"/>
      <c r="AC36" s="25">
        <v>1.36</v>
      </c>
      <c r="AD36" s="45">
        <v>5.28</v>
      </c>
      <c r="AF36" s="45">
        <v>0.0</v>
      </c>
      <c r="AG36" s="45">
        <v>5.78</v>
      </c>
      <c r="AH36" s="25">
        <v>0.0</v>
      </c>
      <c r="AI36" s="45">
        <v>0.0</v>
      </c>
      <c r="AJ36" s="18"/>
      <c r="AK36" s="45">
        <v>9.57</v>
      </c>
      <c r="AL36" s="45">
        <v>5.82</v>
      </c>
      <c r="AM36" s="45">
        <v>10.57</v>
      </c>
      <c r="AN36" s="30">
        <f>SUM(E36:AM36)</f>
        <v>161.05</v>
      </c>
    </row>
    <row r="37">
      <c r="A37" s="63"/>
      <c r="B37" s="28"/>
      <c r="C37" s="22" t="s">
        <v>28</v>
      </c>
      <c r="D37" s="23">
        <v>21906.774</v>
      </c>
      <c r="E37" s="24">
        <v>21966.56</v>
      </c>
      <c r="F37" s="24">
        <v>21997.868</v>
      </c>
      <c r="G37" s="24">
        <v>22019.204</v>
      </c>
      <c r="H37" s="24">
        <v>22082.91</v>
      </c>
      <c r="I37" s="24">
        <v>22170.25</v>
      </c>
      <c r="J37" s="24">
        <v>22221.384</v>
      </c>
      <c r="K37" s="24">
        <v>22280.808</v>
      </c>
      <c r="L37" s="18"/>
      <c r="M37" s="24">
        <v>22287.24</v>
      </c>
      <c r="N37" s="24">
        <v>22287.24</v>
      </c>
      <c r="O37" s="24">
        <v>22287.24</v>
      </c>
      <c r="P37" s="24">
        <v>22287.24</v>
      </c>
      <c r="Q37" s="24">
        <v>22287.24</v>
      </c>
      <c r="R37" s="24">
        <v>22287.24</v>
      </c>
      <c r="S37" s="24">
        <v>22287.24</v>
      </c>
      <c r="T37" s="18"/>
      <c r="U37" s="24">
        <v>22301.284</v>
      </c>
      <c r="V37" s="24">
        <v>22353.984</v>
      </c>
      <c r="W37" s="45">
        <v>22406.918</v>
      </c>
      <c r="X37" s="24">
        <v>22432.142</v>
      </c>
      <c r="Y37" s="24">
        <v>22490.488</v>
      </c>
      <c r="Z37" s="24">
        <v>22566.26</v>
      </c>
      <c r="AA37" s="24">
        <v>22643.678</v>
      </c>
      <c r="AB37" s="18"/>
      <c r="AC37" s="24">
        <v>22687.856</v>
      </c>
      <c r="AD37" s="24">
        <v>22701.838</v>
      </c>
      <c r="AE37" s="24">
        <v>22701.84</v>
      </c>
      <c r="AF37" s="24">
        <v>22701.84</v>
      </c>
      <c r="AG37" s="24">
        <v>22724.59</v>
      </c>
      <c r="AH37" s="25">
        <v>22742.068</v>
      </c>
      <c r="AI37" s="24">
        <v>22802.868</v>
      </c>
      <c r="AJ37" s="18"/>
      <c r="AK37" s="24">
        <v>22867.772</v>
      </c>
      <c r="AL37" s="24">
        <v>22901.61</v>
      </c>
      <c r="AM37" s="24">
        <v>22906.278</v>
      </c>
      <c r="AN37" s="30"/>
    </row>
    <row r="38">
      <c r="A38" s="63"/>
      <c r="B38" s="28"/>
      <c r="C38" s="69" t="s">
        <v>15</v>
      </c>
      <c r="D38" s="30" t="str">
        <f t="shared" ref="D38:K38" si="64">D37-C37</f>
        <v>#VALUE!</v>
      </c>
      <c r="E38" s="30">
        <f t="shared" si="64"/>
        <v>59.786</v>
      </c>
      <c r="F38" s="30">
        <f t="shared" si="64"/>
        <v>31.308</v>
      </c>
      <c r="G38" s="30">
        <f t="shared" si="64"/>
        <v>21.336</v>
      </c>
      <c r="H38" s="30">
        <f t="shared" si="64"/>
        <v>63.706</v>
      </c>
      <c r="I38" s="30">
        <f t="shared" si="64"/>
        <v>87.34</v>
      </c>
      <c r="J38" s="30">
        <f t="shared" si="64"/>
        <v>51.134</v>
      </c>
      <c r="K38" s="30">
        <f t="shared" si="64"/>
        <v>59.424</v>
      </c>
      <c r="L38" s="31">
        <f>SUM(E38:K38)</f>
        <v>374.034</v>
      </c>
      <c r="M38" s="30">
        <f>M37-K37</f>
        <v>6.432</v>
      </c>
      <c r="N38" s="30">
        <f t="shared" ref="N38:S38" si="65">N37-M37</f>
        <v>0</v>
      </c>
      <c r="O38" s="30">
        <f t="shared" si="65"/>
        <v>0</v>
      </c>
      <c r="P38" s="30">
        <f t="shared" si="65"/>
        <v>0</v>
      </c>
      <c r="Q38" s="30">
        <f t="shared" si="65"/>
        <v>0</v>
      </c>
      <c r="R38" s="30">
        <f t="shared" si="65"/>
        <v>0</v>
      </c>
      <c r="S38" s="30">
        <f t="shared" si="65"/>
        <v>0</v>
      </c>
      <c r="T38" s="32">
        <f>SUM(M38:S38)</f>
        <v>6.432</v>
      </c>
      <c r="U38" s="30">
        <f>U37-S37</f>
        <v>14.044</v>
      </c>
      <c r="V38" s="30">
        <f t="shared" ref="V38:AA38" si="66">V37-U37</f>
        <v>52.7</v>
      </c>
      <c r="W38" s="30">
        <f t="shared" si="66"/>
        <v>52.934</v>
      </c>
      <c r="X38" s="30">
        <f t="shared" si="66"/>
        <v>25.224</v>
      </c>
      <c r="Y38" s="30">
        <f t="shared" si="66"/>
        <v>58.346</v>
      </c>
      <c r="Z38" s="30">
        <f t="shared" si="66"/>
        <v>75.772</v>
      </c>
      <c r="AA38" s="30">
        <f t="shared" si="66"/>
        <v>77.418</v>
      </c>
      <c r="AB38" s="31">
        <f>SUM(U38:AA38)</f>
        <v>356.438</v>
      </c>
      <c r="AC38" s="30">
        <f>AC37-AA37</f>
        <v>44.178</v>
      </c>
      <c r="AD38" s="30">
        <f t="shared" ref="AD38:AI38" si="67">AD37-AC37</f>
        <v>13.982</v>
      </c>
      <c r="AE38" s="30">
        <f t="shared" si="67"/>
        <v>0.002</v>
      </c>
      <c r="AF38" s="30">
        <f t="shared" si="67"/>
        <v>0</v>
      </c>
      <c r="AG38" s="30">
        <f t="shared" si="67"/>
        <v>22.75</v>
      </c>
      <c r="AH38" s="30">
        <f t="shared" si="67"/>
        <v>17.478</v>
      </c>
      <c r="AI38" s="30">
        <f t="shared" si="67"/>
        <v>60.8</v>
      </c>
      <c r="AJ38" s="31">
        <f>SUM(AC38:AI38)</f>
        <v>159.19</v>
      </c>
      <c r="AK38" s="30">
        <f>AK37-AI37</f>
        <v>64.904</v>
      </c>
      <c r="AL38" s="30">
        <f t="shared" ref="AL38:AM38" si="68">AL37-AK37</f>
        <v>33.838</v>
      </c>
      <c r="AM38" s="30">
        <f t="shared" si="68"/>
        <v>4.668</v>
      </c>
      <c r="AN38" s="30"/>
    </row>
    <row r="39">
      <c r="A39" s="70"/>
      <c r="B39" s="55"/>
      <c r="C39" s="43" t="s">
        <v>16</v>
      </c>
      <c r="D39" s="44">
        <v>6.63</v>
      </c>
      <c r="E39" s="45">
        <v>10.13</v>
      </c>
      <c r="F39" s="45">
        <v>5.67</v>
      </c>
      <c r="G39" s="45">
        <v>3.77</v>
      </c>
      <c r="H39" s="45">
        <v>13.42</v>
      </c>
      <c r="I39" s="45">
        <v>13.55</v>
      </c>
      <c r="J39" s="45">
        <v>9.25</v>
      </c>
      <c r="K39" s="45">
        <v>12.13</v>
      </c>
      <c r="L39" s="18"/>
      <c r="M39" s="45">
        <v>1.53</v>
      </c>
      <c r="N39" s="45">
        <v>0.0</v>
      </c>
      <c r="O39" s="44"/>
      <c r="P39" s="44"/>
      <c r="Q39" s="44"/>
      <c r="R39" s="44"/>
      <c r="S39" s="44"/>
      <c r="T39" s="18"/>
      <c r="U39" s="45">
        <v>4.06</v>
      </c>
      <c r="V39" s="45">
        <v>10.2</v>
      </c>
      <c r="W39" s="45">
        <v>11.77</v>
      </c>
      <c r="X39" s="45">
        <v>5.4</v>
      </c>
      <c r="Y39" s="48">
        <v>14.55</v>
      </c>
      <c r="Z39" s="45">
        <v>12.48</v>
      </c>
      <c r="AA39" s="45">
        <v>15.33</v>
      </c>
      <c r="AB39" s="18"/>
      <c r="AC39" s="45">
        <v>8.49</v>
      </c>
      <c r="AD39" s="45">
        <v>2.89</v>
      </c>
      <c r="AE39" s="45">
        <v>0.0</v>
      </c>
      <c r="AF39" s="45">
        <v>0.0</v>
      </c>
      <c r="AG39" s="45">
        <v>10.23</v>
      </c>
      <c r="AH39" s="45">
        <v>6.6</v>
      </c>
      <c r="AI39" s="45">
        <v>15.22</v>
      </c>
      <c r="AJ39" s="18"/>
      <c r="AK39" s="45">
        <v>14.18</v>
      </c>
      <c r="AL39" s="45">
        <v>8.82</v>
      </c>
      <c r="AM39" s="45">
        <v>0.57</v>
      </c>
      <c r="AN39" s="30">
        <f>SUM(E39:AM39)</f>
        <v>210.24</v>
      </c>
    </row>
    <row r="40" ht="12.75" customHeight="1">
      <c r="A40" s="71"/>
      <c r="B40" s="61" t="s">
        <v>29</v>
      </c>
      <c r="C40" s="72" t="s">
        <v>30</v>
      </c>
      <c r="D40" s="23">
        <v>0.0</v>
      </c>
      <c r="E40" s="24">
        <v>888.0</v>
      </c>
      <c r="F40" s="48">
        <v>3162.0</v>
      </c>
      <c r="G40" s="24">
        <v>2278.0</v>
      </c>
      <c r="H40" s="48">
        <v>5930.0</v>
      </c>
      <c r="I40" s="24">
        <v>3634.0</v>
      </c>
      <c r="J40" s="24">
        <v>4803.0</v>
      </c>
      <c r="K40" s="73">
        <v>2816.0</v>
      </c>
      <c r="L40" s="18"/>
      <c r="M40" s="24">
        <v>578.0</v>
      </c>
      <c r="N40" s="26">
        <v>0.0</v>
      </c>
      <c r="O40" s="24">
        <v>0.0</v>
      </c>
      <c r="P40" s="24">
        <v>0.0</v>
      </c>
      <c r="Q40" s="24">
        <v>0.0</v>
      </c>
      <c r="R40" s="24">
        <v>0.0</v>
      </c>
      <c r="S40" s="24">
        <v>0.0</v>
      </c>
      <c r="T40" s="18"/>
      <c r="U40" s="24">
        <v>224.0</v>
      </c>
      <c r="V40" s="24">
        <v>1308.0</v>
      </c>
      <c r="W40" s="24">
        <v>1778.0</v>
      </c>
      <c r="X40" s="24">
        <v>2398.0</v>
      </c>
      <c r="Y40" s="24">
        <v>3295.0</v>
      </c>
      <c r="Z40" s="24">
        <v>5489.0</v>
      </c>
      <c r="AA40" s="24">
        <v>5272.0</v>
      </c>
      <c r="AB40" s="18"/>
      <c r="AC40" s="24">
        <v>4494.0</v>
      </c>
      <c r="AD40" s="24">
        <v>0.0</v>
      </c>
      <c r="AE40" s="73">
        <v>459.0</v>
      </c>
      <c r="AF40" s="24">
        <v>440.0</v>
      </c>
      <c r="AG40" s="24">
        <v>1760.0</v>
      </c>
      <c r="AH40" s="24">
        <v>1858.0</v>
      </c>
      <c r="AI40" s="24">
        <v>4701.0</v>
      </c>
      <c r="AJ40" s="18"/>
      <c r="AK40" s="24">
        <v>3795.0</v>
      </c>
      <c r="AL40" s="24">
        <v>4680.0</v>
      </c>
      <c r="AM40" s="24">
        <v>4537.0</v>
      </c>
      <c r="AN40" s="30"/>
    </row>
    <row r="41">
      <c r="A41" s="63"/>
      <c r="B41" s="28"/>
      <c r="C41" s="74" t="s">
        <v>15</v>
      </c>
      <c r="D41" s="68" t="str">
        <f>D40-C40</f>
        <v>#VALUE!</v>
      </c>
      <c r="E41" s="68">
        <v>63.8</v>
      </c>
      <c r="F41" s="68">
        <v>78.15</v>
      </c>
      <c r="G41" s="68">
        <v>55.67</v>
      </c>
      <c r="H41" s="68"/>
      <c r="I41" s="68"/>
      <c r="J41" s="68"/>
      <c r="K41" s="68"/>
      <c r="L41" s="75">
        <f>SUM(E41:K41)</f>
        <v>197.62</v>
      </c>
      <c r="M41" s="68"/>
      <c r="N41" s="68"/>
      <c r="O41" s="68"/>
      <c r="P41" s="68"/>
      <c r="Q41" s="68"/>
      <c r="R41" s="68"/>
      <c r="S41" s="68"/>
      <c r="T41" s="76">
        <f>SUM(M41:S41)</f>
        <v>0</v>
      </c>
      <c r="U41" s="68"/>
      <c r="V41" s="68"/>
      <c r="W41" s="68"/>
      <c r="X41" s="68"/>
      <c r="Y41" s="68"/>
      <c r="Z41" s="68"/>
      <c r="AA41" s="68"/>
      <c r="AB41" s="75">
        <f>SUM(U41:AA41)</f>
        <v>0</v>
      </c>
      <c r="AC41" s="68">
        <f>AC40-AA40</f>
        <v>-778</v>
      </c>
      <c r="AD41" s="68">
        <f>AD40-AC40</f>
        <v>-4494</v>
      </c>
      <c r="AE41" s="68"/>
      <c r="AF41" s="68">
        <f t="shared" ref="AF41:AG41" si="69">AF40-AE40</f>
        <v>-19</v>
      </c>
      <c r="AG41" s="68">
        <f t="shared" si="69"/>
        <v>1320</v>
      </c>
      <c r="AH41" s="68">
        <f>AH40-AH43</f>
        <v>-4137</v>
      </c>
      <c r="AI41" s="68">
        <f>AI40-AH40</f>
        <v>2843</v>
      </c>
      <c r="AJ41" s="75">
        <f>SUM(AC41:AI41)</f>
        <v>-5265</v>
      </c>
      <c r="AK41" s="68">
        <f>AK40-AI40</f>
        <v>-906</v>
      </c>
      <c r="AL41" s="68">
        <f t="shared" ref="AL41:AM41" si="70">AL40-AK40</f>
        <v>885</v>
      </c>
      <c r="AM41" s="68">
        <f t="shared" si="70"/>
        <v>-143</v>
      </c>
      <c r="AN41" s="30"/>
    </row>
    <row r="42">
      <c r="A42" s="63"/>
      <c r="B42" s="28"/>
      <c r="C42" s="43" t="s">
        <v>16</v>
      </c>
      <c r="D42" s="44">
        <v>0.0</v>
      </c>
      <c r="E42" s="58">
        <v>2.97</v>
      </c>
      <c r="F42" s="45">
        <v>12.71</v>
      </c>
      <c r="G42" s="45">
        <v>7.98</v>
      </c>
      <c r="H42" s="58">
        <v>22.02</v>
      </c>
      <c r="I42" s="45">
        <v>14.12</v>
      </c>
      <c r="J42" s="45">
        <v>19.55</v>
      </c>
      <c r="K42" s="45">
        <v>10.67</v>
      </c>
      <c r="L42" s="18"/>
      <c r="M42" s="52">
        <v>2.2</v>
      </c>
      <c r="N42" s="45">
        <v>0.0</v>
      </c>
      <c r="O42" s="58">
        <v>0.0</v>
      </c>
      <c r="P42" s="58">
        <v>0.0</v>
      </c>
      <c r="Q42" s="58">
        <v>0.0</v>
      </c>
      <c r="R42" s="58">
        <v>0.0</v>
      </c>
      <c r="S42" s="58">
        <v>0.0</v>
      </c>
      <c r="T42" s="18"/>
      <c r="U42" s="45">
        <v>3.86</v>
      </c>
      <c r="V42" s="45">
        <v>16.05</v>
      </c>
      <c r="W42" s="45">
        <v>11.21</v>
      </c>
      <c r="X42" s="45">
        <v>11.58</v>
      </c>
      <c r="Y42" s="45">
        <v>10.97</v>
      </c>
      <c r="Z42" s="45">
        <v>20.03</v>
      </c>
      <c r="AA42" s="45">
        <v>21.87</v>
      </c>
      <c r="AB42" s="18"/>
      <c r="AC42" s="45">
        <v>19.28</v>
      </c>
      <c r="AD42" s="45">
        <v>0.0</v>
      </c>
      <c r="AE42" s="45">
        <v>6.6</v>
      </c>
      <c r="AF42" s="45">
        <v>10.05</v>
      </c>
      <c r="AG42" s="45">
        <v>5.92</v>
      </c>
      <c r="AH42" s="45">
        <v>5.95</v>
      </c>
      <c r="AI42" s="45">
        <v>17.07</v>
      </c>
      <c r="AJ42" s="18"/>
      <c r="AK42" s="45">
        <v>15.97</v>
      </c>
      <c r="AL42" s="45">
        <v>17.63</v>
      </c>
      <c r="AM42" s="45">
        <v>17.9</v>
      </c>
      <c r="AN42" s="30">
        <f>SUM(E42:AM42)</f>
        <v>304.16</v>
      </c>
    </row>
    <row r="43">
      <c r="A43" s="63"/>
      <c r="B43" s="28"/>
      <c r="C43" s="72" t="s">
        <v>31</v>
      </c>
      <c r="D43" s="23">
        <v>1811.0</v>
      </c>
      <c r="E43" s="41">
        <v>5743.0</v>
      </c>
      <c r="F43" s="24">
        <v>4821.0</v>
      </c>
      <c r="G43" s="24">
        <v>973.0</v>
      </c>
      <c r="H43" s="48">
        <v>7004.0</v>
      </c>
      <c r="I43" s="24">
        <v>5317.0</v>
      </c>
      <c r="J43" s="24">
        <v>6154.0</v>
      </c>
      <c r="K43" s="24">
        <v>3931.0</v>
      </c>
      <c r="L43" s="18"/>
      <c r="M43" s="24">
        <v>1701.0</v>
      </c>
      <c r="N43" s="24">
        <v>0.0</v>
      </c>
      <c r="O43" s="24">
        <v>0.0</v>
      </c>
      <c r="P43" s="24">
        <v>0.0</v>
      </c>
      <c r="Q43" s="24">
        <v>0.0</v>
      </c>
      <c r="R43" s="24">
        <v>0.0</v>
      </c>
      <c r="S43" s="24">
        <v>0.0</v>
      </c>
      <c r="T43" s="18"/>
      <c r="U43" s="24">
        <v>2431.0</v>
      </c>
      <c r="V43" s="24">
        <v>3557.0</v>
      </c>
      <c r="W43" s="24">
        <v>3211.0</v>
      </c>
      <c r="X43" s="24">
        <v>4648.0</v>
      </c>
      <c r="Y43" s="24">
        <v>2326.0</v>
      </c>
      <c r="Z43" s="24">
        <v>3572.0</v>
      </c>
      <c r="AA43" s="24">
        <v>6159.0</v>
      </c>
      <c r="AB43" s="18"/>
      <c r="AC43" s="24">
        <v>6756.0</v>
      </c>
      <c r="AD43" s="24">
        <v>5835.0</v>
      </c>
      <c r="AE43" s="24">
        <v>5682.0</v>
      </c>
      <c r="AF43" s="24">
        <v>4570.0</v>
      </c>
      <c r="AG43" s="24">
        <v>6736.0</v>
      </c>
      <c r="AH43" s="24">
        <v>5995.0</v>
      </c>
      <c r="AI43" s="24">
        <v>3789.0</v>
      </c>
      <c r="AJ43" s="18"/>
      <c r="AK43" s="24">
        <v>4932.0</v>
      </c>
      <c r="AL43" s="24">
        <v>5390.0</v>
      </c>
      <c r="AM43" s="24">
        <v>5087.0</v>
      </c>
      <c r="AN43" s="30"/>
    </row>
    <row r="44">
      <c r="A44" s="63"/>
      <c r="B44" s="28"/>
      <c r="C44" s="29" t="s">
        <v>15</v>
      </c>
      <c r="D44" s="68" t="str">
        <f>D43-C43</f>
        <v>#VALUE!</v>
      </c>
      <c r="E44" s="68">
        <v>85.72</v>
      </c>
      <c r="F44" s="68">
        <v>121.89</v>
      </c>
      <c r="G44" s="68">
        <v>49.18</v>
      </c>
      <c r="H44" s="68"/>
      <c r="I44" s="68"/>
      <c r="J44" s="68"/>
      <c r="K44" s="68"/>
      <c r="L44" s="75">
        <f>SUM(E44:K44)</f>
        <v>256.79</v>
      </c>
      <c r="M44" s="68"/>
      <c r="N44" s="68"/>
      <c r="O44" s="68"/>
      <c r="P44" s="68"/>
      <c r="Q44" s="68"/>
      <c r="R44" s="68"/>
      <c r="S44" s="68"/>
      <c r="T44" s="76">
        <f>SUM(M44:S44)</f>
        <v>0</v>
      </c>
      <c r="U44" s="68"/>
      <c r="V44" s="68"/>
      <c r="W44" s="68"/>
      <c r="X44" s="68"/>
      <c r="Y44" s="68"/>
      <c r="Z44" s="68"/>
      <c r="AA44" s="68"/>
      <c r="AB44" s="75">
        <f>SUM(U44:AA44)</f>
        <v>0</v>
      </c>
      <c r="AC44" s="68">
        <f>AC43-AA43</f>
        <v>597</v>
      </c>
      <c r="AD44" s="68">
        <f t="shared" ref="AD44:AI44" si="71">AD43-AC43</f>
        <v>-921</v>
      </c>
      <c r="AE44" s="68">
        <f t="shared" si="71"/>
        <v>-153</v>
      </c>
      <c r="AF44" s="68">
        <f t="shared" si="71"/>
        <v>-1112</v>
      </c>
      <c r="AG44" s="68">
        <f t="shared" si="71"/>
        <v>2166</v>
      </c>
      <c r="AH44" s="68">
        <f t="shared" si="71"/>
        <v>-741</v>
      </c>
      <c r="AI44" s="68">
        <f t="shared" si="71"/>
        <v>-2206</v>
      </c>
      <c r="AJ44" s="75">
        <f>SUM(AC44:AI44)</f>
        <v>-2370</v>
      </c>
      <c r="AK44" s="68">
        <f>AK43-AI43</f>
        <v>1143</v>
      </c>
      <c r="AL44" s="68">
        <f t="shared" ref="AL44:AM44" si="72">AL43-AK43</f>
        <v>458</v>
      </c>
      <c r="AM44" s="68">
        <f t="shared" si="72"/>
        <v>-303</v>
      </c>
      <c r="AN44" s="30"/>
    </row>
    <row r="45">
      <c r="A45" s="63"/>
      <c r="B45" s="28"/>
      <c r="C45" s="43" t="s">
        <v>16</v>
      </c>
      <c r="D45" s="44">
        <v>3.03</v>
      </c>
      <c r="E45" s="45">
        <v>13.52</v>
      </c>
      <c r="F45" s="45">
        <v>14.53</v>
      </c>
      <c r="G45" s="46">
        <v>1.75</v>
      </c>
      <c r="H45" s="58">
        <v>17.5</v>
      </c>
      <c r="I45" s="46">
        <v>15.53</v>
      </c>
      <c r="J45" s="58">
        <v>17.43</v>
      </c>
      <c r="K45" s="46">
        <v>10.54</v>
      </c>
      <c r="L45" s="18"/>
      <c r="M45" s="46">
        <v>4.93</v>
      </c>
      <c r="N45" s="46">
        <v>0.0</v>
      </c>
      <c r="O45" s="45">
        <v>0.0</v>
      </c>
      <c r="P45" s="45">
        <v>0.0</v>
      </c>
      <c r="Q45" s="45">
        <v>0.0</v>
      </c>
      <c r="R45" s="45">
        <v>0.0</v>
      </c>
      <c r="S45" s="45">
        <v>0.0</v>
      </c>
      <c r="T45" s="18"/>
      <c r="U45" s="45">
        <v>10.72</v>
      </c>
      <c r="V45" s="45">
        <v>17.55</v>
      </c>
      <c r="W45" s="45">
        <v>6.78</v>
      </c>
      <c r="X45" s="45">
        <v>11.48</v>
      </c>
      <c r="Y45" s="45">
        <v>7.85</v>
      </c>
      <c r="Z45" s="45">
        <v>16.41</v>
      </c>
      <c r="AA45" s="45">
        <v>20.8</v>
      </c>
      <c r="AB45" s="18"/>
      <c r="AC45" s="45">
        <v>19.45</v>
      </c>
      <c r="AD45" s="45">
        <v>14.53</v>
      </c>
      <c r="AE45" s="46">
        <v>14.35</v>
      </c>
      <c r="AF45" s="45">
        <v>12.75</v>
      </c>
      <c r="AG45" s="45">
        <v>15.13</v>
      </c>
      <c r="AH45" s="45">
        <v>16.78</v>
      </c>
      <c r="AI45" s="45">
        <v>8.28</v>
      </c>
      <c r="AJ45" s="18"/>
      <c r="AK45" s="45">
        <v>15.7</v>
      </c>
      <c r="AL45" s="45">
        <v>15.16</v>
      </c>
      <c r="AM45" s="45">
        <v>16.13</v>
      </c>
      <c r="AN45" s="30">
        <f>SUM(E45:AM45)</f>
        <v>335.58</v>
      </c>
    </row>
    <row r="46">
      <c r="A46" s="63"/>
      <c r="B46" s="28"/>
      <c r="C46" s="72" t="s">
        <v>32</v>
      </c>
      <c r="D46" s="23">
        <v>3766.0</v>
      </c>
      <c r="E46" s="24">
        <v>2947.0</v>
      </c>
      <c r="F46" s="24">
        <v>3174.0</v>
      </c>
      <c r="G46" s="24">
        <v>233.0</v>
      </c>
      <c r="H46" s="48">
        <v>0.0</v>
      </c>
      <c r="I46" s="24">
        <v>2130.0</v>
      </c>
      <c r="J46" s="26">
        <v>2816.0</v>
      </c>
      <c r="K46" s="24">
        <v>2192.0</v>
      </c>
      <c r="L46" s="18"/>
      <c r="M46" s="24">
        <v>989.0</v>
      </c>
      <c r="N46" s="26">
        <v>0.0</v>
      </c>
      <c r="O46" s="24">
        <v>0.0</v>
      </c>
      <c r="P46" s="24">
        <v>0.0</v>
      </c>
      <c r="Q46" s="24">
        <v>0.0</v>
      </c>
      <c r="R46" s="24">
        <v>0.0</v>
      </c>
      <c r="S46" s="24">
        <v>0.0</v>
      </c>
      <c r="T46" s="18"/>
      <c r="U46" s="24">
        <v>0.0</v>
      </c>
      <c r="V46" s="24">
        <v>2780.0</v>
      </c>
      <c r="W46" s="24">
        <v>3417.0</v>
      </c>
      <c r="X46" s="24">
        <v>2543.0</v>
      </c>
      <c r="Y46" s="24">
        <v>3408.0</v>
      </c>
      <c r="Z46" s="24">
        <v>4820.0</v>
      </c>
      <c r="AA46" s="24">
        <v>5090.0</v>
      </c>
      <c r="AB46" s="18"/>
      <c r="AC46" s="24">
        <v>5478.0</v>
      </c>
      <c r="AD46" s="24">
        <v>2188.0</v>
      </c>
      <c r="AE46" s="24">
        <v>3349.0</v>
      </c>
      <c r="AF46" s="24">
        <v>2554.0</v>
      </c>
      <c r="AG46" s="24">
        <v>3198.0</v>
      </c>
      <c r="AH46" s="24">
        <v>2504.0</v>
      </c>
      <c r="AI46" s="24">
        <v>3159.0</v>
      </c>
      <c r="AJ46" s="18"/>
      <c r="AK46" s="24">
        <v>3105.0</v>
      </c>
      <c r="AL46" s="24">
        <v>3226.0</v>
      </c>
      <c r="AM46" s="24">
        <v>3922.0</v>
      </c>
      <c r="AN46" s="30"/>
    </row>
    <row r="47">
      <c r="A47" s="63"/>
      <c r="B47" s="28"/>
      <c r="C47" s="29" t="s">
        <v>15</v>
      </c>
      <c r="D47" s="68" t="str">
        <f>D46-C46</f>
        <v>#VALUE!</v>
      </c>
      <c r="E47" s="68">
        <v>13.28</v>
      </c>
      <c r="F47" s="68">
        <v>62.35</v>
      </c>
      <c r="G47" s="68">
        <v>57.51</v>
      </c>
      <c r="H47" s="68"/>
      <c r="I47" s="68"/>
      <c r="J47" s="68"/>
      <c r="K47" s="68"/>
      <c r="L47" s="75">
        <f>SUM(E47:K47)</f>
        <v>133.14</v>
      </c>
      <c r="M47" s="68"/>
      <c r="N47" s="30"/>
      <c r="O47" s="30"/>
      <c r="P47" s="30"/>
      <c r="Q47" s="30"/>
      <c r="R47" s="30"/>
      <c r="S47" s="30"/>
      <c r="T47" s="76">
        <f>SUM(M47:S47)</f>
        <v>0</v>
      </c>
      <c r="U47" s="68"/>
      <c r="V47" s="30"/>
      <c r="W47" s="30"/>
      <c r="X47" s="30"/>
      <c r="Y47" s="30"/>
      <c r="Z47" s="30"/>
      <c r="AA47" s="30"/>
      <c r="AB47" s="75">
        <f>SUM(U47:AA47)</f>
        <v>0</v>
      </c>
      <c r="AC47" s="68">
        <f>AC46-AA46</f>
        <v>388</v>
      </c>
      <c r="AD47" s="68">
        <f t="shared" ref="AD47:AI47" si="73">AD46-AC46</f>
        <v>-3290</v>
      </c>
      <c r="AE47" s="68">
        <f t="shared" si="73"/>
        <v>1161</v>
      </c>
      <c r="AF47" s="68">
        <f t="shared" si="73"/>
        <v>-795</v>
      </c>
      <c r="AG47" s="68">
        <f t="shared" si="73"/>
        <v>644</v>
      </c>
      <c r="AH47" s="68">
        <f t="shared" si="73"/>
        <v>-694</v>
      </c>
      <c r="AI47" s="68">
        <f t="shared" si="73"/>
        <v>655</v>
      </c>
      <c r="AJ47" s="75">
        <f>SUM(AC47:AI47)</f>
        <v>-1931</v>
      </c>
      <c r="AK47" s="68">
        <f>AK46-AI46</f>
        <v>-54</v>
      </c>
      <c r="AL47" s="68">
        <f t="shared" ref="AL47:AM47" si="74">AL46-AK46</f>
        <v>121</v>
      </c>
      <c r="AM47" s="68">
        <f t="shared" si="74"/>
        <v>696</v>
      </c>
      <c r="AN47" s="30"/>
    </row>
    <row r="48">
      <c r="A48" s="70"/>
      <c r="B48" s="55"/>
      <c r="C48" s="27" t="s">
        <v>16</v>
      </c>
      <c r="D48" s="44">
        <v>14.9</v>
      </c>
      <c r="E48" s="45">
        <v>9.76</v>
      </c>
      <c r="F48" s="45">
        <v>11.1</v>
      </c>
      <c r="G48" s="46">
        <v>1.03</v>
      </c>
      <c r="H48" s="58">
        <v>0.32</v>
      </c>
      <c r="I48" s="46">
        <v>6.77</v>
      </c>
      <c r="J48" s="58">
        <v>13.62</v>
      </c>
      <c r="K48" s="46">
        <v>6.42</v>
      </c>
      <c r="L48" s="18"/>
      <c r="M48" s="46">
        <v>4.87</v>
      </c>
      <c r="N48" s="46">
        <v>0.0</v>
      </c>
      <c r="O48" s="45">
        <v>0.0</v>
      </c>
      <c r="P48" s="45">
        <v>0.0</v>
      </c>
      <c r="Q48" s="45">
        <v>0.0</v>
      </c>
      <c r="R48" s="45">
        <v>0.0</v>
      </c>
      <c r="S48" s="45">
        <v>0.0</v>
      </c>
      <c r="T48" s="18"/>
      <c r="U48" s="45">
        <v>0.0</v>
      </c>
      <c r="V48" s="45">
        <v>8.48</v>
      </c>
      <c r="W48" s="45">
        <v>15.96</v>
      </c>
      <c r="X48" s="45">
        <v>11.48</v>
      </c>
      <c r="Y48" s="45">
        <v>11.53</v>
      </c>
      <c r="Z48" s="45">
        <v>16.2</v>
      </c>
      <c r="AA48" s="45">
        <v>20.58</v>
      </c>
      <c r="AB48" s="18"/>
      <c r="AC48" s="45">
        <v>23.92</v>
      </c>
      <c r="AD48" s="45">
        <v>10.45</v>
      </c>
      <c r="AE48" s="46">
        <v>14.95</v>
      </c>
      <c r="AF48" s="45">
        <v>12.41</v>
      </c>
      <c r="AG48" s="45">
        <v>12.21</v>
      </c>
      <c r="AH48" s="45">
        <v>9.25</v>
      </c>
      <c r="AI48" s="45">
        <v>14.58</v>
      </c>
      <c r="AJ48" s="18"/>
      <c r="AK48" s="45">
        <v>14.73</v>
      </c>
      <c r="AL48" s="45">
        <v>14.21</v>
      </c>
      <c r="AM48" s="45">
        <v>16.58</v>
      </c>
      <c r="AN48" s="30">
        <f>SUM(E48:AM48)</f>
        <v>281.41</v>
      </c>
    </row>
    <row r="49">
      <c r="A49" s="71"/>
      <c r="B49" s="77" t="s">
        <v>33</v>
      </c>
      <c r="C49" s="22" t="s">
        <v>34</v>
      </c>
      <c r="D49" s="23">
        <v>14647.866</v>
      </c>
      <c r="E49" s="24">
        <v>14712.189</v>
      </c>
      <c r="F49" s="78">
        <v>14748.926</v>
      </c>
      <c r="G49" s="78">
        <v>14759.957</v>
      </c>
      <c r="H49" s="78">
        <v>14760.454</v>
      </c>
      <c r="I49" s="78">
        <v>14796.397</v>
      </c>
      <c r="J49" s="78">
        <v>14825.172</v>
      </c>
      <c r="K49" s="78">
        <v>14837.916</v>
      </c>
      <c r="L49" s="18"/>
      <c r="M49" s="78">
        <v>14862.871</v>
      </c>
      <c r="N49" s="78">
        <v>14862.871</v>
      </c>
      <c r="O49" s="78">
        <v>14862.871</v>
      </c>
      <c r="P49" s="78">
        <v>14862.871</v>
      </c>
      <c r="Q49" s="78">
        <v>14862.871</v>
      </c>
      <c r="R49" s="78">
        <v>14862.871</v>
      </c>
      <c r="S49" s="78">
        <v>14862.871</v>
      </c>
      <c r="T49" s="18"/>
      <c r="U49" s="78">
        <v>14901.809</v>
      </c>
      <c r="V49" s="78">
        <v>14937.009</v>
      </c>
      <c r="W49" s="78">
        <v>14869.103</v>
      </c>
      <c r="X49" s="78">
        <v>15021.432</v>
      </c>
      <c r="Y49" s="78">
        <v>15055.873</v>
      </c>
      <c r="Z49" s="78">
        <v>15104.198</v>
      </c>
      <c r="AA49" s="78">
        <v>15126.551</v>
      </c>
      <c r="AB49" s="18"/>
      <c r="AC49" s="79">
        <v>15158.839</v>
      </c>
      <c r="AD49" s="79">
        <v>15189.56</v>
      </c>
      <c r="AE49" s="79">
        <v>15219.768</v>
      </c>
      <c r="AF49" s="79">
        <v>15258.977</v>
      </c>
      <c r="AG49" s="80">
        <v>15288.745</v>
      </c>
      <c r="AH49" s="80">
        <v>15325.737</v>
      </c>
      <c r="AI49" s="24">
        <v>15365.178</v>
      </c>
      <c r="AJ49" s="18"/>
      <c r="AK49" s="24">
        <v>15403.816</v>
      </c>
      <c r="AL49" s="24">
        <v>15420.152</v>
      </c>
      <c r="AM49" s="24">
        <v>15458.234</v>
      </c>
      <c r="AN49" s="30"/>
    </row>
    <row r="50">
      <c r="A50" s="63"/>
      <c r="B50" s="28"/>
      <c r="C50" s="29" t="s">
        <v>15</v>
      </c>
      <c r="D50" s="30">
        <v>22.962</v>
      </c>
      <c r="E50" s="30">
        <f t="shared" ref="E50:K50" si="75">E49-D49</f>
        <v>64.323</v>
      </c>
      <c r="F50" s="30">
        <f t="shared" si="75"/>
        <v>36.737</v>
      </c>
      <c r="G50" s="30">
        <f t="shared" si="75"/>
        <v>11.031</v>
      </c>
      <c r="H50" s="30">
        <f t="shared" si="75"/>
        <v>0.497</v>
      </c>
      <c r="I50" s="30">
        <f t="shared" si="75"/>
        <v>35.943</v>
      </c>
      <c r="J50" s="30">
        <f t="shared" si="75"/>
        <v>28.775</v>
      </c>
      <c r="K50" s="30">
        <f t="shared" si="75"/>
        <v>12.744</v>
      </c>
      <c r="L50" s="31">
        <f>SUM(E50:K50)</f>
        <v>190.05</v>
      </c>
      <c r="M50" s="30">
        <f>M49-K49</f>
        <v>24.955</v>
      </c>
      <c r="N50" s="30">
        <f t="shared" ref="N50:S50" si="76">N49-M49</f>
        <v>0</v>
      </c>
      <c r="O50" s="30">
        <f t="shared" si="76"/>
        <v>0</v>
      </c>
      <c r="P50" s="30">
        <f t="shared" si="76"/>
        <v>0</v>
      </c>
      <c r="Q50" s="30">
        <f t="shared" si="76"/>
        <v>0</v>
      </c>
      <c r="R50" s="30">
        <f t="shared" si="76"/>
        <v>0</v>
      </c>
      <c r="S50" s="30">
        <f t="shared" si="76"/>
        <v>0</v>
      </c>
      <c r="T50" s="32">
        <f>SUM(M50:S50)</f>
        <v>24.955</v>
      </c>
      <c r="U50" s="30">
        <f>U49-S49</f>
        <v>38.938</v>
      </c>
      <c r="V50" s="30">
        <f t="shared" ref="V50:Z50" si="77">V49-U49</f>
        <v>35.2</v>
      </c>
      <c r="W50" s="30">
        <f t="shared" si="77"/>
        <v>-67.906</v>
      </c>
      <c r="X50" s="30">
        <f t="shared" si="77"/>
        <v>152.329</v>
      </c>
      <c r="Y50" s="30">
        <f t="shared" si="77"/>
        <v>34.441</v>
      </c>
      <c r="Z50" s="30">
        <f t="shared" si="77"/>
        <v>48.325</v>
      </c>
      <c r="AA50" s="30">
        <v>42.702</v>
      </c>
      <c r="AB50" s="31">
        <f>SUM(U50:AA50)</f>
        <v>284.029</v>
      </c>
      <c r="AC50" s="27">
        <f>AC49-AA49</f>
        <v>32.288</v>
      </c>
      <c r="AD50" s="30">
        <f>AD49-AC49</f>
        <v>30.721</v>
      </c>
      <c r="AE50" s="30">
        <f t="shared" ref="AE50:AF50" si="78">AE49 - AD49</f>
        <v>30.208</v>
      </c>
      <c r="AF50" s="30">
        <f t="shared" si="78"/>
        <v>39.209</v>
      </c>
      <c r="AG50" s="30">
        <f t="shared" ref="AG50:AH50" si="79">AG49-AF49</f>
        <v>29.768</v>
      </c>
      <c r="AH50" s="42">
        <f t="shared" si="79"/>
        <v>36.992</v>
      </c>
      <c r="AI50" s="30">
        <v>22.962</v>
      </c>
      <c r="AJ50" s="31">
        <f>SUM(AC50:AI50)</f>
        <v>222.148</v>
      </c>
      <c r="AK50" s="30">
        <f>AK49-AI49</f>
        <v>38.638</v>
      </c>
      <c r="AL50" s="30">
        <f t="shared" ref="AL50:AM50" si="80">AL49-AK49</f>
        <v>16.336</v>
      </c>
      <c r="AM50" s="30">
        <f t="shared" si="80"/>
        <v>38.082</v>
      </c>
      <c r="AN50" s="30"/>
    </row>
    <row r="51">
      <c r="A51" s="70"/>
      <c r="B51" s="55"/>
      <c r="C51" s="43" t="s">
        <v>16</v>
      </c>
      <c r="D51" s="44">
        <v>0.35</v>
      </c>
      <c r="E51" s="45">
        <v>16.27</v>
      </c>
      <c r="F51" s="45">
        <v>10.91</v>
      </c>
      <c r="G51" s="45">
        <v>3.75</v>
      </c>
      <c r="H51" s="45">
        <v>0.07</v>
      </c>
      <c r="I51" s="45">
        <v>9.5</v>
      </c>
      <c r="J51" s="45">
        <v>7.48</v>
      </c>
      <c r="K51" s="45">
        <v>2.75</v>
      </c>
      <c r="L51" s="18"/>
      <c r="M51" s="45">
        <v>6.42</v>
      </c>
      <c r="N51" s="45">
        <v>0.0</v>
      </c>
      <c r="O51" s="81">
        <v>0.0</v>
      </c>
      <c r="P51" s="45">
        <v>0.0</v>
      </c>
      <c r="Q51" s="45">
        <v>0.0</v>
      </c>
      <c r="R51" s="45">
        <v>0.0</v>
      </c>
      <c r="S51" s="45">
        <v>0.0</v>
      </c>
      <c r="T51" s="18"/>
      <c r="U51" s="45">
        <v>11.02</v>
      </c>
      <c r="V51" s="45">
        <v>8.65</v>
      </c>
      <c r="W51" s="45">
        <v>8.37</v>
      </c>
      <c r="X51" s="45">
        <v>15.3</v>
      </c>
      <c r="Y51" s="45">
        <v>11.32</v>
      </c>
      <c r="Z51" s="45">
        <v>18.85</v>
      </c>
      <c r="AA51" s="45">
        <v>5.37</v>
      </c>
      <c r="AB51" s="18"/>
      <c r="AC51" s="45">
        <v>9.07</v>
      </c>
      <c r="AD51" s="45">
        <v>10.16</v>
      </c>
      <c r="AE51" s="45">
        <v>9.32</v>
      </c>
      <c r="AF51" s="45">
        <v>11.57</v>
      </c>
      <c r="AG51" s="45">
        <v>7.6</v>
      </c>
      <c r="AH51" s="45">
        <v>10.72</v>
      </c>
      <c r="AI51" s="45">
        <v>9.2</v>
      </c>
      <c r="AJ51" s="18"/>
      <c r="AK51" s="45">
        <v>8.66</v>
      </c>
      <c r="AL51" s="45">
        <v>5.88</v>
      </c>
      <c r="AM51" s="45">
        <v>12.13</v>
      </c>
      <c r="AN51" s="30">
        <f>SUM(E51:AM51)</f>
        <v>230.34</v>
      </c>
    </row>
    <row r="52">
      <c r="A52" s="71"/>
      <c r="B52" s="82" t="s">
        <v>35</v>
      </c>
      <c r="C52" s="22" t="s">
        <v>36</v>
      </c>
      <c r="D52" s="23">
        <v>15206.56</v>
      </c>
      <c r="E52" s="24">
        <v>15239.12</v>
      </c>
      <c r="F52" s="26">
        <v>15314.87</v>
      </c>
      <c r="G52" s="26">
        <v>15340.41</v>
      </c>
      <c r="H52" s="26">
        <v>15402.08</v>
      </c>
      <c r="I52" s="26">
        <v>15490.65</v>
      </c>
      <c r="J52" s="54">
        <v>15492.07</v>
      </c>
      <c r="K52" s="54">
        <v>15518.21</v>
      </c>
      <c r="L52" s="18"/>
      <c r="M52" s="83">
        <v>15518.21</v>
      </c>
      <c r="N52" s="26">
        <v>15518.21</v>
      </c>
      <c r="O52" s="26">
        <v>15518.21</v>
      </c>
      <c r="P52" s="24">
        <v>15518.21</v>
      </c>
      <c r="Q52" s="24">
        <v>15518.21</v>
      </c>
      <c r="R52" s="24">
        <v>15518.21</v>
      </c>
      <c r="S52" s="24">
        <v>15518.21</v>
      </c>
      <c r="T52" s="18"/>
      <c r="U52" s="24">
        <v>15576.85</v>
      </c>
      <c r="V52" s="24">
        <v>15576.85</v>
      </c>
      <c r="W52" s="24">
        <v>15604.99</v>
      </c>
      <c r="X52" s="24">
        <v>15604.99</v>
      </c>
      <c r="Y52" s="24">
        <v>15604.99</v>
      </c>
      <c r="Z52" s="24">
        <v>15604.99</v>
      </c>
      <c r="AA52" s="24">
        <v>15642.01</v>
      </c>
      <c r="AB52" s="18"/>
      <c r="AC52" s="24">
        <v>15709.78</v>
      </c>
      <c r="AD52" s="24">
        <v>15762.85</v>
      </c>
      <c r="AE52" s="24">
        <v>15830.64</v>
      </c>
      <c r="AF52" s="24">
        <v>15889.27</v>
      </c>
      <c r="AG52" s="24">
        <v>15898.19</v>
      </c>
      <c r="AH52" s="24">
        <v>15898.19</v>
      </c>
      <c r="AI52" s="24">
        <v>15925.34</v>
      </c>
      <c r="AJ52" s="18"/>
      <c r="AK52" s="24">
        <v>15996.35</v>
      </c>
      <c r="AL52" s="24">
        <v>16050.16</v>
      </c>
      <c r="AM52" s="24">
        <v>16084.43</v>
      </c>
      <c r="AN52" s="30"/>
    </row>
    <row r="53">
      <c r="A53" s="63"/>
      <c r="B53" s="28"/>
      <c r="C53" s="29" t="s">
        <v>15</v>
      </c>
      <c r="D53" s="30" t="str">
        <f t="shared" ref="D53:K53" si="81">D52-C52</f>
        <v>#VALUE!</v>
      </c>
      <c r="E53" s="30">
        <f t="shared" si="81"/>
        <v>32.56</v>
      </c>
      <c r="F53" s="30">
        <f t="shared" si="81"/>
        <v>75.75</v>
      </c>
      <c r="G53" s="30">
        <f t="shared" si="81"/>
        <v>25.54</v>
      </c>
      <c r="H53" s="30">
        <f t="shared" si="81"/>
        <v>61.67</v>
      </c>
      <c r="I53" s="30">
        <f t="shared" si="81"/>
        <v>88.57</v>
      </c>
      <c r="J53" s="30">
        <f t="shared" si="81"/>
        <v>1.42</v>
      </c>
      <c r="K53" s="30">
        <f t="shared" si="81"/>
        <v>26.14</v>
      </c>
      <c r="L53" s="31">
        <f>SUM(E53:K53)</f>
        <v>311.65</v>
      </c>
      <c r="M53" s="84">
        <v>0.0</v>
      </c>
      <c r="N53" s="30">
        <f t="shared" ref="N53:S53" si="82">N52-M52</f>
        <v>0</v>
      </c>
      <c r="O53" s="30">
        <f t="shared" si="82"/>
        <v>0</v>
      </c>
      <c r="P53" s="30">
        <f t="shared" si="82"/>
        <v>0</v>
      </c>
      <c r="Q53" s="30">
        <f t="shared" si="82"/>
        <v>0</v>
      </c>
      <c r="R53" s="30">
        <f t="shared" si="82"/>
        <v>0</v>
      </c>
      <c r="S53" s="30">
        <f t="shared" si="82"/>
        <v>0</v>
      </c>
      <c r="T53" s="32">
        <f>SUM(M53:S53)</f>
        <v>0</v>
      </c>
      <c r="U53" s="30">
        <f>U52-S52</f>
        <v>58.64</v>
      </c>
      <c r="V53" s="30">
        <f t="shared" ref="V53:AA53" si="83">V52-U52</f>
        <v>0</v>
      </c>
      <c r="W53" s="30">
        <f t="shared" si="83"/>
        <v>28.14</v>
      </c>
      <c r="X53" s="30">
        <f t="shared" si="83"/>
        <v>0</v>
      </c>
      <c r="Y53" s="30">
        <f t="shared" si="83"/>
        <v>0</v>
      </c>
      <c r="Z53" s="30">
        <f t="shared" si="83"/>
        <v>0</v>
      </c>
      <c r="AA53" s="30">
        <f t="shared" si="83"/>
        <v>37.02</v>
      </c>
      <c r="AB53" s="31">
        <f>SUM(U53:AA53)</f>
        <v>123.8</v>
      </c>
      <c r="AC53" s="30">
        <f>AC52-AA52</f>
        <v>67.77</v>
      </c>
      <c r="AD53" s="30">
        <f t="shared" ref="AD53:AI53" si="84">AD52-AC52</f>
        <v>53.07</v>
      </c>
      <c r="AE53" s="30">
        <f t="shared" si="84"/>
        <v>67.79</v>
      </c>
      <c r="AF53" s="30">
        <f t="shared" si="84"/>
        <v>58.63</v>
      </c>
      <c r="AG53" s="30">
        <f t="shared" si="84"/>
        <v>8.92</v>
      </c>
      <c r="AH53" s="30">
        <f t="shared" si="84"/>
        <v>0</v>
      </c>
      <c r="AI53" s="30">
        <f t="shared" si="84"/>
        <v>27.15</v>
      </c>
      <c r="AJ53" s="31">
        <f>SUM(AC53:AI53)</f>
        <v>283.33</v>
      </c>
      <c r="AK53" s="30">
        <f>AK52-AI52</f>
        <v>71.01</v>
      </c>
      <c r="AL53" s="30">
        <f t="shared" ref="AL53:AM53" si="85">AL52-AK52</f>
        <v>53.81</v>
      </c>
      <c r="AM53" s="30">
        <f t="shared" si="85"/>
        <v>34.27</v>
      </c>
      <c r="AN53" s="30"/>
    </row>
    <row r="54">
      <c r="A54" s="63"/>
      <c r="B54" s="28"/>
      <c r="C54" s="43" t="s">
        <v>16</v>
      </c>
      <c r="D54" s="44">
        <v>2.74</v>
      </c>
      <c r="E54" s="45">
        <v>5.4</v>
      </c>
      <c r="F54" s="46"/>
      <c r="G54" s="46">
        <v>3.85</v>
      </c>
      <c r="H54" s="46">
        <v>7.61</v>
      </c>
      <c r="I54" s="46">
        <v>14.76</v>
      </c>
      <c r="J54" s="46">
        <v>0.18</v>
      </c>
      <c r="K54" s="45">
        <v>3.34</v>
      </c>
      <c r="L54" s="18"/>
      <c r="M54" s="46">
        <v>0.0</v>
      </c>
      <c r="N54" s="46">
        <v>0.0</v>
      </c>
      <c r="O54" s="46">
        <v>0.0</v>
      </c>
      <c r="P54" s="45">
        <v>0.0</v>
      </c>
      <c r="Q54" s="45">
        <v>0.0</v>
      </c>
      <c r="R54" s="45">
        <v>0.0</v>
      </c>
      <c r="S54" s="45">
        <v>0.0</v>
      </c>
      <c r="T54" s="18"/>
      <c r="U54" s="45">
        <v>10.42</v>
      </c>
      <c r="V54" s="44"/>
      <c r="W54" s="45">
        <v>4.12</v>
      </c>
      <c r="X54" s="45">
        <v>0.0</v>
      </c>
      <c r="Y54" s="45">
        <v>0.0</v>
      </c>
      <c r="Z54" s="45">
        <v>0.0</v>
      </c>
      <c r="AA54" s="45">
        <v>6.36</v>
      </c>
      <c r="AB54" s="18"/>
      <c r="AC54" s="45">
        <v>17.43</v>
      </c>
      <c r="AD54" s="45">
        <v>12.05</v>
      </c>
      <c r="AE54" s="45">
        <v>14.28</v>
      </c>
      <c r="AF54" s="45">
        <v>13.09</v>
      </c>
      <c r="AG54" s="45">
        <v>1.75</v>
      </c>
      <c r="AH54" s="45">
        <v>0.0</v>
      </c>
      <c r="AI54" s="45">
        <v>3.72</v>
      </c>
      <c r="AJ54" s="18"/>
      <c r="AK54" s="45">
        <v>12.97</v>
      </c>
      <c r="AL54" s="45">
        <v>9.2</v>
      </c>
      <c r="AM54" s="45">
        <v>4.82</v>
      </c>
      <c r="AN54" s="30">
        <f>SUM(E54:AM54)</f>
        <v>145.35</v>
      </c>
    </row>
    <row r="55">
      <c r="A55" s="63"/>
      <c r="B55" s="28"/>
      <c r="C55" s="22" t="s">
        <v>37</v>
      </c>
      <c r="D55" s="85">
        <v>15849.42</v>
      </c>
      <c r="E55" s="86">
        <v>15897.32</v>
      </c>
      <c r="F55" s="80">
        <v>15897.4</v>
      </c>
      <c r="G55" s="80">
        <v>15897.4</v>
      </c>
      <c r="H55" s="80">
        <v>15905.3</v>
      </c>
      <c r="I55" s="80">
        <v>15916.25</v>
      </c>
      <c r="J55" s="80">
        <v>15916.25</v>
      </c>
      <c r="K55" s="80">
        <v>15926.94</v>
      </c>
      <c r="L55" s="87"/>
      <c r="M55" s="80">
        <v>15935.0</v>
      </c>
      <c r="N55" s="80">
        <v>15935.0</v>
      </c>
      <c r="O55" s="88">
        <v>15935.0</v>
      </c>
      <c r="P55" s="80">
        <v>15935.0</v>
      </c>
      <c r="Q55" s="24">
        <v>15935.0</v>
      </c>
      <c r="R55" s="24">
        <v>15935.0</v>
      </c>
      <c r="S55" s="24">
        <v>15935.0</v>
      </c>
      <c r="T55" s="18"/>
      <c r="U55" s="80">
        <v>15960.8</v>
      </c>
      <c r="V55" s="80">
        <v>15960.8</v>
      </c>
      <c r="W55" s="80">
        <v>15978.58</v>
      </c>
      <c r="X55" s="80">
        <v>16004.21</v>
      </c>
      <c r="Y55" s="80">
        <v>16032.06</v>
      </c>
      <c r="Z55" s="80">
        <v>16072.47</v>
      </c>
      <c r="AA55" s="80">
        <v>16112.75</v>
      </c>
      <c r="AB55" s="18"/>
      <c r="AC55" s="80">
        <v>16168.06</v>
      </c>
      <c r="AD55" s="80">
        <v>16199.93</v>
      </c>
      <c r="AE55" s="80">
        <v>16230.72</v>
      </c>
      <c r="AF55" s="80">
        <v>16287.47</v>
      </c>
      <c r="AG55" s="80">
        <v>16378.2</v>
      </c>
      <c r="AH55" s="80">
        <v>16448.93</v>
      </c>
      <c r="AI55" s="86">
        <v>16494.88</v>
      </c>
      <c r="AJ55" s="89"/>
      <c r="AK55" s="90">
        <v>16548.21</v>
      </c>
      <c r="AL55" s="90">
        <v>16613.67</v>
      </c>
      <c r="AM55" s="90">
        <v>16670.33</v>
      </c>
      <c r="AN55" s="30"/>
    </row>
    <row r="56">
      <c r="A56" s="63"/>
      <c r="B56" s="28"/>
      <c r="C56" s="29" t="s">
        <v>15</v>
      </c>
      <c r="D56" s="68" t="str">
        <f t="shared" ref="D56:K56" si="86">D55-C55</f>
        <v>#VALUE!</v>
      </c>
      <c r="E56" s="68">
        <f t="shared" si="86"/>
        <v>47.9</v>
      </c>
      <c r="F56" s="68">
        <f t="shared" si="86"/>
        <v>0.08</v>
      </c>
      <c r="G56" s="68">
        <f t="shared" si="86"/>
        <v>0</v>
      </c>
      <c r="H56" s="68">
        <f t="shared" si="86"/>
        <v>7.9</v>
      </c>
      <c r="I56" s="68">
        <f t="shared" si="86"/>
        <v>10.95</v>
      </c>
      <c r="J56" s="68">
        <f t="shared" si="86"/>
        <v>0</v>
      </c>
      <c r="K56" s="68">
        <f t="shared" si="86"/>
        <v>10.69</v>
      </c>
      <c r="L56" s="75">
        <f>SUM(E56:K56)</f>
        <v>77.52</v>
      </c>
      <c r="M56" s="30">
        <f>M55-K55</f>
        <v>8.06</v>
      </c>
      <c r="N56" s="30">
        <f t="shared" ref="N56:S56" si="87">N55-M55</f>
        <v>0</v>
      </c>
      <c r="O56" s="30">
        <f t="shared" si="87"/>
        <v>0</v>
      </c>
      <c r="P56" s="30">
        <f t="shared" si="87"/>
        <v>0</v>
      </c>
      <c r="Q56" s="30">
        <f t="shared" si="87"/>
        <v>0</v>
      </c>
      <c r="R56" s="30">
        <f t="shared" si="87"/>
        <v>0</v>
      </c>
      <c r="S56" s="30">
        <f t="shared" si="87"/>
        <v>0</v>
      </c>
      <c r="T56" s="32">
        <f>SUM(M56:S56)</f>
        <v>8.06</v>
      </c>
      <c r="U56" s="30">
        <f>U55-S55</f>
        <v>25.8</v>
      </c>
      <c r="V56" s="91">
        <f t="shared" ref="V56:AA56" si="88">V55-U55</f>
        <v>0</v>
      </c>
      <c r="W56" s="30">
        <f t="shared" si="88"/>
        <v>17.78</v>
      </c>
      <c r="X56" s="30">
        <f t="shared" si="88"/>
        <v>25.63</v>
      </c>
      <c r="Y56" s="30">
        <f t="shared" si="88"/>
        <v>27.85</v>
      </c>
      <c r="Z56" s="30">
        <f t="shared" si="88"/>
        <v>40.41</v>
      </c>
      <c r="AA56" s="30">
        <f t="shared" si="88"/>
        <v>40.28</v>
      </c>
      <c r="AB56" s="31">
        <f>SUM(U56:AA56)</f>
        <v>177.75</v>
      </c>
      <c r="AC56" s="30">
        <f>AC55-AA55</f>
        <v>55.31</v>
      </c>
      <c r="AD56" s="30">
        <f t="shared" ref="AD56:AI56" si="89">AD55-AC55</f>
        <v>31.87</v>
      </c>
      <c r="AE56" s="30">
        <f t="shared" si="89"/>
        <v>30.79</v>
      </c>
      <c r="AF56" s="30">
        <f t="shared" si="89"/>
        <v>56.75</v>
      </c>
      <c r="AG56" s="30">
        <f t="shared" si="89"/>
        <v>90.73</v>
      </c>
      <c r="AH56" s="30">
        <f t="shared" si="89"/>
        <v>70.73</v>
      </c>
      <c r="AI56" s="68">
        <f t="shared" si="89"/>
        <v>45.95</v>
      </c>
      <c r="AJ56" s="31">
        <f>SUM(AC56:AI56)</f>
        <v>382.13</v>
      </c>
      <c r="AK56" s="92">
        <f>AK55-AI55</f>
        <v>53.33</v>
      </c>
      <c r="AL56" s="92">
        <f t="shared" ref="AL56:AM56" si="90">AL55-AK55</f>
        <v>65.46</v>
      </c>
      <c r="AM56" s="92">
        <f t="shared" si="90"/>
        <v>56.66</v>
      </c>
      <c r="AN56" s="30"/>
    </row>
    <row r="57">
      <c r="A57" s="70"/>
      <c r="B57" s="55"/>
      <c r="C57" s="43" t="s">
        <v>16</v>
      </c>
      <c r="D57" s="44">
        <v>4.02</v>
      </c>
      <c r="E57" s="45">
        <v>8.67</v>
      </c>
      <c r="F57" s="45">
        <v>0.0</v>
      </c>
      <c r="G57" s="45">
        <v>0.0</v>
      </c>
      <c r="H57" s="45">
        <v>3.52</v>
      </c>
      <c r="I57" s="45">
        <v>12.03</v>
      </c>
      <c r="J57" s="46">
        <v>0.0</v>
      </c>
      <c r="K57" s="46">
        <v>6.82</v>
      </c>
      <c r="L57" s="18"/>
      <c r="M57" s="93"/>
      <c r="N57" s="46">
        <v>0.0</v>
      </c>
      <c r="O57" s="46">
        <v>0.0</v>
      </c>
      <c r="P57" s="45">
        <v>0.0</v>
      </c>
      <c r="Q57" s="45">
        <v>0.0</v>
      </c>
      <c r="R57" s="45">
        <v>0.0</v>
      </c>
      <c r="S57" s="45">
        <v>0.0</v>
      </c>
      <c r="T57" s="18"/>
      <c r="U57" s="45">
        <v>6.64</v>
      </c>
      <c r="V57" s="44"/>
      <c r="W57" s="45">
        <v>2.75</v>
      </c>
      <c r="X57" s="45">
        <v>3.74</v>
      </c>
      <c r="Y57" s="45">
        <v>6.85</v>
      </c>
      <c r="Z57" s="45">
        <v>11.15</v>
      </c>
      <c r="AA57" s="45">
        <v>12.47</v>
      </c>
      <c r="AB57" s="18"/>
      <c r="AC57" s="45">
        <v>19.54</v>
      </c>
      <c r="AD57" s="45">
        <v>8.13</v>
      </c>
      <c r="AE57" s="45">
        <v>5.58</v>
      </c>
      <c r="AF57" s="45">
        <v>14.32</v>
      </c>
      <c r="AG57" s="45">
        <v>18.15</v>
      </c>
      <c r="AH57" s="45">
        <v>14.25</v>
      </c>
      <c r="AI57" s="45">
        <v>10.45</v>
      </c>
      <c r="AJ57" s="18"/>
      <c r="AK57" s="45">
        <v>12.29</v>
      </c>
      <c r="AL57" s="45">
        <v>13.15</v>
      </c>
      <c r="AM57" s="45">
        <v>12.17</v>
      </c>
      <c r="AN57" s="30">
        <f>SUM(E57:AM57)</f>
        <v>202.67</v>
      </c>
    </row>
    <row r="58">
      <c r="A58" s="49"/>
      <c r="B58" s="56"/>
      <c r="C58" s="22" t="s">
        <v>38</v>
      </c>
      <c r="D58" s="23">
        <v>126.888</v>
      </c>
      <c r="E58" s="24">
        <v>126.888</v>
      </c>
      <c r="F58" s="24">
        <v>126.888</v>
      </c>
      <c r="G58" s="24">
        <v>126.888</v>
      </c>
      <c r="H58" s="24">
        <v>126.888</v>
      </c>
      <c r="I58" s="48">
        <v>126.888</v>
      </c>
      <c r="J58" s="48">
        <v>126.888</v>
      </c>
      <c r="K58" s="48">
        <v>126.888</v>
      </c>
      <c r="L58" s="18"/>
      <c r="M58" s="48">
        <v>126.888</v>
      </c>
      <c r="N58" s="48">
        <v>126.888</v>
      </c>
      <c r="O58" s="94">
        <v>126.888</v>
      </c>
      <c r="P58" s="48">
        <v>126.888</v>
      </c>
      <c r="Q58" s="48">
        <v>126.888</v>
      </c>
      <c r="R58" s="48">
        <v>126.888</v>
      </c>
      <c r="S58" s="48">
        <v>126.888</v>
      </c>
      <c r="T58" s="18"/>
      <c r="U58" s="24">
        <v>126.888</v>
      </c>
      <c r="V58" s="24">
        <v>126.888</v>
      </c>
      <c r="W58" s="24">
        <v>126.888</v>
      </c>
      <c r="X58" s="24">
        <v>126.888</v>
      </c>
      <c r="Y58" s="24">
        <v>126.888</v>
      </c>
      <c r="Z58" s="24">
        <v>126.888</v>
      </c>
      <c r="AA58" s="24">
        <v>126.888</v>
      </c>
      <c r="AB58" s="18"/>
      <c r="AC58" s="24">
        <v>126.888</v>
      </c>
      <c r="AD58" s="24">
        <v>126.888</v>
      </c>
      <c r="AE58" s="24">
        <v>126.888</v>
      </c>
      <c r="AF58" s="24">
        <v>126.888</v>
      </c>
      <c r="AG58" s="24">
        <v>126.888</v>
      </c>
      <c r="AH58" s="24">
        <v>126.888</v>
      </c>
      <c r="AI58" s="24">
        <v>126.888</v>
      </c>
      <c r="AJ58" s="18"/>
      <c r="AK58" s="24">
        <v>126.888</v>
      </c>
      <c r="AL58" s="24">
        <v>126.888</v>
      </c>
      <c r="AM58" s="24">
        <v>126.888</v>
      </c>
      <c r="AN58" s="30"/>
    </row>
    <row r="59">
      <c r="A59" s="49"/>
      <c r="B59" s="56"/>
      <c r="C59" s="29" t="s">
        <v>15</v>
      </c>
      <c r="D59" s="30" t="str">
        <f t="shared" ref="D59:K59" si="91">D58-C58</f>
        <v>#VALUE!</v>
      </c>
      <c r="E59" s="30">
        <f t="shared" si="91"/>
        <v>0</v>
      </c>
      <c r="F59" s="30">
        <f t="shared" si="91"/>
        <v>0</v>
      </c>
      <c r="G59" s="30">
        <f t="shared" si="91"/>
        <v>0</v>
      </c>
      <c r="H59" s="30">
        <f t="shared" si="91"/>
        <v>0</v>
      </c>
      <c r="I59" s="30">
        <f t="shared" si="91"/>
        <v>0</v>
      </c>
      <c r="J59" s="30">
        <f t="shared" si="91"/>
        <v>0</v>
      </c>
      <c r="K59" s="30">
        <f t="shared" si="91"/>
        <v>0</v>
      </c>
      <c r="L59" s="31">
        <f>SUM(E59:K59)</f>
        <v>0</v>
      </c>
      <c r="M59" s="30">
        <f>M58-K58</f>
        <v>0</v>
      </c>
      <c r="N59" s="30">
        <f t="shared" ref="N59:Q59" si="92">N58-M58</f>
        <v>0</v>
      </c>
      <c r="O59" s="95">
        <f t="shared" si="92"/>
        <v>0</v>
      </c>
      <c r="P59" s="96">
        <f t="shared" si="92"/>
        <v>0</v>
      </c>
      <c r="Q59" s="30">
        <f t="shared" si="92"/>
        <v>0</v>
      </c>
      <c r="R59" s="42">
        <v>0.0</v>
      </c>
      <c r="S59" s="30">
        <f>S58-R58</f>
        <v>0</v>
      </c>
      <c r="T59" s="32">
        <f>SUM(M59:S59)</f>
        <v>0</v>
      </c>
      <c r="U59" s="97">
        <f>U58-S58</f>
        <v>0</v>
      </c>
      <c r="V59" s="98">
        <f t="shared" ref="V59:AA59" si="93">V58-U58</f>
        <v>0</v>
      </c>
      <c r="W59" s="98">
        <f t="shared" si="93"/>
        <v>0</v>
      </c>
      <c r="X59" s="98">
        <f t="shared" si="93"/>
        <v>0</v>
      </c>
      <c r="Y59" s="98">
        <f t="shared" si="93"/>
        <v>0</v>
      </c>
      <c r="Z59" s="98">
        <f t="shared" si="93"/>
        <v>0</v>
      </c>
      <c r="AA59" s="98">
        <f t="shared" si="93"/>
        <v>0</v>
      </c>
      <c r="AB59" s="31">
        <f>SUM(U59:AA59)</f>
        <v>0</v>
      </c>
      <c r="AC59" s="30">
        <f>AC58-AA58</f>
        <v>0</v>
      </c>
      <c r="AD59" s="30">
        <f t="shared" ref="AD59:AI59" si="94">AD58-AC58</f>
        <v>0</v>
      </c>
      <c r="AE59" s="30">
        <f t="shared" si="94"/>
        <v>0</v>
      </c>
      <c r="AF59" s="30">
        <f t="shared" si="94"/>
        <v>0</v>
      </c>
      <c r="AG59" s="30">
        <f t="shared" si="94"/>
        <v>0</v>
      </c>
      <c r="AH59" s="30">
        <f t="shared" si="94"/>
        <v>0</v>
      </c>
      <c r="AI59" s="30">
        <f t="shared" si="94"/>
        <v>0</v>
      </c>
      <c r="AJ59" s="31">
        <f>SUM(AC59:AI59)</f>
        <v>0</v>
      </c>
      <c r="AK59" s="30">
        <f>AK58-AI58</f>
        <v>0</v>
      </c>
      <c r="AL59" s="30">
        <f t="shared" ref="AL59:AM59" si="95">AL58-AK58</f>
        <v>0</v>
      </c>
      <c r="AM59" s="30">
        <f t="shared" si="95"/>
        <v>0</v>
      </c>
      <c r="AN59" s="30"/>
    </row>
    <row r="60">
      <c r="A60" s="49"/>
      <c r="B60" s="56"/>
      <c r="C60" s="44" t="s">
        <v>16</v>
      </c>
      <c r="D60" s="44">
        <v>0.0</v>
      </c>
      <c r="E60" s="45">
        <v>0.0</v>
      </c>
      <c r="F60" s="45">
        <v>0.0</v>
      </c>
      <c r="G60" s="45">
        <v>0.0</v>
      </c>
      <c r="H60" s="45">
        <v>0.0</v>
      </c>
      <c r="I60" s="45">
        <v>0.0</v>
      </c>
      <c r="J60" s="45">
        <v>0.0</v>
      </c>
      <c r="K60" s="48">
        <v>0.0</v>
      </c>
      <c r="L60" s="18"/>
      <c r="M60" s="93"/>
      <c r="N60" s="46">
        <v>0.0</v>
      </c>
      <c r="O60" s="45">
        <v>0.0</v>
      </c>
      <c r="P60" s="45">
        <v>0.0</v>
      </c>
      <c r="Q60" s="45">
        <v>0.0</v>
      </c>
      <c r="R60" s="45">
        <v>0.0</v>
      </c>
      <c r="S60" s="45">
        <v>0.0</v>
      </c>
      <c r="T60" s="18"/>
      <c r="U60" s="45">
        <v>0.0</v>
      </c>
      <c r="V60" s="99"/>
      <c r="W60" s="45">
        <v>0.0</v>
      </c>
      <c r="X60" s="45">
        <v>0.0</v>
      </c>
      <c r="Y60" s="45">
        <v>0.0</v>
      </c>
      <c r="Z60" s="47">
        <v>0.0</v>
      </c>
      <c r="AA60" s="45">
        <v>0.0</v>
      </c>
      <c r="AB60" s="18"/>
      <c r="AC60" s="45">
        <v>0.0</v>
      </c>
      <c r="AD60" s="45">
        <v>0.0</v>
      </c>
      <c r="AE60" s="45">
        <v>0.0</v>
      </c>
      <c r="AF60" s="45">
        <v>0.0</v>
      </c>
      <c r="AG60" s="45">
        <v>0.0</v>
      </c>
      <c r="AH60" s="45">
        <v>0.0</v>
      </c>
      <c r="AI60" s="45">
        <v>0.0</v>
      </c>
      <c r="AJ60" s="18"/>
      <c r="AK60" s="45">
        <v>0.0</v>
      </c>
      <c r="AL60" s="45">
        <v>0.0</v>
      </c>
      <c r="AM60" s="45">
        <v>0.0</v>
      </c>
      <c r="AN60" s="30">
        <f>SUM(E60:AM60)</f>
        <v>0</v>
      </c>
    </row>
    <row r="61">
      <c r="A61" s="49"/>
      <c r="B61" s="56"/>
      <c r="C61" s="22" t="s">
        <v>39</v>
      </c>
      <c r="D61" s="23">
        <v>26549.28</v>
      </c>
      <c r="E61" s="41">
        <v>26609.53</v>
      </c>
      <c r="F61" s="41">
        <v>26677.47</v>
      </c>
      <c r="G61" s="41">
        <v>26708.63</v>
      </c>
      <c r="H61" s="24">
        <v>26781.84</v>
      </c>
      <c r="I61" s="48">
        <v>26838.2</v>
      </c>
      <c r="J61" s="24">
        <v>26949.96</v>
      </c>
      <c r="K61" s="23"/>
      <c r="L61" s="18"/>
      <c r="M61" s="23"/>
      <c r="N61" s="23"/>
      <c r="O61" s="23"/>
      <c r="P61" s="23"/>
      <c r="Q61" s="23"/>
      <c r="R61" s="23"/>
      <c r="S61" s="23"/>
      <c r="T61" s="18"/>
      <c r="U61" s="24">
        <v>27107.68</v>
      </c>
      <c r="V61" s="24">
        <v>27176.19</v>
      </c>
      <c r="W61" s="48">
        <v>27220.6</v>
      </c>
      <c r="X61" s="24">
        <v>27310.09</v>
      </c>
      <c r="Y61" s="24">
        <v>27384.79</v>
      </c>
      <c r="Z61" s="24">
        <v>27440.28</v>
      </c>
      <c r="AA61" s="24">
        <v>27513.7</v>
      </c>
      <c r="AB61" s="18"/>
      <c r="AC61" s="24">
        <v>27552.41</v>
      </c>
      <c r="AD61" s="24">
        <v>27597.9</v>
      </c>
      <c r="AE61" s="24">
        <v>27665.79</v>
      </c>
      <c r="AF61" s="24">
        <v>27742.48</v>
      </c>
      <c r="AG61" s="24">
        <v>27826.17</v>
      </c>
      <c r="AH61" s="24">
        <v>27851.59</v>
      </c>
      <c r="AI61" s="24">
        <v>27904.2</v>
      </c>
      <c r="AJ61" s="18"/>
      <c r="AK61" s="48">
        <v>27947.42</v>
      </c>
      <c r="AL61" s="48">
        <v>27995.45</v>
      </c>
      <c r="AM61" s="48">
        <v>28052.0</v>
      </c>
      <c r="AN61" s="30"/>
    </row>
    <row r="62">
      <c r="A62" s="49"/>
      <c r="B62" s="56"/>
      <c r="C62" s="29" t="s">
        <v>15</v>
      </c>
      <c r="D62" s="30" t="str">
        <f t="shared" ref="D62:K62" si="96">D61-C61</f>
        <v>#VALUE!</v>
      </c>
      <c r="E62" s="30">
        <f t="shared" si="96"/>
        <v>60.25</v>
      </c>
      <c r="F62" s="30">
        <f t="shared" si="96"/>
        <v>67.94</v>
      </c>
      <c r="G62" s="30">
        <f t="shared" si="96"/>
        <v>31.16</v>
      </c>
      <c r="H62" s="30">
        <f t="shared" si="96"/>
        <v>73.21</v>
      </c>
      <c r="I62" s="30">
        <f t="shared" si="96"/>
        <v>56.36</v>
      </c>
      <c r="J62" s="30">
        <f t="shared" si="96"/>
        <v>111.76</v>
      </c>
      <c r="K62" s="30">
        <f t="shared" si="96"/>
        <v>-26949.96</v>
      </c>
      <c r="L62" s="31">
        <f>SUM(E62:K62)</f>
        <v>-26549.28</v>
      </c>
      <c r="M62" s="30">
        <f>M61-K61</f>
        <v>0</v>
      </c>
      <c r="N62" s="30">
        <f t="shared" ref="N62:S62" si="97">N61-M61</f>
        <v>0</v>
      </c>
      <c r="O62" s="30">
        <f t="shared" si="97"/>
        <v>0</v>
      </c>
      <c r="P62" s="30">
        <f t="shared" si="97"/>
        <v>0</v>
      </c>
      <c r="Q62" s="30">
        <f t="shared" si="97"/>
        <v>0</v>
      </c>
      <c r="R62" s="30">
        <f t="shared" si="97"/>
        <v>0</v>
      </c>
      <c r="S62" s="30">
        <f t="shared" si="97"/>
        <v>0</v>
      </c>
      <c r="T62" s="32">
        <f>SUM(M62:S62)</f>
        <v>0</v>
      </c>
      <c r="U62" s="30">
        <f>U61-S61</f>
        <v>27107.68</v>
      </c>
      <c r="V62" s="30">
        <f t="shared" ref="V62:AA62" si="98">V61-U61</f>
        <v>68.51</v>
      </c>
      <c r="W62" s="30">
        <f t="shared" si="98"/>
        <v>44.41</v>
      </c>
      <c r="X62" s="30">
        <f t="shared" si="98"/>
        <v>89.49</v>
      </c>
      <c r="Y62" s="30">
        <f t="shared" si="98"/>
        <v>74.7</v>
      </c>
      <c r="Z62" s="30">
        <f t="shared" si="98"/>
        <v>55.49</v>
      </c>
      <c r="AA62" s="30">
        <f t="shared" si="98"/>
        <v>73.42</v>
      </c>
      <c r="AB62" s="31">
        <f>SUM(U62:AA62)</f>
        <v>27513.7</v>
      </c>
      <c r="AC62" s="30">
        <f>AC61-AA61</f>
        <v>38.71</v>
      </c>
      <c r="AD62" s="30">
        <f t="shared" ref="AD62:AI62" si="99">AD61-AC61</f>
        <v>45.49</v>
      </c>
      <c r="AE62" s="30">
        <f t="shared" si="99"/>
        <v>67.89</v>
      </c>
      <c r="AF62" s="30">
        <f t="shared" si="99"/>
        <v>76.69</v>
      </c>
      <c r="AG62" s="30">
        <f t="shared" si="99"/>
        <v>83.69</v>
      </c>
      <c r="AH62" s="30">
        <f t="shared" si="99"/>
        <v>25.42</v>
      </c>
      <c r="AI62" s="30">
        <f t="shared" si="99"/>
        <v>52.61</v>
      </c>
      <c r="AJ62" s="31">
        <f>SUM(AC62:AI62)</f>
        <v>390.5</v>
      </c>
      <c r="AK62" s="30">
        <f>AK61-AI61</f>
        <v>43.22</v>
      </c>
      <c r="AL62" s="30">
        <f t="shared" ref="AL62:AM62" si="100">AL61-AK61</f>
        <v>48.03</v>
      </c>
      <c r="AM62" s="30">
        <f t="shared" si="100"/>
        <v>56.55</v>
      </c>
      <c r="AN62" s="30"/>
    </row>
    <row r="63">
      <c r="A63" s="33"/>
      <c r="B63" s="100"/>
      <c r="C63" s="34" t="s">
        <v>16</v>
      </c>
      <c r="D63" s="35"/>
      <c r="E63" s="101">
        <v>9.56</v>
      </c>
      <c r="F63" s="101">
        <v>14.27</v>
      </c>
      <c r="G63" s="101">
        <v>7.38</v>
      </c>
      <c r="H63" s="101">
        <v>12.5</v>
      </c>
      <c r="I63" s="37">
        <v>11.7</v>
      </c>
      <c r="J63" s="101">
        <v>22.37</v>
      </c>
      <c r="K63" s="102"/>
      <c r="L63" s="38"/>
      <c r="M63" s="102"/>
      <c r="N63" s="103">
        <v>0.0</v>
      </c>
      <c r="O63" s="103">
        <v>0.0</v>
      </c>
      <c r="P63" s="103">
        <v>0.0</v>
      </c>
      <c r="Q63" s="103">
        <v>0.0</v>
      </c>
      <c r="R63" s="103">
        <v>0.0</v>
      </c>
      <c r="S63" s="103">
        <v>0.0</v>
      </c>
      <c r="T63" s="38"/>
      <c r="U63" s="37">
        <v>5.6</v>
      </c>
      <c r="V63" s="37">
        <v>14.73</v>
      </c>
      <c r="W63" s="37">
        <v>9.01</v>
      </c>
      <c r="X63" s="104">
        <v>18.27</v>
      </c>
      <c r="Y63" s="104">
        <v>13.92</v>
      </c>
      <c r="Z63" s="104">
        <v>13.11</v>
      </c>
      <c r="AA63" s="104">
        <v>15.77</v>
      </c>
      <c r="AB63" s="38"/>
      <c r="AC63" s="104">
        <v>8.65</v>
      </c>
      <c r="AD63" s="104">
        <v>9.89</v>
      </c>
      <c r="AE63" s="104">
        <v>14.98</v>
      </c>
      <c r="AF63" s="104">
        <v>14.54</v>
      </c>
      <c r="AG63" s="104">
        <v>18.7</v>
      </c>
      <c r="AH63" s="37">
        <v>5.18</v>
      </c>
      <c r="AI63" s="37">
        <v>11.72</v>
      </c>
      <c r="AJ63" s="38"/>
      <c r="AK63" s="105">
        <v>7.15</v>
      </c>
      <c r="AL63" s="105">
        <v>8.27</v>
      </c>
      <c r="AM63" s="105">
        <v>11.25</v>
      </c>
      <c r="AN63" s="40">
        <f>SUM(E63:AM63)</f>
        <v>278.52</v>
      </c>
    </row>
    <row r="64">
      <c r="A64" s="71"/>
      <c r="B64" s="82" t="s">
        <v>40</v>
      </c>
      <c r="C64" s="23"/>
      <c r="D64" s="27"/>
      <c r="E64" s="27"/>
      <c r="F64" s="27"/>
      <c r="G64" s="27"/>
      <c r="H64" s="27"/>
      <c r="I64" s="27"/>
      <c r="J64" s="27"/>
      <c r="K64" s="27"/>
      <c r="L64" s="18"/>
      <c r="M64" s="27"/>
      <c r="N64" s="27"/>
      <c r="O64" s="27"/>
      <c r="P64" s="27"/>
      <c r="Q64" s="27"/>
      <c r="R64" s="27"/>
      <c r="S64" s="27"/>
      <c r="T64" s="18"/>
      <c r="U64" s="27"/>
      <c r="V64" s="27"/>
      <c r="W64" s="27"/>
      <c r="X64" s="27"/>
      <c r="Y64" s="27"/>
      <c r="Z64" s="27"/>
      <c r="AA64" s="27"/>
      <c r="AB64" s="18"/>
      <c r="AC64" s="27"/>
      <c r="AD64" s="27"/>
      <c r="AE64" s="27"/>
      <c r="AF64" s="27"/>
      <c r="AG64" s="27"/>
      <c r="AH64" s="27"/>
      <c r="AI64" s="27"/>
      <c r="AJ64" s="18"/>
      <c r="AK64" s="27"/>
      <c r="AL64" s="27"/>
      <c r="AM64" s="27"/>
      <c r="AN64" s="30"/>
    </row>
    <row r="65">
      <c r="A65" s="63"/>
      <c r="B65" s="28"/>
      <c r="C65" s="106" t="s">
        <v>41</v>
      </c>
      <c r="D65" s="23"/>
      <c r="E65" s="23"/>
      <c r="F65" s="23"/>
      <c r="G65" s="23"/>
      <c r="H65" s="23"/>
      <c r="I65" s="23"/>
      <c r="J65" s="23"/>
      <c r="K65" s="23"/>
      <c r="L65" s="18"/>
      <c r="M65" s="23"/>
      <c r="N65" s="23"/>
      <c r="O65" s="23"/>
      <c r="P65" s="23"/>
      <c r="Q65" s="23"/>
      <c r="R65" s="23"/>
      <c r="S65" s="23"/>
      <c r="T65" s="18"/>
      <c r="U65" s="23"/>
      <c r="V65" s="23"/>
      <c r="W65" s="23"/>
      <c r="X65" s="23"/>
      <c r="Y65" s="23"/>
      <c r="Z65" s="23"/>
      <c r="AA65" s="23"/>
      <c r="AB65" s="18"/>
      <c r="AC65" s="23"/>
      <c r="AD65" s="23"/>
      <c r="AE65" s="23"/>
      <c r="AF65" s="23"/>
      <c r="AG65" s="23"/>
      <c r="AH65" s="23"/>
      <c r="AI65" s="23"/>
      <c r="AJ65" s="18"/>
      <c r="AK65" s="23"/>
      <c r="AL65" s="23"/>
      <c r="AM65" s="23"/>
      <c r="AN65" s="30"/>
    </row>
    <row r="66">
      <c r="A66" s="63"/>
      <c r="B66" s="28"/>
      <c r="C66" s="29" t="s">
        <v>42</v>
      </c>
      <c r="D66" s="30"/>
      <c r="E66" s="30"/>
      <c r="F66" s="30"/>
      <c r="G66" s="30"/>
      <c r="H66" s="30"/>
      <c r="I66" s="30"/>
      <c r="J66" s="30"/>
      <c r="K66" s="30"/>
      <c r="L66" s="31"/>
      <c r="M66" s="30"/>
      <c r="N66" s="30"/>
      <c r="O66" s="30"/>
      <c r="P66" s="30"/>
      <c r="Q66" s="30"/>
      <c r="R66" s="30"/>
      <c r="S66" s="30"/>
      <c r="T66" s="32">
        <f t="shared" ref="T66:T67" si="101">SUM(M66:S66)</f>
        <v>0</v>
      </c>
      <c r="U66" s="30"/>
      <c r="V66" s="30"/>
      <c r="W66" s="30"/>
      <c r="X66" s="30"/>
      <c r="Y66" s="30"/>
      <c r="Z66" s="30"/>
      <c r="AA66" s="30"/>
      <c r="AB66" s="31">
        <f t="shared" ref="AB66:AB67" si="102">SUM(U66:AA66)</f>
        <v>0</v>
      </c>
      <c r="AC66" s="30"/>
      <c r="AD66" s="30"/>
      <c r="AE66" s="30"/>
      <c r="AF66" s="30"/>
      <c r="AG66" s="30"/>
      <c r="AH66" s="30"/>
      <c r="AI66" s="30"/>
      <c r="AJ66" s="31">
        <f>SUM(AC66:AI66)</f>
        <v>0</v>
      </c>
      <c r="AK66" s="30"/>
      <c r="AL66" s="30"/>
      <c r="AM66" s="30"/>
      <c r="AN66" s="30"/>
    </row>
    <row r="67">
      <c r="A67" s="70"/>
      <c r="B67" s="55"/>
      <c r="C67" s="27" t="s">
        <v>16</v>
      </c>
      <c r="D67" s="27"/>
      <c r="E67" s="27"/>
      <c r="F67" s="27"/>
      <c r="G67" s="27"/>
      <c r="H67" s="27"/>
      <c r="I67" s="27"/>
      <c r="J67" s="27"/>
      <c r="K67" s="27"/>
      <c r="L67" s="107">
        <f>SUM(E67:K67)</f>
        <v>0</v>
      </c>
      <c r="M67" s="27"/>
      <c r="N67" s="27"/>
      <c r="O67" s="27"/>
      <c r="P67" s="27"/>
      <c r="Q67" s="27"/>
      <c r="R67" s="27"/>
      <c r="S67" s="27"/>
      <c r="T67" s="107">
        <f t="shared" si="101"/>
        <v>0</v>
      </c>
      <c r="U67" s="27"/>
      <c r="V67" s="27"/>
      <c r="W67" s="27"/>
      <c r="X67" s="27"/>
      <c r="Y67" s="27"/>
      <c r="Z67" s="27"/>
      <c r="AA67" s="27"/>
      <c r="AB67" s="107">
        <f t="shared" si="102"/>
        <v>0</v>
      </c>
      <c r="AC67" s="27"/>
      <c r="AD67" s="27"/>
      <c r="AE67" s="27"/>
      <c r="AF67" s="27"/>
      <c r="AG67" s="27"/>
      <c r="AH67" s="27"/>
      <c r="AI67" s="27"/>
      <c r="AJ67" s="18"/>
      <c r="AK67" s="27"/>
      <c r="AL67" s="27"/>
      <c r="AM67" s="27"/>
      <c r="AN67" s="27"/>
    </row>
  </sheetData>
  <mergeCells count="11">
    <mergeCell ref="A52:A57"/>
    <mergeCell ref="B52:B57"/>
    <mergeCell ref="A64:A67"/>
    <mergeCell ref="B64:B67"/>
    <mergeCell ref="B4:B24"/>
    <mergeCell ref="A28:A39"/>
    <mergeCell ref="B28:B39"/>
    <mergeCell ref="A40:A48"/>
    <mergeCell ref="B40:B48"/>
    <mergeCell ref="A49:A51"/>
    <mergeCell ref="B49:B51"/>
  </mergeCells>
  <drawing r:id="rId1"/>
</worksheet>
</file>