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somu3\Downloads\"/>
    </mc:Choice>
  </mc:AlternateContent>
  <xr:revisionPtr revIDLastSave="0" documentId="8_{FD6F3F93-37AC-4C72-98C4-283A94762731}" xr6:coauthVersionLast="47" xr6:coauthVersionMax="47" xr10:uidLastSave="{00000000-0000-0000-0000-000000000000}"/>
  <bookViews>
    <workbookView xWindow="-108" yWindow="-108" windowWidth="23256" windowHeight="13176" firstSheet="3" activeTab="3" xr2:uid="{00000000-000D-0000-FFFF-FFFF00000000}"/>
  </bookViews>
  <sheets>
    <sheet name="ProductsCount" sheetId="4" r:id="rId1"/>
    <sheet name="Sales Report" sheetId="8" r:id="rId2"/>
    <sheet name="Top 5 Country Sales" sheetId="12" r:id="rId3"/>
    <sheet name="Order Status" sheetId="13" r:id="rId4"/>
    <sheet name="Top 5 Customer(country)" sheetId="14" r:id="rId5"/>
    <sheet name="Orders Vs Sales" sheetId="16" r:id="rId6"/>
    <sheet name="Yearly Sales" sheetId="17" r:id="rId7"/>
    <sheet name="Dealsize-Sales%" sheetId="20" r:id="rId8"/>
    <sheet name="sales_data_sample" sheetId="1" r:id="rId9"/>
    <sheet name="metrics" sheetId="9" r:id="rId10"/>
  </sheets>
  <definedNames>
    <definedName name="_xlnm._FilterDatabase" localSheetId="8" hidden="1">sales_data_sample!$A$1:$Z$308</definedName>
    <definedName name="Slicer_DEALSIZE">#N/A</definedName>
    <definedName name="Slicer_MONTH">#N/A</definedName>
    <definedName name="Slicer_PRODUCTLINE">#N/A</definedName>
    <definedName name="Slicer_STATUS">#N/A</definedName>
    <definedName name="Slicer_YEAR_ID">#N/A</definedName>
  </definedNames>
  <calcPr calcId="191029"/>
  <pivotCaches>
    <pivotCache cacheId="0" r:id="rId11"/>
    <pivotCache cacheId="1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8" l="1"/>
  <c r="O6" i="9"/>
  <c r="O3" i="8"/>
  <c r="N6" i="9"/>
  <c r="G3" i="8"/>
  <c r="H6" i="9"/>
  <c r="M3" i="8"/>
  <c r="K3" i="8"/>
  <c r="M6" i="9"/>
  <c r="I11" i="9"/>
  <c r="L6" i="9"/>
  <c r="I6" i="9"/>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alcChain>
</file>

<file path=xl/sharedStrings.xml><?xml version="1.0" encoding="utf-8"?>
<sst xmlns="http://schemas.openxmlformats.org/spreadsheetml/2006/main" count="3591" uniqueCount="602">
  <si>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</si>
  <si>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</si>
  <si>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</si>
  <si>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</si>
  <si>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</si>
  <si>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</si>
  <si>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</si>
  <si>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</si>
  <si>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</si>
  <si>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</si>
  <si>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</si>
  <si>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</si>
  <si>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</si>
  <si>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</si>
  <si>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</si>
  <si>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</si>
  <si>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</si>
  <si>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</si>
  <si>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</si>
  <si>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</si>
  <si>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</si>
  <si>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</si>
  <si>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DEALSIZE</t>
  </si>
  <si>
    <t>Shipped</t>
  </si>
  <si>
    <t>Motorcycles</t>
  </si>
  <si>
    <t>S10_1678</t>
  </si>
  <si>
    <t>Land of Toys Inc.</t>
  </si>
  <si>
    <t>897 Long Airport Avenue</t>
  </si>
  <si>
    <t>NYC</t>
  </si>
  <si>
    <t>NY</t>
  </si>
  <si>
    <t>USA</t>
  </si>
  <si>
    <t>NA</t>
  </si>
  <si>
    <t>Small</t>
  </si>
  <si>
    <t>Reims Collectables</t>
  </si>
  <si>
    <t>26.47.1555</t>
  </si>
  <si>
    <t>59 rue de l'Abbaye</t>
  </si>
  <si>
    <t>Reims</t>
  </si>
  <si>
    <t>France</t>
  </si>
  <si>
    <t>EMEA</t>
  </si>
  <si>
    <t>Lyon Souveniers</t>
  </si>
  <si>
    <t>+33 1 46 62 7555</t>
  </si>
  <si>
    <t>27 rue du Colonel Pierre Avia</t>
  </si>
  <si>
    <t>Paris</t>
  </si>
  <si>
    <t>Medium</t>
  </si>
  <si>
    <t>Toys4GrownUps.com</t>
  </si>
  <si>
    <t>78934 Hillside Dr.</t>
  </si>
  <si>
    <t>Pasadena</t>
  </si>
  <si>
    <t>CA</t>
  </si>
  <si>
    <t>Corporate Gift Ideas Co.</t>
  </si>
  <si>
    <t>7734 Strong St.</t>
  </si>
  <si>
    <t>San Francisco</t>
  </si>
  <si>
    <t>Technics Stores Inc.</t>
  </si>
  <si>
    <t>9408 Furth Circle</t>
  </si>
  <si>
    <t>Burlingame</t>
  </si>
  <si>
    <t>Daedalus Designs Imports</t>
  </si>
  <si>
    <t>20.16.1555</t>
  </si>
  <si>
    <t>184, chausse de Tournai</t>
  </si>
  <si>
    <t>Lille</t>
  </si>
  <si>
    <t>Herkku Gifts</t>
  </si>
  <si>
    <t>+47 2267 3215</t>
  </si>
  <si>
    <t>Drammen 121, PR 744 Sentrum</t>
  </si>
  <si>
    <t>Bergen</t>
  </si>
  <si>
    <t>N 5804</t>
  </si>
  <si>
    <t>Norway</t>
  </si>
  <si>
    <t>Mini Wheels Co.</t>
  </si>
  <si>
    <t>5557 North Pendale Street</t>
  </si>
  <si>
    <t>Auto Canal Petit</t>
  </si>
  <si>
    <t>(1) 47.55.6555</t>
  </si>
  <si>
    <t>25, rue Lauriston</t>
  </si>
  <si>
    <t>Australian Collectors, Co.</t>
  </si>
  <si>
    <t>03 9520 4555</t>
  </si>
  <si>
    <t>636 St Kilda Road</t>
  </si>
  <si>
    <t>Level 3</t>
  </si>
  <si>
    <t>Melbourne</t>
  </si>
  <si>
    <t>Victoria</t>
  </si>
  <si>
    <t>Australia</t>
  </si>
  <si>
    <t>APAC</t>
  </si>
  <si>
    <t>Vitachrome Inc.</t>
  </si>
  <si>
    <t>2678 Kingston Rd.</t>
  </si>
  <si>
    <t>Suite 101</t>
  </si>
  <si>
    <t>Tekni Collectables Inc.</t>
  </si>
  <si>
    <t>7476 Moss Rd.</t>
  </si>
  <si>
    <t>Newark</t>
  </si>
  <si>
    <t>NJ</t>
  </si>
  <si>
    <t>Gift Depot Inc.</t>
  </si>
  <si>
    <t>25593 South Bay Ln.</t>
  </si>
  <si>
    <t>Bridgewater</t>
  </si>
  <si>
    <t>CT</t>
  </si>
  <si>
    <t>La Rochelle Gifts</t>
  </si>
  <si>
    <t>40.67.8555</t>
  </si>
  <si>
    <t>67, rue des Cinquante Otages</t>
  </si>
  <si>
    <t>Nantes</t>
  </si>
  <si>
    <t>Marta's Replicas Co.</t>
  </si>
  <si>
    <t>39323 Spinnaker Dr.</t>
  </si>
  <si>
    <t>Cambridge</t>
  </si>
  <si>
    <t>MA</t>
  </si>
  <si>
    <t>Toys of Finland, Co.</t>
  </si>
  <si>
    <t>90-224 8555</t>
  </si>
  <si>
    <t>Keskuskatu 45</t>
  </si>
  <si>
    <t>Helsinki</t>
  </si>
  <si>
    <t>Finland</t>
  </si>
  <si>
    <t>Baane Mini Imports</t>
  </si>
  <si>
    <t>07-98 9555</t>
  </si>
  <si>
    <t>Erling Skakkes gate 78</t>
  </si>
  <si>
    <t>Stavern</t>
  </si>
  <si>
    <t>Diecast Classics Inc.</t>
  </si>
  <si>
    <t>7586 Pompton St.</t>
  </si>
  <si>
    <t>Allentown</t>
  </si>
  <si>
    <t>PA</t>
  </si>
  <si>
    <t>Salzburg Collectables</t>
  </si>
  <si>
    <t>6562-9555</t>
  </si>
  <si>
    <t>Geislweg 14</t>
  </si>
  <si>
    <t>Salzburg</t>
  </si>
  <si>
    <t>Austria</t>
  </si>
  <si>
    <t>Large</t>
  </si>
  <si>
    <t>Souveniers And Things Co.</t>
  </si>
  <si>
    <t>+61 2 9495 8555</t>
  </si>
  <si>
    <t>Monitor Money Building, 815 Pacific Hwy</t>
  </si>
  <si>
    <t>Level 6</t>
  </si>
  <si>
    <t>Chatswood</t>
  </si>
  <si>
    <t>NSW</t>
  </si>
  <si>
    <t>FunGiftIdeas.com</t>
  </si>
  <si>
    <t>1785 First Street</t>
  </si>
  <si>
    <t>New Bedford</t>
  </si>
  <si>
    <t>UK Collectables, Ltd.</t>
  </si>
  <si>
    <t>(171) 555-2282</t>
  </si>
  <si>
    <t>Liverpool</t>
  </si>
  <si>
    <t>WX1 6LT</t>
  </si>
  <si>
    <t>UK</t>
  </si>
  <si>
    <t>Disputed</t>
  </si>
  <si>
    <t>Euro Shopping Channel</t>
  </si>
  <si>
    <t>(91) 555 94 44</t>
  </si>
  <si>
    <t>C/ Moralzarzal, 86</t>
  </si>
  <si>
    <t>Madrid</t>
  </si>
  <si>
    <t>Spain</t>
  </si>
  <si>
    <t>Classic Cars</t>
  </si>
  <si>
    <t>S10_1949</t>
  </si>
  <si>
    <t>Volvo Model Replicas, Co</t>
  </si>
  <si>
    <t>0921-12 3555</t>
  </si>
  <si>
    <t>Lule</t>
  </si>
  <si>
    <t>S-958 22</t>
  </si>
  <si>
    <t>Sweden</t>
  </si>
  <si>
    <t>Corrida Auto Replicas, Ltd</t>
  </si>
  <si>
    <t>(91) 555 22 82</t>
  </si>
  <si>
    <t>C/ Araquil, 67</t>
  </si>
  <si>
    <t>Dragon Souveniers, Ltd.</t>
  </si>
  <si>
    <t>+65 221 7555</t>
  </si>
  <si>
    <t>Bronz Sok., Bronz Apt. 3/6 Tesvikiye</t>
  </si>
  <si>
    <t>Singapore</t>
  </si>
  <si>
    <t>Japan</t>
  </si>
  <si>
    <t>Classic Legends Inc.</t>
  </si>
  <si>
    <t>5905 Pompton St.</t>
  </si>
  <si>
    <t>Suite 750</t>
  </si>
  <si>
    <t>Australian Gift Network, Co</t>
  </si>
  <si>
    <t>61-7-3844-6555</t>
  </si>
  <si>
    <t>31 Duncan St. West End</t>
  </si>
  <si>
    <t>South Brisbane</t>
  </si>
  <si>
    <t>Queensland</t>
  </si>
  <si>
    <t>Classic Gift Ideas, Inc</t>
  </si>
  <si>
    <t>782 First Street</t>
  </si>
  <si>
    <t>Philadelphia</t>
  </si>
  <si>
    <t>Saveley &amp; Henriot, Co.</t>
  </si>
  <si>
    <t>78.32.5555</t>
  </si>
  <si>
    <t>2, rue du Commerce</t>
  </si>
  <si>
    <t>Lyon</t>
  </si>
  <si>
    <t>Canadian Gift Exchange Network</t>
  </si>
  <si>
    <t>(604) 555-3392</t>
  </si>
  <si>
    <t>1900 Oak St.</t>
  </si>
  <si>
    <t>Vancouver</t>
  </si>
  <si>
    <t>BC</t>
  </si>
  <si>
    <t>V3F 2K1</t>
  </si>
  <si>
    <t>Canada</t>
  </si>
  <si>
    <t>West Coast Collectables Co.</t>
  </si>
  <si>
    <t>3675 Furth Circle</t>
  </si>
  <si>
    <t>Burbank</t>
  </si>
  <si>
    <t>Cambridge Collectables Co.</t>
  </si>
  <si>
    <t>4658 Baden Av.</t>
  </si>
  <si>
    <t>Super Scale Inc.</t>
  </si>
  <si>
    <t>567 North Pendale Street</t>
  </si>
  <si>
    <t>New Haven</t>
  </si>
  <si>
    <t>Tokyo Collectables, Ltd</t>
  </si>
  <si>
    <t>+81 3 3584 0555</t>
  </si>
  <si>
    <t>2-2-8 Roppongi</t>
  </si>
  <si>
    <t>Minato-ku</t>
  </si>
  <si>
    <t>Tokyo</t>
  </si>
  <si>
    <t>106-0032</t>
  </si>
  <si>
    <t>Amica Models &amp; Co.</t>
  </si>
  <si>
    <t>011-4988555</t>
  </si>
  <si>
    <t>Via Monte Bianco 34</t>
  </si>
  <si>
    <t>Torino</t>
  </si>
  <si>
    <t>Italy</t>
  </si>
  <si>
    <t>Scandinavian Gift Ideas</t>
  </si>
  <si>
    <t>0695-34 6555</t>
  </si>
  <si>
    <t>?kergatan 24</t>
  </si>
  <si>
    <t>Boras</t>
  </si>
  <si>
    <t>S-844 67</t>
  </si>
  <si>
    <t>Auto Assoc. &amp; Cie.</t>
  </si>
  <si>
    <t>30.59.8555</t>
  </si>
  <si>
    <t>67, avenue de l'Europe</t>
  </si>
  <si>
    <t>Versailles</t>
  </si>
  <si>
    <t>Mini Gifts Distributors Ltd.</t>
  </si>
  <si>
    <t>5677 Strong St.</t>
  </si>
  <si>
    <t>San Rafael</t>
  </si>
  <si>
    <t>Online Diecast Creations Co.</t>
  </si>
  <si>
    <t>2304 Long Airport Avenue</t>
  </si>
  <si>
    <t>Nashua</t>
  </si>
  <si>
    <t>NH</t>
  </si>
  <si>
    <t>Collectables For Less Inc.</t>
  </si>
  <si>
    <t>7825 Douglas Av.</t>
  </si>
  <si>
    <t>Brickhaven</t>
  </si>
  <si>
    <t>Anna's Decorations, Ltd</t>
  </si>
  <si>
    <t>02 9936 8555</t>
  </si>
  <si>
    <t>201 Miller Street</t>
  </si>
  <si>
    <t>Level 15</t>
  </si>
  <si>
    <t>North Sydney</t>
  </si>
  <si>
    <t>Quebec Home Shopping Network</t>
  </si>
  <si>
    <t>(514) 555-8054</t>
  </si>
  <si>
    <t>43 rue St. Laurent</t>
  </si>
  <si>
    <t>Montreal</t>
  </si>
  <si>
    <t>Quebec</t>
  </si>
  <si>
    <t>H1J 1C3</t>
  </si>
  <si>
    <t>In Process</t>
  </si>
  <si>
    <t>S10_2016</t>
  </si>
  <si>
    <t>Osaka Souveniers Co.</t>
  </si>
  <si>
    <t>+81 06 6342 5555</t>
  </si>
  <si>
    <t>Dojima Avanza 4F, 1-6-20 Dojima, Kita-ku</t>
  </si>
  <si>
    <t>Osaka</t>
  </si>
  <si>
    <t>530-0003</t>
  </si>
  <si>
    <t>Motor Mint Distributors Inc.</t>
  </si>
  <si>
    <t>11328 Douglas Av.</t>
  </si>
  <si>
    <t>Atelier graphique</t>
  </si>
  <si>
    <t>40.32.2555</t>
  </si>
  <si>
    <t>54, rue Royale</t>
  </si>
  <si>
    <t>Mini Classics</t>
  </si>
  <si>
    <t>3758 North Pendale Street</t>
  </si>
  <si>
    <t>White Plains</t>
  </si>
  <si>
    <t>S10_4698</t>
  </si>
  <si>
    <t>S10_4757</t>
  </si>
  <si>
    <t>Danish Wholesale Imports</t>
  </si>
  <si>
    <t>31 12 3555</t>
  </si>
  <si>
    <t>Vinb'ltet 34</t>
  </si>
  <si>
    <t>Kobenhavn</t>
  </si>
  <si>
    <t>Denmark</t>
  </si>
  <si>
    <t>Stylish Desk Decors, Co.</t>
  </si>
  <si>
    <t>(171) 555-0297</t>
  </si>
  <si>
    <t>35 King George</t>
  </si>
  <si>
    <t>London</t>
  </si>
  <si>
    <t>WX3 6FW</t>
  </si>
  <si>
    <t>Mini Creations Ltd.</t>
  </si>
  <si>
    <t>4575 Hillside Dr.</t>
  </si>
  <si>
    <t>Cancelled</t>
  </si>
  <si>
    <t>Alpha Cognac</t>
  </si>
  <si>
    <t>61.77.6555</t>
  </si>
  <si>
    <t>1 rue Alsace-Lorraine</t>
  </si>
  <si>
    <t>Toulouse</t>
  </si>
  <si>
    <t>Double Decker Gift Stores, Ltd</t>
  </si>
  <si>
    <t>(171) 555-7555</t>
  </si>
  <si>
    <t>120 Hanover Sq.</t>
  </si>
  <si>
    <t>WA1 1DP</t>
  </si>
  <si>
    <t>Enaco Distributors</t>
  </si>
  <si>
    <t>(93) 203 4555</t>
  </si>
  <si>
    <t>Rambla de Catalu¤a, 23</t>
  </si>
  <si>
    <t>Barcelona</t>
  </si>
  <si>
    <t>Men 'R' US Retailers, Ltd.</t>
  </si>
  <si>
    <t>6047 Douglas Av.</t>
  </si>
  <si>
    <t>Los Angeles</t>
  </si>
  <si>
    <t>Collectable Mini Designs Co.</t>
  </si>
  <si>
    <t>361 Furth Circle</t>
  </si>
  <si>
    <t>San Diego</t>
  </si>
  <si>
    <t>Petit Auto</t>
  </si>
  <si>
    <t>(02) 5554 67</t>
  </si>
  <si>
    <t>Rue Joseph-Bens 532</t>
  </si>
  <si>
    <t>Bruxelles</t>
  </si>
  <si>
    <t>B-1180</t>
  </si>
  <si>
    <t>Belgium</t>
  </si>
  <si>
    <t>Royal Canadian Collectables, Ltd.</t>
  </si>
  <si>
    <t>(604) 555-4555</t>
  </si>
  <si>
    <t>23 Tsawassen Blvd.</t>
  </si>
  <si>
    <t>Tsawassen</t>
  </si>
  <si>
    <t>T2F 8M4</t>
  </si>
  <si>
    <t>Gifts4AllAges.com</t>
  </si>
  <si>
    <t>8616 Spinnaker Dr.</t>
  </si>
  <si>
    <t>Boston</t>
  </si>
  <si>
    <t>giftsbymail.co.uk</t>
  </si>
  <si>
    <t>(198) 555-8888</t>
  </si>
  <si>
    <t>Garden House Crowther Way</t>
  </si>
  <si>
    <t>Cowes</t>
  </si>
  <si>
    <t>Isle of Wight</t>
  </si>
  <si>
    <t>PO31 7PJ</t>
  </si>
  <si>
    <t>Oulu Toy Supplies, Inc.</t>
  </si>
  <si>
    <t>981-443655</t>
  </si>
  <si>
    <t>Torikatu 38</t>
  </si>
  <si>
    <t>Oulu</t>
  </si>
  <si>
    <t>The Sharp Gifts Warehouse</t>
  </si>
  <si>
    <t>3086 Ingle Ln.</t>
  </si>
  <si>
    <t>San Jose</t>
  </si>
  <si>
    <t>On Hold</t>
  </si>
  <si>
    <t>S10_4962</t>
  </si>
  <si>
    <t>La Corne D'abondance, Co.</t>
  </si>
  <si>
    <t>(1) 42.34.2555</t>
  </si>
  <si>
    <t>265, boulevard Charonne</t>
  </si>
  <si>
    <t>Resolved</t>
  </si>
  <si>
    <t>Mini Auto Werke</t>
  </si>
  <si>
    <t>7675-3555</t>
  </si>
  <si>
    <t>Kirchgasse 6</t>
  </si>
  <si>
    <t>Graz</t>
  </si>
  <si>
    <t>Diecast Collectables</t>
  </si>
  <si>
    <t>6251 Ingle Ln.</t>
  </si>
  <si>
    <t>Handji Gifts&amp; Co</t>
  </si>
  <si>
    <t>+65 224 1555</t>
  </si>
  <si>
    <t>Village Close - 106 Linden Road Sandown</t>
  </si>
  <si>
    <t>2nd Floor</t>
  </si>
  <si>
    <t>S12_1099</t>
  </si>
  <si>
    <t>Cruz &amp; Sons Co.</t>
  </si>
  <si>
    <t>+63 2 555 3587</t>
  </si>
  <si>
    <t>15 McCallum Street - NatWest Center #13-03</t>
  </si>
  <si>
    <t>Makati City</t>
  </si>
  <si>
    <t>1227 MM</t>
  </si>
  <si>
    <t>Philippines</t>
  </si>
  <si>
    <t>Marseille Mini Autos</t>
  </si>
  <si>
    <t>91.24.4555</t>
  </si>
  <si>
    <t>12, rue des Bouchers</t>
  </si>
  <si>
    <t>Marseille</t>
  </si>
  <si>
    <t>Toms Spezialitten, Ltd</t>
  </si>
  <si>
    <t>0221-5554327</t>
  </si>
  <si>
    <t>Mehrheimerstr. 369</t>
  </si>
  <si>
    <t>Koln</t>
  </si>
  <si>
    <t>Germany</t>
  </si>
  <si>
    <t>Vida Sport, Ltd</t>
  </si>
  <si>
    <t>0897-034555</t>
  </si>
  <si>
    <t>Grenzacherweg 237</t>
  </si>
  <si>
    <t>Gensve</t>
  </si>
  <si>
    <t>Switzerland</t>
  </si>
  <si>
    <t>L'ordine Souveniers</t>
  </si>
  <si>
    <t>0522-556555</t>
  </si>
  <si>
    <t>Strada Provinciale 124</t>
  </si>
  <si>
    <t>Reggio Emilia</t>
  </si>
  <si>
    <t>Online Mini Collectables</t>
  </si>
  <si>
    <t>7635 Spinnaker Dr.</t>
  </si>
  <si>
    <t>Blauer See Auto, Co.</t>
  </si>
  <si>
    <t>+49 69 66 90 2555</t>
  </si>
  <si>
    <t>Lyonerstr. 34</t>
  </si>
  <si>
    <t>Frankfurt</t>
  </si>
  <si>
    <t>Suominen Souveniers</t>
  </si>
  <si>
    <t>+358 9 8045 555</t>
  </si>
  <si>
    <t>Software Engineering Center, SEC Oy</t>
  </si>
  <si>
    <t>Espoo</t>
  </si>
  <si>
    <t>FIN-02271</t>
  </si>
  <si>
    <t>S12_1108</t>
  </si>
  <si>
    <t>Muscle Machine Inc</t>
  </si>
  <si>
    <t>4092 Furth Circle</t>
  </si>
  <si>
    <t>Suite 400</t>
  </si>
  <si>
    <t>Clover Collections, Co.</t>
  </si>
  <si>
    <t>+353 1862 1555</t>
  </si>
  <si>
    <t>25 Maiden Lane</t>
  </si>
  <si>
    <t>Floor No. 4</t>
  </si>
  <si>
    <t>Dublin</t>
  </si>
  <si>
    <t>Ireland</t>
  </si>
  <si>
    <t>CAF Imports</t>
  </si>
  <si>
    <t>+34 913 728 555</t>
  </si>
  <si>
    <t>Merchants House, 27-30 Merchant's Quay</t>
  </si>
  <si>
    <t>AV Stores, Co.</t>
  </si>
  <si>
    <t>(171) 555-1555</t>
  </si>
  <si>
    <t>Fauntleroy Circus</t>
  </si>
  <si>
    <t>Manchester</t>
  </si>
  <si>
    <t>EC2 5NT</t>
  </si>
  <si>
    <t>Heintze Collectables</t>
  </si>
  <si>
    <t>86 21 3555</t>
  </si>
  <si>
    <t>Smagsloget 45</t>
  </si>
  <si>
    <t>Aaarhus</t>
  </si>
  <si>
    <t>Trucks and Buses</t>
  </si>
  <si>
    <t>S12_1666</t>
  </si>
  <si>
    <t>S12_2823</t>
  </si>
  <si>
    <t>Microscale Inc.</t>
  </si>
  <si>
    <t>5290 North Pendale Street</t>
  </si>
  <si>
    <t>Suite 200</t>
  </si>
  <si>
    <t>S12_3148</t>
  </si>
  <si>
    <t>S12_3380</t>
  </si>
  <si>
    <t>Boards &amp; Toys Co.</t>
  </si>
  <si>
    <t>4097 Douglas Av.</t>
  </si>
  <si>
    <t>Glendale</t>
  </si>
  <si>
    <t>S12_3891</t>
  </si>
  <si>
    <t>S12_3990</t>
  </si>
  <si>
    <t>S12_4473</t>
  </si>
  <si>
    <t>Iberia Gift Imports, Corp.</t>
  </si>
  <si>
    <t>(95) 555 82 82</t>
  </si>
  <si>
    <t>C/ Romero, 33</t>
  </si>
  <si>
    <t>Sevilla</t>
  </si>
  <si>
    <t>Signal Collectibles Ltd.</t>
  </si>
  <si>
    <t>2793 Furth Circle</t>
  </si>
  <si>
    <t>Brisbane</t>
  </si>
  <si>
    <t>S12_4675</t>
  </si>
  <si>
    <t>Mini Caravy</t>
  </si>
  <si>
    <t>88.60.1555</t>
  </si>
  <si>
    <t>24, place Kluber</t>
  </si>
  <si>
    <t>Strasbourg</t>
  </si>
  <si>
    <t>S18_1129</t>
  </si>
  <si>
    <t>Signal Gift Stores</t>
  </si>
  <si>
    <t>8489 Strong St.</t>
  </si>
  <si>
    <t>Las Vegas</t>
  </si>
  <si>
    <t>NV</t>
  </si>
  <si>
    <t>Norway Gifts By Mail, Co.</t>
  </si>
  <si>
    <t>+47 2212 1555</t>
  </si>
  <si>
    <t>Drammensveien 126 A, PB 744 Sentrum</t>
  </si>
  <si>
    <t>Oslo</t>
  </si>
  <si>
    <t>N 0106</t>
  </si>
  <si>
    <t>Vintage Cars</t>
  </si>
  <si>
    <t>S18_1342</t>
  </si>
  <si>
    <t>Rovelli Gifts</t>
  </si>
  <si>
    <t>035-640555</t>
  </si>
  <si>
    <t>Via Ludovico il Moro 22</t>
  </si>
  <si>
    <t>Bergamo</t>
  </si>
  <si>
    <t>Australian Collectables, Ltd</t>
  </si>
  <si>
    <t>61-9-3844-6555</t>
  </si>
  <si>
    <t>7 Allen Street</t>
  </si>
  <si>
    <t>Glen Waverly</t>
  </si>
  <si>
    <t>S18_1589</t>
  </si>
  <si>
    <t>Planes</t>
  </si>
  <si>
    <t>S18_1662</t>
  </si>
  <si>
    <t>Gift Ideas Corp.</t>
  </si>
  <si>
    <t>2440 Pompton St.</t>
  </si>
  <si>
    <t>Bavarian Collectables Imports, Co.</t>
  </si>
  <si>
    <t>+49 89 61 08 9555</t>
  </si>
  <si>
    <t>Hansastr. 15</t>
  </si>
  <si>
    <t>Munich</t>
  </si>
  <si>
    <t>Royale Belge</t>
  </si>
  <si>
    <t>(071) 23 67 2555</t>
  </si>
  <si>
    <t>Boulevard Tirou, 255</t>
  </si>
  <si>
    <t>Charleroi</t>
  </si>
  <si>
    <t>B-6000</t>
  </si>
  <si>
    <t>S18_1749</t>
  </si>
  <si>
    <t>S18_1984</t>
  </si>
  <si>
    <t>S18_2248</t>
  </si>
  <si>
    <t>S18_2319</t>
  </si>
  <si>
    <t>S18_2325</t>
  </si>
  <si>
    <t>S18_2581</t>
  </si>
  <si>
    <t>S18_2795</t>
  </si>
  <si>
    <t>S18_2949</t>
  </si>
  <si>
    <t>S18_2957</t>
  </si>
  <si>
    <t>Ships</t>
  </si>
  <si>
    <t>S18_3029</t>
  </si>
  <si>
    <t>Auto-Moto Classics Inc.</t>
  </si>
  <si>
    <t>16780 Pompton St.</t>
  </si>
  <si>
    <t>S18_3140</t>
  </si>
  <si>
    <t>S18_3232</t>
  </si>
  <si>
    <t>Trains</t>
  </si>
  <si>
    <t>S18_3259</t>
  </si>
  <si>
    <t>S18_3278</t>
  </si>
  <si>
    <t>S18_3320</t>
  </si>
  <si>
    <t>S18_3482</t>
  </si>
  <si>
    <t>S18_3782</t>
  </si>
  <si>
    <t>S18_3856</t>
  </si>
  <si>
    <t>S18_4027</t>
  </si>
  <si>
    <t>S18_4409</t>
  </si>
  <si>
    <t>S18_4522</t>
  </si>
  <si>
    <t>S18_4933</t>
  </si>
  <si>
    <t>S24_2000</t>
  </si>
  <si>
    <t>S24_2022</t>
  </si>
  <si>
    <t>S24_2360</t>
  </si>
  <si>
    <t>S24_2766</t>
  </si>
  <si>
    <t>S24_2840</t>
  </si>
  <si>
    <t>S24_3151</t>
  </si>
  <si>
    <t>S24_3816</t>
  </si>
  <si>
    <t>S24_3969</t>
  </si>
  <si>
    <t>S24_4278</t>
  </si>
  <si>
    <t>S32_1374</t>
  </si>
  <si>
    <t>S32_2206</t>
  </si>
  <si>
    <t>S32_3207</t>
  </si>
  <si>
    <t>S32_4289</t>
  </si>
  <si>
    <t>S50_1341</t>
  </si>
  <si>
    <t>S700_1938</t>
  </si>
  <si>
    <t>S700_2047</t>
  </si>
  <si>
    <t>S700_3505</t>
  </si>
  <si>
    <t>S700_3962</t>
  </si>
  <si>
    <t>Berkeley Gardens 12 Brewery</t>
  </si>
  <si>
    <t>Berguvsv„gen 8</t>
  </si>
  <si>
    <t>CONTACTNAME</t>
  </si>
  <si>
    <t>Valarie Young</t>
  </si>
  <si>
    <t>Roland Keitel</t>
  </si>
  <si>
    <t>Michael Frick</t>
  </si>
  <si>
    <t>Jonas Bergulfsen</t>
  </si>
  <si>
    <t>Diego Freyre</t>
  </si>
  <si>
    <t>Jytte Petersen</t>
  </si>
  <si>
    <t>Giovanni Rovelli</t>
  </si>
  <si>
    <t>Kwai Yu</t>
  </si>
  <si>
    <t>Arnold Cruz</t>
  </si>
  <si>
    <t>Rosa Hernandez</t>
  </si>
  <si>
    <t>Victoria Ashworth</t>
  </si>
  <si>
    <t>Julie Murphy</t>
  </si>
  <si>
    <t>Christina Berglund</t>
  </si>
  <si>
    <t>Valarie Nelson</t>
  </si>
  <si>
    <t>Marie Bertrand</t>
  </si>
  <si>
    <t>Maria Hernandez</t>
  </si>
  <si>
    <t>Pascale Cartrain</t>
  </si>
  <si>
    <t>Eric Natividad</t>
  </si>
  <si>
    <t>Eduardo Saavedra</t>
  </si>
  <si>
    <t>Georg Pipps</t>
  </si>
  <si>
    <t>Peter Ferguson</t>
  </si>
  <si>
    <t>Paul Henriot</t>
  </si>
  <si>
    <t>Laurence Lebihan</t>
  </si>
  <si>
    <t>Carine Schmitt</t>
  </si>
  <si>
    <t>Sue King</t>
  </si>
  <si>
    <t>Mart¡n Sommer</t>
  </si>
  <si>
    <t>Jeff Young</t>
  </si>
  <si>
    <t>Ann Brown</t>
  </si>
  <si>
    <t>Leslie Taylor</t>
  </si>
  <si>
    <t>Dan Lewis</t>
  </si>
  <si>
    <t>Daniel Da Cunha</t>
  </si>
  <si>
    <t>Annette Roulet</t>
  </si>
  <si>
    <t>Adrian Huxley</t>
  </si>
  <si>
    <t>Juri Hirano</t>
  </si>
  <si>
    <t>Kalle Suominen</t>
  </si>
  <si>
    <t>Wing C Tam</t>
  </si>
  <si>
    <t>Julie Young</t>
  </si>
  <si>
    <t>Allen Nelson</t>
  </si>
  <si>
    <t>Anna O'Hara</t>
  </si>
  <si>
    <t>Sue Taylor</t>
  </si>
  <si>
    <t>Pirkko Koskitalo</t>
  </si>
  <si>
    <t>Tony Calaghan</t>
  </si>
  <si>
    <t>Leslie Young</t>
  </si>
  <si>
    <t>Matti Karttunen</t>
  </si>
  <si>
    <t>Julie Brown</t>
  </si>
  <si>
    <t>Michael Chandler</t>
  </si>
  <si>
    <t>Palle Ibsen</t>
  </si>
  <si>
    <t>Roland Mendel</t>
  </si>
  <si>
    <t>Violeta Benitez</t>
  </si>
  <si>
    <t>Maria Larsson</t>
  </si>
  <si>
    <t>Jean Fresnisre</t>
  </si>
  <si>
    <t>Julie King</t>
  </si>
  <si>
    <t>Maurizio Moroni</t>
  </si>
  <si>
    <t>Jesus Fernandez</t>
  </si>
  <si>
    <t>Martine Rance</t>
  </si>
  <si>
    <t>Veysel Oeztan</t>
  </si>
  <si>
    <t>Francisca Cervantes</t>
  </si>
  <si>
    <t>Jose Pedro Roel</t>
  </si>
  <si>
    <t>Thomas Hardy</t>
  </si>
  <si>
    <t>Henriette Pfalzheim</t>
  </si>
  <si>
    <t>Sean Connery</t>
  </si>
  <si>
    <t>Mary Saveley</t>
  </si>
  <si>
    <t>Steve Frick</t>
  </si>
  <si>
    <t>Leslie Murphy</t>
  </si>
  <si>
    <t>Steve Thompson</t>
  </si>
  <si>
    <t>Yoshi Tannamuri</t>
  </si>
  <si>
    <t>Valarie Franco</t>
  </si>
  <si>
    <t>Mory Kentary</t>
  </si>
  <si>
    <t>Dominique Perrier</t>
  </si>
  <si>
    <t>Daniel Tonini</t>
  </si>
  <si>
    <t>Wendy Victorino</t>
  </si>
  <si>
    <t>Dean Cassidy</t>
  </si>
  <si>
    <t>Catherine Dewey</t>
  </si>
  <si>
    <t>Valarie Thompson</t>
  </si>
  <si>
    <t>Michael Holz</t>
  </si>
  <si>
    <t>Kyung Tseng</t>
  </si>
  <si>
    <t>Helen Bennett</t>
  </si>
  <si>
    <t>William Brown</t>
  </si>
  <si>
    <t>Elizabeth Lincoln</t>
  </si>
  <si>
    <t>Frederique Citeaux</t>
  </si>
  <si>
    <t>Kee Kuo</t>
  </si>
  <si>
    <t>Sue Frick</t>
  </si>
  <si>
    <t>Elizabeth Devon</t>
  </si>
  <si>
    <t>Akiko Shimamura</t>
  </si>
  <si>
    <t>Juri Yoshido</t>
  </si>
  <si>
    <t>Kyung Yu</t>
  </si>
  <si>
    <t>Janine Labrune</t>
  </si>
  <si>
    <t>Miguel Barajas</t>
  </si>
  <si>
    <t>Paolo Accorti</t>
  </si>
  <si>
    <t>Jan Klaeboe</t>
  </si>
  <si>
    <t>Marta Hernandez</t>
  </si>
  <si>
    <t>Michael Donnermeyer</t>
  </si>
  <si>
    <t>Row Labels</t>
  </si>
  <si>
    <t>Grand Total</t>
  </si>
  <si>
    <t>Count of QUANTITYORDERED</t>
  </si>
  <si>
    <t>MONTH</t>
  </si>
  <si>
    <t>Cost</t>
  </si>
  <si>
    <t>Sum of SALES</t>
  </si>
  <si>
    <t>Profit</t>
  </si>
  <si>
    <t>Jan</t>
  </si>
  <si>
    <t>Feb</t>
  </si>
  <si>
    <t>Mar</t>
  </si>
  <si>
    <t>Apr</t>
  </si>
  <si>
    <t>May</t>
  </si>
  <si>
    <t>Jun</t>
  </si>
  <si>
    <t>Jul</t>
  </si>
  <si>
    <t>Aug</t>
  </si>
  <si>
    <t>Sep</t>
  </si>
  <si>
    <t>Oct</t>
  </si>
  <si>
    <t>Nov</t>
  </si>
  <si>
    <t>Dec</t>
  </si>
  <si>
    <t>Count of ORDERNUMBER</t>
  </si>
  <si>
    <t>Profit %</t>
  </si>
  <si>
    <t>Sales</t>
  </si>
  <si>
    <t>Order Quantity</t>
  </si>
  <si>
    <t>Orders</t>
  </si>
  <si>
    <t>Total Orders</t>
  </si>
  <si>
    <t>Count of CUSTOMERNAME</t>
  </si>
  <si>
    <t>Column Labels</t>
  </si>
  <si>
    <t>2003</t>
  </si>
  <si>
    <t>2004</t>
  </si>
  <si>
    <t>2005</t>
  </si>
  <si>
    <t>No of Orders</t>
  </si>
  <si>
    <t>Yearly Sales</t>
  </si>
  <si>
    <t>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</si>
</sst>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164" formatCode="dd/mm/yyyy"/>
    <numFmt numFmtId="166" formatCode="&quot;$&quot;#,##0"/>
    <numFmt numFmtId="167" formatCode="_(&quot;$&quot;* #,##0.0_);_(&quot;$&quot;* \(#,##0.0\);_(&quot;$&quot;* &quot;-&quot;??_);_(@_)"/>
    <numFmt numFmtId="168" formatCode="_(&quot;$&quot;* #,##0_);_(&quot;$&quot;* \(#,##0\);_(&quot;$&quot;* &quot;-&quot;??_);_(@_)"/>
    <numFmt numFmtId="169" formatCode="&quot;$&quot;#,##0.00,,\ &quot;M&quot;"/>
    <numFmt numFmtId="170" formatCode="&quot;$&quot;#,##0.00,,&quot;M&quot;"/>
    <numFmt numFmtId="199" formatCode="&quot;$&quot;0.00,&quot;K&quot;"/>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Bahnschrift SemiBold"/>
      <family val="2"/>
    </font>
    <font>
      <b/>
      <sz val="26"/>
      <color rgb="FF00B0F0"/>
      <name val="Bahnschrift SemiBold"/>
      <family val="2"/>
    </font>
    <font>
      <sz val="26"/>
      <color rgb="FF00B0F0"/>
      <name val="Bahnschrift SemiBold"/>
      <family val="2"/>
    </font>
    <font>
      <sz val="20"/>
      <color rgb="FF00B0F0"/>
      <name val="Bahnschrift SemiBold"/>
      <family val="2"/>
    </font>
    <font>
      <b/>
      <sz val="11"/>
      <color theme="0"/>
      <name val="Arial Black"/>
      <family val="2"/>
    </font>
    <font>
      <sz val="11"/>
      <color theme="0"/>
      <name val="Arial Black"/>
      <family val="2"/>
    </font>
    <font>
      <sz val="20"/>
      <color rgb="FFFF6D6D"/>
      <name val="Bahnschrift SemiBold"/>
      <family val="2"/>
    </font>
    <font>
      <sz val="20"/>
      <color rgb="FF92D050"/>
      <name val="Bahnschrift SemiBold"/>
      <family val="2"/>
    </font>
    <font>
      <b/>
      <sz val="26"/>
      <color theme="1" tint="4.9989318521683403E-2"/>
      <name val="Bahnschrift SemiBold"/>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1" tint="0.34998626667073579"/>
        <bgColor indexed="64"/>
      </patternFill>
    </fill>
    <fill>
      <patternFill patternType="solid">
        <fgColor theme="0"/>
        <bgColor indexed="64"/>
      </patternFill>
    </fill>
    <fill>
      <patternFill patternType="solid">
        <fgColor theme="1" tint="0.14999847407452621"/>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1" fontId="0" fillId="0" borderId="0" xfId="0" applyNumberFormat="1"/>
    <xf numFmtId="2"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6" fontId="0" fillId="0" borderId="0" xfId="0" applyNumberFormat="1"/>
    <xf numFmtId="168" fontId="0" fillId="0" borderId="0" xfId="42" applyNumberFormat="1" applyFont="1"/>
    <xf numFmtId="167" fontId="0" fillId="0" borderId="0" xfId="0" applyNumberFormat="1"/>
    <xf numFmtId="168" fontId="0" fillId="0" borderId="0" xfId="0" applyNumberFormat="1"/>
    <xf numFmtId="9" fontId="0" fillId="0" borderId="0" xfId="0" applyNumberFormat="1"/>
    <xf numFmtId="0" fontId="0" fillId="33" borderId="0" xfId="0" applyFill="1"/>
    <xf numFmtId="14" fontId="0" fillId="33" borderId="0" xfId="0" applyNumberFormat="1" applyFill="1"/>
    <xf numFmtId="49" fontId="18" fillId="0" borderId="0" xfId="0" applyNumberFormat="1" applyFont="1" applyAlignment="1">
      <alignment horizontal="center" vertical="center"/>
    </xf>
    <xf numFmtId="170" fontId="19" fillId="0" borderId="0" xfId="42" applyNumberFormat="1" applyFont="1" applyAlignment="1">
      <alignment horizontal="center" vertical="center"/>
    </xf>
    <xf numFmtId="0" fontId="20" fillId="0" borderId="0" xfId="0" applyFont="1"/>
    <xf numFmtId="0" fontId="0" fillId="34" borderId="0" xfId="0" applyFill="1"/>
    <xf numFmtId="49" fontId="13" fillId="35" borderId="0" xfId="0" applyNumberFormat="1" applyFont="1" applyFill="1" applyAlignment="1">
      <alignment horizontal="left" vertical="top"/>
    </xf>
    <xf numFmtId="9" fontId="20" fillId="0" borderId="0" xfId="43" applyFont="1"/>
    <xf numFmtId="0" fontId="0" fillId="35" borderId="0" xfId="0" applyFill="1"/>
    <xf numFmtId="0" fontId="0" fillId="36" borderId="0" xfId="0" applyFill="1"/>
    <xf numFmtId="0" fontId="0" fillId="36" borderId="0" xfId="0" applyFill="1" applyAlignment="1">
      <alignment vertical="center"/>
    </xf>
    <xf numFmtId="49" fontId="22" fillId="36" borderId="0" xfId="0" applyNumberFormat="1" applyFont="1" applyFill="1" applyAlignment="1">
      <alignment horizontal="center" vertical="center"/>
    </xf>
    <xf numFmtId="0" fontId="23" fillId="36" borderId="0" xfId="0" applyFont="1" applyFill="1" applyAlignment="1">
      <alignment vertical="center"/>
    </xf>
    <xf numFmtId="0" fontId="23" fillId="36" borderId="0" xfId="0" applyFont="1" applyFill="1" applyAlignment="1">
      <alignment horizontal="center" vertical="center"/>
    </xf>
    <xf numFmtId="169" fontId="21" fillId="36" borderId="0" xfId="42" applyNumberFormat="1" applyFont="1" applyFill="1" applyAlignment="1">
      <alignment vertical="center"/>
    </xf>
    <xf numFmtId="169" fontId="21" fillId="36" borderId="0" xfId="42" applyNumberFormat="1" applyFont="1" applyFill="1" applyAlignment="1">
      <alignment horizontal="center" vertical="center"/>
    </xf>
    <xf numFmtId="169" fontId="24" fillId="36" borderId="0" xfId="42" applyNumberFormat="1" applyFont="1" applyFill="1" applyAlignment="1">
      <alignment horizontal="center" vertical="center"/>
    </xf>
    <xf numFmtId="0" fontId="21" fillId="36" borderId="0" xfId="0" applyFont="1" applyFill="1" applyAlignment="1">
      <alignment horizontal="center" vertical="center"/>
    </xf>
    <xf numFmtId="169" fontId="25" fillId="36" borderId="0" xfId="42" applyNumberFormat="1" applyFont="1" applyFill="1" applyAlignment="1">
      <alignment horizontal="center" vertical="center"/>
    </xf>
    <xf numFmtId="9" fontId="25" fillId="36" borderId="0" xfId="43" applyFont="1" applyFill="1" applyAlignment="1">
      <alignment horizontal="center" vertical="center"/>
    </xf>
    <xf numFmtId="0" fontId="0" fillId="0" borderId="0" xfId="0" applyNumberFormat="1"/>
    <xf numFmtId="199" fontId="0" fillId="0" borderId="0" xfId="0" applyNumberFormat="1"/>
    <xf numFmtId="0" fontId="17" fillId="36" borderId="0" xfId="0" applyFont="1" applyFill="1"/>
    <xf numFmtId="0" fontId="26" fillId="37"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9">
    <dxf>
      <numFmt numFmtId="13" formatCode="0%"/>
    </dxf>
    <dxf>
      <numFmt numFmtId="14" formatCode="0.00%"/>
    </dxf>
    <dxf>
      <numFmt numFmtId="168" formatCode="_(&quot;$&quot;* #,##0_);_(&quot;$&quot;* \(#,##0\);_(&quot;$&quot;* &quot;-&quot;??_);_(@_)"/>
    </dxf>
    <dxf>
      <numFmt numFmtId="167" formatCode="_(&quot;$&quot;* #,##0.0_);_(&quot;$&quot;* \(#,##0.0\);_(&quot;$&quot;* &quot;-&quot;??_);_(@_)"/>
    </dxf>
    <dxf>
      <font>
        <color theme="0"/>
      </font>
      <border diagonalUp="0" diagonalDown="0">
        <left/>
        <right/>
        <top/>
        <bottom/>
        <vertical/>
        <horizontal/>
      </border>
    </dxf>
    <dxf>
      <font>
        <u val="none"/>
        <color theme="0"/>
      </font>
      <fill>
        <patternFill>
          <fgColor theme="5"/>
          <bgColor theme="1" tint="0.14996795556505021"/>
        </patternFill>
      </fill>
      <border diagonalUp="0" diagonalDown="0">
        <left/>
        <right/>
        <top/>
        <bottom/>
        <vertical/>
        <horizontal/>
      </border>
    </dxf>
    <dxf>
      <numFmt numFmtId="199" formatCode="&quot;$&quot;0.00,&quot;K&quot;"/>
    </dxf>
    <dxf>
      <numFmt numFmtId="168" formatCode="_(&quot;$&quot;* #,##0_);_(&quot;$&quot;* \(#,##0\);_(&quot;$&quot;* &quot;-&quot;??_);_(@_)"/>
    </dxf>
    <dxf>
      <numFmt numFmtId="164" formatCode="dd/mm/yyyy"/>
    </dxf>
    <dxf>
      <numFmt numFmtId="19" formatCode="mm/dd/yyyy"/>
    </dxf>
    <dxf>
      <numFmt numFmtId="164" formatCode="dd/mm/yyyy"/>
    </dxf>
    <dxf>
      <numFmt numFmtId="164" formatCode="dd/mm/yyyy"/>
    </dxf>
    <dxf>
      <numFmt numFmtId="2" formatCode="0.00"/>
    </dxf>
    <dxf>
      <numFmt numFmtId="168" formatCode="_(&quot;$&quot;* #,##0_);_(&quot;$&quot;* \(#,##0\);_(&quot;$&quot;* &quot;-&quot;??_);_(@_)"/>
    </dxf>
    <dxf>
      <numFmt numFmtId="1" formatCode="0"/>
    </dxf>
    <dxf>
      <numFmt numFmtId="168" formatCode="_(&quot;$&quot;* #,##0_);_(&quot;$&quot;* \(#,##0\);_(&quot;$&quot;* &quot;-&quot;??_);_(@_)"/>
    </dxf>
    <dxf>
      <numFmt numFmtId="1" formatCode="0"/>
    </dxf>
    <dxf>
      <numFmt numFmtId="166" formatCode="&quot;$&quot;#,##0"/>
    </dxf>
    <dxf>
      <numFmt numFmtId="166" formatCode="&quot;$&quot;#,##0"/>
    </dxf>
  </dxfs>
  <tableStyles count="1" defaultTableStyle="TableStyleMedium2" defaultPivotStyle="PivotStyleLight16">
    <tableStyle name="SlicerStyleDark1 2" pivot="0" table="0" count="10" xr9:uid="{ADD66298-9B1B-4A4F-B7F8-6B7555022EA4}">
      <tableStyleElement type="wholeTable" dxfId="5"/>
      <tableStyleElement type="headerRow" dxfId="4"/>
    </tableStyle>
  </tableStyles>
  <colors>
    <mruColors>
      <color rgb="FF6AB187"/>
      <color rgb="FFFF6D6D"/>
      <color rgb="FFEB0505"/>
      <color rgb="FFFFC409"/>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5"/>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Dashboard.xlsx]ProductsCount!PivotTable1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7.092198581560196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2.364066193853427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0921985815602835E-3"/>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2742316784870068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ProductsCount!$B$3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4F-456E-9861-3E195347DE57}"/>
              </c:ext>
            </c:extLst>
          </c:dPt>
          <c:dPt>
            <c:idx val="1"/>
            <c:bubble3D val="0"/>
            <c:explosion val="2"/>
            <c:spPr>
              <a:solidFill>
                <a:schemeClr val="accent2"/>
              </a:solidFill>
              <a:ln w="19050">
                <a:solidFill>
                  <a:schemeClr val="lt1"/>
                </a:solidFill>
              </a:ln>
              <a:effectLst/>
            </c:spPr>
            <c:extLst>
              <c:ext xmlns:c16="http://schemas.microsoft.com/office/drawing/2014/chart" uri="{C3380CC4-5D6E-409C-BE32-E72D297353CC}">
                <c16:uniqueId val="{00000003-DE4F-456E-9861-3E195347DE57}"/>
              </c:ext>
            </c:extLst>
          </c:dPt>
          <c:dPt>
            <c:idx val="2"/>
            <c:bubble3D val="0"/>
            <c:explosion val="4"/>
            <c:spPr>
              <a:solidFill>
                <a:schemeClr val="accent3"/>
              </a:solidFill>
              <a:ln w="19050">
                <a:solidFill>
                  <a:schemeClr val="lt1"/>
                </a:solidFill>
              </a:ln>
              <a:effectLst/>
            </c:spPr>
            <c:extLst>
              <c:ext xmlns:c16="http://schemas.microsoft.com/office/drawing/2014/chart" uri="{C3380CC4-5D6E-409C-BE32-E72D297353CC}">
                <c16:uniqueId val="{00000005-DE4F-456E-9861-3E195347DE57}"/>
              </c:ext>
            </c:extLst>
          </c:dPt>
          <c:dPt>
            <c:idx val="3"/>
            <c:bubble3D val="0"/>
            <c:explosion val="9"/>
            <c:spPr>
              <a:solidFill>
                <a:schemeClr val="accent4"/>
              </a:solidFill>
              <a:ln w="19050">
                <a:solidFill>
                  <a:schemeClr val="lt1"/>
                </a:solidFill>
              </a:ln>
              <a:effectLst/>
            </c:spPr>
            <c:extLst>
              <c:ext xmlns:c16="http://schemas.microsoft.com/office/drawing/2014/chart" uri="{C3380CC4-5D6E-409C-BE32-E72D297353CC}">
                <c16:uniqueId val="{00000007-DE4F-456E-9861-3E195347DE57}"/>
              </c:ext>
            </c:extLst>
          </c:dPt>
          <c:dPt>
            <c:idx val="4"/>
            <c:bubble3D val="0"/>
            <c:explosion val="4"/>
            <c:spPr>
              <a:solidFill>
                <a:schemeClr val="accent5"/>
              </a:solidFill>
              <a:ln w="19050">
                <a:solidFill>
                  <a:schemeClr val="lt1"/>
                </a:solidFill>
              </a:ln>
              <a:effectLst/>
            </c:spPr>
            <c:extLst>
              <c:ext xmlns:c16="http://schemas.microsoft.com/office/drawing/2014/chart" uri="{C3380CC4-5D6E-409C-BE32-E72D297353CC}">
                <c16:uniqueId val="{00000009-DE4F-456E-9861-3E195347DE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4F-456E-9861-3E195347DE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E4F-456E-9861-3E195347DE57}"/>
              </c:ext>
            </c:extLst>
          </c:dPt>
          <c:dLbls>
            <c:dLbl>
              <c:idx val="3"/>
              <c:layout>
                <c:manualLayout>
                  <c:x val="7.0921985815601968E-3"/>
                  <c:y val="-3.703703703703703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E4F-456E-9861-3E195347DE57}"/>
                </c:ext>
              </c:extLst>
            </c:dLbl>
            <c:dLbl>
              <c:idx val="4"/>
              <c:layout>
                <c:manualLayout>
                  <c:x val="-2.3640661938534278E-3"/>
                  <c:y val="-1.38888888888888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E4F-456E-9861-3E195347DE57}"/>
                </c:ext>
              </c:extLst>
            </c:dLbl>
            <c:dLbl>
              <c:idx val="5"/>
              <c:layout>
                <c:manualLayout>
                  <c:x val="-7.0921985815602835E-3"/>
                  <c:y val="3.24074074074072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E4F-456E-9861-3E195347DE57}"/>
                </c:ext>
              </c:extLst>
            </c:dLbl>
            <c:dLbl>
              <c:idx val="6"/>
              <c:layout>
                <c:manualLayout>
                  <c:x val="-8.2742316784870068E-2"/>
                  <c:y val="2.31481481481481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E4F-456E-9861-3E195347DE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ProductsCount!$A$4:$A$10</c:f>
              <c:strCache>
                <c:ptCount val="7"/>
                <c:pt idx="0">
                  <c:v>Classic Cars</c:v>
                </c:pt>
                <c:pt idx="1">
                  <c:v>Vintage Cars</c:v>
                </c:pt>
                <c:pt idx="2">
                  <c:v>Motorcycles</c:v>
                </c:pt>
                <c:pt idx="3">
                  <c:v>Planes</c:v>
                </c:pt>
                <c:pt idx="4">
                  <c:v>Trucks and Buses</c:v>
                </c:pt>
                <c:pt idx="5">
                  <c:v>Ships</c:v>
                </c:pt>
                <c:pt idx="6">
                  <c:v>Trains</c:v>
                </c:pt>
              </c:strCache>
            </c:strRef>
          </c:cat>
          <c:val>
            <c:numRef>
              <c:f>ProductsCount!$B$4:$B$10</c:f>
              <c:numCache>
                <c:formatCode>0.00%</c:formatCode>
                <c:ptCount val="7"/>
                <c:pt idx="0">
                  <c:v>0.53745928338762217</c:v>
                </c:pt>
                <c:pt idx="1">
                  <c:v>0.18241042345276873</c:v>
                </c:pt>
                <c:pt idx="2">
                  <c:v>0.14983713355048861</c:v>
                </c:pt>
                <c:pt idx="3">
                  <c:v>6.5146579804560262E-2</c:v>
                </c:pt>
                <c:pt idx="4">
                  <c:v>4.2345276872964167E-2</c:v>
                </c:pt>
                <c:pt idx="5">
                  <c:v>1.6286644951140065E-2</c:v>
                </c:pt>
                <c:pt idx="6">
                  <c:v>6.5146579804560263E-3</c:v>
                </c:pt>
              </c:numCache>
            </c:numRef>
          </c:val>
          <c:extLst>
            <c:ext xmlns:c16="http://schemas.microsoft.com/office/drawing/2014/chart" uri="{C3380CC4-5D6E-409C-BE32-E72D297353CC}">
              <c16:uniqueId val="{00000000-4EC7-4931-9492-8CC532A5CAD4}"/>
            </c:ext>
          </c:extLst>
        </c:ser>
        <c:dLbls>
          <c:dLblPos val="bestFit"/>
          <c:showLegendKey val="0"/>
          <c:showVal val="1"/>
          <c:showCatName val="0"/>
          <c:showSerName val="0"/>
          <c:showPercent val="0"/>
          <c:showBubbleSize val="0"/>
          <c:showLeaderLines val="1"/>
        </c:dLbls>
        <c:firstSliceAng val="16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Dashboard.xlsx]Order Status!PivotTable4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4"/>
          </a:solidFill>
          <a:ln w="19050">
            <a:solidFill>
              <a:schemeClr val="lt1"/>
            </a:solidFill>
          </a:ln>
          <a:effectLst/>
        </c:spPr>
        <c:dLbl>
          <c:idx val="0"/>
          <c:layout>
            <c:manualLayout>
              <c:x val="-5.8333333333333438E-2"/>
              <c:y val="6.01851851851850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2"/>
          </a:solidFill>
          <a:ln w="19050">
            <a:solidFill>
              <a:schemeClr val="lt1"/>
            </a:solidFill>
          </a:ln>
          <a:effectLst/>
        </c:spPr>
        <c:dLbl>
          <c:idx val="0"/>
          <c:layout>
            <c:manualLayout>
              <c:x val="-5.0169291338582681E-2"/>
              <c:y val="-8.796296296296304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F0"/>
          </a:solidFill>
          <a:ln w="19050">
            <a:solidFill>
              <a:schemeClr val="lt1"/>
            </a:solidFill>
          </a:ln>
          <a:effectLst/>
        </c:spPr>
        <c:dLbl>
          <c:idx val="0"/>
          <c:layout>
            <c:manualLayout>
              <c:x val="3.6111111111111011E-2"/>
              <c:y val="-6.018518518518518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0555555555555454E-2"/>
              <c:y val="6.018518518518509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3.0352348867976869E-2"/>
              <c:y val="4.6297004351440654E-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768785609115934"/>
                  <c:h val="0.12599022618379077"/>
                </c:manualLayout>
              </c15:layout>
            </c:ext>
          </c:extLst>
        </c:dLbl>
      </c:pivotFmt>
    </c:pivotFmts>
    <c:plotArea>
      <c:layout/>
      <c:pieChart>
        <c:varyColors val="1"/>
        <c:ser>
          <c:idx val="0"/>
          <c:order val="0"/>
          <c:tx>
            <c:strRef>
              <c:f>'Order Status'!$B$3</c:f>
              <c:strCache>
                <c:ptCount val="1"/>
                <c:pt idx="0">
                  <c:v>Total</c:v>
                </c:pt>
              </c:strCache>
            </c:strRef>
          </c:tx>
          <c:dPt>
            <c:idx val="0"/>
            <c:bubble3D val="0"/>
            <c:explosion val="19"/>
            <c:spPr>
              <a:solidFill>
                <a:schemeClr val="tx2"/>
              </a:solidFill>
              <a:ln w="19050">
                <a:solidFill>
                  <a:schemeClr val="lt1"/>
                </a:solidFill>
              </a:ln>
              <a:effectLst/>
            </c:spPr>
            <c:extLst>
              <c:ext xmlns:c16="http://schemas.microsoft.com/office/drawing/2014/chart" uri="{C3380CC4-5D6E-409C-BE32-E72D297353CC}">
                <c16:uniqueId val="{00000004-0EE5-4974-A056-AB9C1BD2F227}"/>
              </c:ext>
            </c:extLst>
          </c:dPt>
          <c:dPt>
            <c:idx val="1"/>
            <c:bubble3D val="0"/>
            <c:explosion val="18"/>
            <c:spPr>
              <a:solidFill>
                <a:srgbClr val="00B0F0"/>
              </a:solidFill>
              <a:ln w="19050">
                <a:solidFill>
                  <a:schemeClr val="lt1"/>
                </a:solidFill>
              </a:ln>
              <a:effectLst/>
            </c:spPr>
            <c:extLst>
              <c:ext xmlns:c16="http://schemas.microsoft.com/office/drawing/2014/chart" uri="{C3380CC4-5D6E-409C-BE32-E72D297353CC}">
                <c16:uniqueId val="{00000005-0EE5-4974-A056-AB9C1BD2F227}"/>
              </c:ext>
            </c:extLst>
          </c:dPt>
          <c:dPt>
            <c:idx val="2"/>
            <c:bubble3D val="0"/>
            <c:explosion val="16"/>
            <c:spPr>
              <a:solidFill>
                <a:schemeClr val="accent6"/>
              </a:solidFill>
              <a:ln w="19050">
                <a:solidFill>
                  <a:schemeClr val="lt1"/>
                </a:solidFill>
              </a:ln>
              <a:effectLst/>
            </c:spPr>
            <c:extLst>
              <c:ext xmlns:c16="http://schemas.microsoft.com/office/drawing/2014/chart" uri="{C3380CC4-5D6E-409C-BE32-E72D297353CC}">
                <c16:uniqueId val="{00000007-0EE5-4974-A056-AB9C1BD2F227}"/>
              </c:ext>
            </c:extLst>
          </c:dPt>
          <c:dPt>
            <c:idx val="3"/>
            <c:bubble3D val="0"/>
            <c:explosion val="15"/>
            <c:spPr>
              <a:solidFill>
                <a:schemeClr val="accent1"/>
              </a:solidFill>
              <a:ln w="19050">
                <a:solidFill>
                  <a:schemeClr val="lt1"/>
                </a:solidFill>
              </a:ln>
              <a:effectLst/>
            </c:spPr>
            <c:extLst>
              <c:ext xmlns:c16="http://schemas.microsoft.com/office/drawing/2014/chart" uri="{C3380CC4-5D6E-409C-BE32-E72D297353CC}">
                <c16:uniqueId val="{00000006-0EE5-4974-A056-AB9C1BD2F227}"/>
              </c:ext>
            </c:extLst>
          </c:dPt>
          <c:dPt>
            <c:idx val="4"/>
            <c:bubble3D val="0"/>
            <c:explosion val="16"/>
            <c:spPr>
              <a:solidFill>
                <a:schemeClr val="accent4"/>
              </a:solidFill>
              <a:ln w="19050">
                <a:solidFill>
                  <a:schemeClr val="lt1"/>
                </a:solidFill>
              </a:ln>
              <a:effectLst/>
            </c:spPr>
            <c:extLst>
              <c:ext xmlns:c16="http://schemas.microsoft.com/office/drawing/2014/chart" uri="{C3380CC4-5D6E-409C-BE32-E72D297353CC}">
                <c16:uniqueId val="{00000003-0EE5-4974-A056-AB9C1BD2F227}"/>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2-0EE5-4974-A056-AB9C1BD2F227}"/>
              </c:ext>
            </c:extLst>
          </c:dPt>
          <c:dLbls>
            <c:dLbl>
              <c:idx val="0"/>
              <c:layout>
                <c:manualLayout>
                  <c:x val="-5.0169291338582681E-2"/>
                  <c:y val="-8.796296296296304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0EE5-4974-A056-AB9C1BD2F227}"/>
                </c:ext>
              </c:extLst>
            </c:dLbl>
            <c:dLbl>
              <c:idx val="1"/>
              <c:layout>
                <c:manualLayout>
                  <c:x val="3.6111111111111011E-2"/>
                  <c:y val="-6.018518518518518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0EE5-4974-A056-AB9C1BD2F227}"/>
                </c:ext>
              </c:extLst>
            </c:dLbl>
            <c:dLbl>
              <c:idx val="2"/>
              <c:layout>
                <c:manualLayout>
                  <c:x val="3.0352348867976869E-2"/>
                  <c:y val="4.6297004351440654E-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768785609115934"/>
                      <c:h val="0.12599022618379077"/>
                    </c:manualLayout>
                  </c15:layout>
                </c:ext>
                <c:ext xmlns:c16="http://schemas.microsoft.com/office/drawing/2014/chart" uri="{C3380CC4-5D6E-409C-BE32-E72D297353CC}">
                  <c16:uniqueId val="{00000007-0EE5-4974-A056-AB9C1BD2F227}"/>
                </c:ext>
              </c:extLst>
            </c:dLbl>
            <c:dLbl>
              <c:idx val="3"/>
              <c:layout>
                <c:manualLayout>
                  <c:x val="3.0555555555555454E-2"/>
                  <c:y val="6.01851851851850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EE5-4974-A056-AB9C1BD2F227}"/>
                </c:ext>
              </c:extLst>
            </c:dLbl>
            <c:dLbl>
              <c:idx val="4"/>
              <c:layout>
                <c:manualLayout>
                  <c:x val="-5.8333333333333438E-2"/>
                  <c:y val="6.01851851851850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EE5-4974-A056-AB9C1BD2F22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Status'!$A$4:$A$9</c:f>
              <c:strCache>
                <c:ptCount val="6"/>
                <c:pt idx="0">
                  <c:v>Cancelled</c:v>
                </c:pt>
                <c:pt idx="1">
                  <c:v>Disputed</c:v>
                </c:pt>
                <c:pt idx="2">
                  <c:v>In Process</c:v>
                </c:pt>
                <c:pt idx="3">
                  <c:v>On Hold</c:v>
                </c:pt>
                <c:pt idx="4">
                  <c:v>Resolved</c:v>
                </c:pt>
                <c:pt idx="5">
                  <c:v>Shipped</c:v>
                </c:pt>
              </c:strCache>
            </c:strRef>
          </c:cat>
          <c:val>
            <c:numRef>
              <c:f>'Order Status'!$B$4:$B$9</c:f>
              <c:numCache>
                <c:formatCode>0%</c:formatCode>
                <c:ptCount val="6"/>
                <c:pt idx="0">
                  <c:v>1.3029315960912053E-2</c:v>
                </c:pt>
                <c:pt idx="1">
                  <c:v>9.7719869706840382E-3</c:v>
                </c:pt>
                <c:pt idx="2">
                  <c:v>1.9543973941368076E-2</c:v>
                </c:pt>
                <c:pt idx="3">
                  <c:v>1.3029315960912053E-2</c:v>
                </c:pt>
                <c:pt idx="4">
                  <c:v>1.3029315960912053E-2</c:v>
                </c:pt>
                <c:pt idx="5">
                  <c:v>0.9315960912052117</c:v>
                </c:pt>
              </c:numCache>
            </c:numRef>
          </c:val>
          <c:extLst>
            <c:ext xmlns:c16="http://schemas.microsoft.com/office/drawing/2014/chart" uri="{C3380CC4-5D6E-409C-BE32-E72D297353CC}">
              <c16:uniqueId val="{00000000-0EE5-4974-A056-AB9C1BD2F227}"/>
            </c:ext>
          </c:extLst>
        </c:ser>
        <c:dLbls>
          <c:showLegendKey val="0"/>
          <c:showVal val="0"/>
          <c:showCatName val="0"/>
          <c:showSerName val="0"/>
          <c:showPercent val="0"/>
          <c:showBubbleSize val="0"/>
          <c:showLeaderLines val="0"/>
        </c:dLbls>
        <c:firstSliceAng val="83"/>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Customer(country)!PivotTable5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Customers</a:t>
            </a:r>
            <a:r>
              <a:rPr lang="en-IN"/>
              <a:t>: Top 5 Countries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Customer(country)'!$A$4:$A$8</c:f>
              <c:strCache>
                <c:ptCount val="5"/>
                <c:pt idx="0">
                  <c:v>USA</c:v>
                </c:pt>
                <c:pt idx="1">
                  <c:v>France</c:v>
                </c:pt>
                <c:pt idx="2">
                  <c:v>Spain</c:v>
                </c:pt>
                <c:pt idx="3">
                  <c:v>Australia</c:v>
                </c:pt>
                <c:pt idx="4">
                  <c:v>UK</c:v>
                </c:pt>
              </c:strCache>
            </c:strRef>
          </c:cat>
          <c:val>
            <c:numRef>
              <c:f>'Top 5 Customer(country)'!$B$4:$B$8</c:f>
              <c:numCache>
                <c:formatCode>General</c:formatCode>
                <c:ptCount val="5"/>
                <c:pt idx="0">
                  <c:v>112</c:v>
                </c:pt>
                <c:pt idx="1">
                  <c:v>37</c:v>
                </c:pt>
                <c:pt idx="2">
                  <c:v>36</c:v>
                </c:pt>
                <c:pt idx="3">
                  <c:v>19</c:v>
                </c:pt>
                <c:pt idx="4">
                  <c:v>13</c:v>
                </c:pt>
              </c:numCache>
            </c:numRef>
          </c:val>
          <c:extLst>
            <c:ext xmlns:c16="http://schemas.microsoft.com/office/drawing/2014/chart" uri="{C3380CC4-5D6E-409C-BE32-E72D297353CC}">
              <c16:uniqueId val="{00000000-F9A3-4BCD-BEA8-623523F51C38}"/>
            </c:ext>
          </c:extLst>
        </c:ser>
        <c:dLbls>
          <c:dLblPos val="outEnd"/>
          <c:showLegendKey val="0"/>
          <c:showVal val="1"/>
          <c:showCatName val="0"/>
          <c:showSerName val="0"/>
          <c:showPercent val="0"/>
          <c:showBubbleSize val="0"/>
        </c:dLbls>
        <c:gapWidth val="182"/>
        <c:axId val="729552831"/>
        <c:axId val="63085680"/>
      </c:barChart>
      <c:catAx>
        <c:axId val="72955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5680"/>
        <c:crosses val="autoZero"/>
        <c:auto val="1"/>
        <c:lblAlgn val="ctr"/>
        <c:lblOffset val="100"/>
        <c:noMultiLvlLbl val="0"/>
      </c:catAx>
      <c:valAx>
        <c:axId val="6308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5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Dashboard.xlsx]Orders Vs Sales!PivotTable9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0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166666666666669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11111111111121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Vs Sales'!$B$4</c:f>
              <c:strCache>
                <c:ptCount val="1"/>
                <c:pt idx="0">
                  <c:v>Yearly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Vs Sales'!$A$5:$A$7</c:f>
              <c:strCache>
                <c:ptCount val="3"/>
                <c:pt idx="0">
                  <c:v>2003</c:v>
                </c:pt>
                <c:pt idx="1">
                  <c:v>2004</c:v>
                </c:pt>
                <c:pt idx="2">
                  <c:v>2005</c:v>
                </c:pt>
              </c:strCache>
            </c:strRef>
          </c:cat>
          <c:val>
            <c:numRef>
              <c:f>'Orders Vs Sales'!$B$5:$B$7</c:f>
              <c:numCache>
                <c:formatCode>"$"#,##0</c:formatCode>
                <c:ptCount val="3"/>
                <c:pt idx="0">
                  <c:v>504289.01000000007</c:v>
                </c:pt>
                <c:pt idx="1">
                  <c:v>654842.9100000005</c:v>
                </c:pt>
                <c:pt idx="2">
                  <c:v>249533.56000000003</c:v>
                </c:pt>
              </c:numCache>
            </c:numRef>
          </c:val>
          <c:extLst>
            <c:ext xmlns:c16="http://schemas.microsoft.com/office/drawing/2014/chart" uri="{C3380CC4-5D6E-409C-BE32-E72D297353CC}">
              <c16:uniqueId val="{00000000-BC6C-4BA7-BF8D-1B923D950481}"/>
            </c:ext>
          </c:extLst>
        </c:ser>
        <c:dLbls>
          <c:showLegendKey val="0"/>
          <c:showVal val="1"/>
          <c:showCatName val="0"/>
          <c:showSerName val="0"/>
          <c:showPercent val="0"/>
          <c:showBubbleSize val="0"/>
        </c:dLbls>
        <c:gapWidth val="219"/>
        <c:overlap val="-27"/>
        <c:axId val="90204208"/>
        <c:axId val="63095280"/>
      </c:barChart>
      <c:lineChart>
        <c:grouping val="standard"/>
        <c:varyColors val="0"/>
        <c:ser>
          <c:idx val="1"/>
          <c:order val="1"/>
          <c:tx>
            <c:strRef>
              <c:f>'Orders Vs Sales'!$C$4</c:f>
              <c:strCache>
                <c:ptCount val="1"/>
                <c:pt idx="0">
                  <c:v>No of Orders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4.1666666666666692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6C-4BA7-BF8D-1B923D950481}"/>
                </c:ext>
              </c:extLst>
            </c:dLbl>
            <c:dLbl>
              <c:idx val="1"/>
              <c:layout>
                <c:manualLayout>
                  <c:x val="-0.05"/>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6C-4BA7-BF8D-1B923D950481}"/>
                </c:ext>
              </c:extLst>
            </c:dLbl>
            <c:dLbl>
              <c:idx val="2"/>
              <c:layout>
                <c:manualLayout>
                  <c:x val="-3.611111111111121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6C-4BA7-BF8D-1B923D9504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 Vs Sales'!$A$5:$A$7</c:f>
              <c:strCache>
                <c:ptCount val="3"/>
                <c:pt idx="0">
                  <c:v>2003</c:v>
                </c:pt>
                <c:pt idx="1">
                  <c:v>2004</c:v>
                </c:pt>
                <c:pt idx="2">
                  <c:v>2005</c:v>
                </c:pt>
              </c:strCache>
            </c:strRef>
          </c:cat>
          <c:val>
            <c:numRef>
              <c:f>'Orders Vs Sales'!$C$5:$C$7</c:f>
              <c:numCache>
                <c:formatCode>General</c:formatCode>
                <c:ptCount val="3"/>
                <c:pt idx="0">
                  <c:v>104</c:v>
                </c:pt>
                <c:pt idx="1">
                  <c:v>144</c:v>
                </c:pt>
                <c:pt idx="2">
                  <c:v>59</c:v>
                </c:pt>
              </c:numCache>
            </c:numRef>
          </c:val>
          <c:smooth val="0"/>
          <c:extLst>
            <c:ext xmlns:c16="http://schemas.microsoft.com/office/drawing/2014/chart" uri="{C3380CC4-5D6E-409C-BE32-E72D297353CC}">
              <c16:uniqueId val="{00000001-BC6C-4BA7-BF8D-1B923D950481}"/>
            </c:ext>
          </c:extLst>
        </c:ser>
        <c:dLbls>
          <c:showLegendKey val="0"/>
          <c:showVal val="1"/>
          <c:showCatName val="0"/>
          <c:showSerName val="0"/>
          <c:showPercent val="0"/>
          <c:showBubbleSize val="0"/>
        </c:dLbls>
        <c:marker val="1"/>
        <c:smooth val="0"/>
        <c:axId val="90206064"/>
        <c:axId val="63102000"/>
      </c:lineChart>
      <c:catAx>
        <c:axId val="902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5280"/>
        <c:crosses val="autoZero"/>
        <c:auto val="1"/>
        <c:lblAlgn val="ctr"/>
        <c:lblOffset val="100"/>
        <c:noMultiLvlLbl val="0"/>
      </c:catAx>
      <c:valAx>
        <c:axId val="63095280"/>
        <c:scaling>
          <c:orientation val="minMax"/>
        </c:scaling>
        <c:delete val="0"/>
        <c:axPos val="l"/>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4208"/>
        <c:crosses val="autoZero"/>
        <c:crossBetween val="between"/>
      </c:valAx>
      <c:valAx>
        <c:axId val="631020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6064"/>
        <c:crosses val="max"/>
        <c:crossBetween val="between"/>
      </c:valAx>
      <c:catAx>
        <c:axId val="90206064"/>
        <c:scaling>
          <c:orientation val="minMax"/>
        </c:scaling>
        <c:delete val="1"/>
        <c:axPos val="b"/>
        <c:numFmt formatCode="General" sourceLinked="1"/>
        <c:majorTickMark val="none"/>
        <c:minorTickMark val="none"/>
        <c:tickLblPos val="nextTo"/>
        <c:crossAx val="6310200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Dashboard.xlsx]Yearly Sales!PivotTable12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Sales'!$B$4:$B$5</c:f>
              <c:strCache>
                <c:ptCount val="1"/>
                <c:pt idx="0">
                  <c:v>2003</c:v>
                </c:pt>
              </c:strCache>
            </c:strRef>
          </c:tx>
          <c:spPr>
            <a:solidFill>
              <a:schemeClr val="accent1"/>
            </a:solidFill>
            <a:ln>
              <a:noFill/>
            </a:ln>
            <a:effectLst/>
          </c:spPr>
          <c:invertIfNegative val="0"/>
          <c:cat>
            <c:strRef>
              <c:f>'Yearly Sales'!$A$6:$A$18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'Yearly Sales'!$B$6:$B$18</c:f>
              <c:numCache>
                <c:formatCode>"$"0.00,"K"</c:formatCode>
                <c:ptCount val="12"/>
                <c:pt idx="0">
                  <c:v>24974.989999999998</c:v>
                </c:pt>
                <c:pt idx="1">
                  <c:v>29098.03</c:v>
                </c:pt>
                <c:pt idx="2">
                  <c:v>42782.06</c:v>
                </c:pt>
                <c:pt idx="3">
                  <c:v>43427.25</c:v>
                </c:pt>
                <c:pt idx="4">
                  <c:v>55251.33</c:v>
                </c:pt>
                <c:pt idx="5">
                  <c:v>53412.74</c:v>
                </c:pt>
                <c:pt idx="6">
                  <c:v>17000.57</c:v>
                </c:pt>
                <c:pt idx="7">
                  <c:v>25319.97</c:v>
                </c:pt>
                <c:pt idx="8">
                  <c:v>31607.389999999996</c:v>
                </c:pt>
                <c:pt idx="9">
                  <c:v>67325.62</c:v>
                </c:pt>
                <c:pt idx="10">
                  <c:v>96188.999999999985</c:v>
                </c:pt>
                <c:pt idx="11">
                  <c:v>17900.059999999998</c:v>
                </c:pt>
              </c:numCache>
            </c:numRef>
          </c:val>
          <c:extLst>
            <c:ext xmlns:c16="http://schemas.microsoft.com/office/drawing/2014/chart" uri="{C3380CC4-5D6E-409C-BE32-E72D297353CC}">
              <c16:uniqueId val="{00000000-E35C-4F25-A8C3-764AFCFE91F8}"/>
            </c:ext>
          </c:extLst>
        </c:ser>
        <c:ser>
          <c:idx val="1"/>
          <c:order val="1"/>
          <c:tx>
            <c:strRef>
              <c:f>'Yearly Sales'!$C$4:$C$5</c:f>
              <c:strCache>
                <c:ptCount val="1"/>
                <c:pt idx="0">
                  <c:v>2004</c:v>
                </c:pt>
              </c:strCache>
            </c:strRef>
          </c:tx>
          <c:spPr>
            <a:solidFill>
              <a:schemeClr val="accent2"/>
            </a:solidFill>
            <a:ln>
              <a:noFill/>
            </a:ln>
            <a:effectLst/>
          </c:spPr>
          <c:invertIfNegative val="0"/>
          <c:cat>
            <c:strRef>
              <c:f>'Yearly Sales'!$A$6:$A$18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'Yearly Sales'!$C$6:$C$18</c:f>
              <c:numCache>
                <c:formatCode>"$"0.00,"K"</c:formatCode>
                <c:ptCount val="12"/>
                <c:pt idx="0">
                  <c:v>43209.68</c:v>
                </c:pt>
                <c:pt idx="1">
                  <c:v>71063.94</c:v>
                </c:pt>
                <c:pt idx="2">
                  <c:v>47431.229999999996</c:v>
                </c:pt>
                <c:pt idx="3">
                  <c:v>53170.959999999992</c:v>
                </c:pt>
                <c:pt idx="4">
                  <c:v>30255.949999999997</c:v>
                </c:pt>
                <c:pt idx="5">
                  <c:v>48454.12000000001</c:v>
                </c:pt>
                <c:pt idx="6">
                  <c:v>41474.86</c:v>
                </c:pt>
                <c:pt idx="7">
                  <c:v>58752.36</c:v>
                </c:pt>
                <c:pt idx="8">
                  <c:v>43065</c:v>
                </c:pt>
                <c:pt idx="9">
                  <c:v>94802.760000000009</c:v>
                </c:pt>
                <c:pt idx="10">
                  <c:v>103121.51999999999</c:v>
                </c:pt>
                <c:pt idx="11">
                  <c:v>20040.53</c:v>
                </c:pt>
              </c:numCache>
            </c:numRef>
          </c:val>
          <c:extLst>
            <c:ext xmlns:c16="http://schemas.microsoft.com/office/drawing/2014/chart" uri="{C3380CC4-5D6E-409C-BE32-E72D297353CC}">
              <c16:uniqueId val="{00000008-E35C-4F25-A8C3-764AFCFE91F8}"/>
            </c:ext>
          </c:extLst>
        </c:ser>
        <c:ser>
          <c:idx val="2"/>
          <c:order val="2"/>
          <c:tx>
            <c:strRef>
              <c:f>'Yearly Sales'!$D$4:$D$5</c:f>
              <c:strCache>
                <c:ptCount val="1"/>
                <c:pt idx="0">
                  <c:v>2005</c:v>
                </c:pt>
              </c:strCache>
            </c:strRef>
          </c:tx>
          <c:spPr>
            <a:solidFill>
              <a:schemeClr val="accent3"/>
            </a:solidFill>
            <a:ln>
              <a:noFill/>
            </a:ln>
            <a:effectLst/>
          </c:spPr>
          <c:invertIfNegative val="0"/>
          <c:cat>
            <c:strRef>
              <c:f>'Yearly Sales'!$A$6:$A$18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'Yearly Sales'!$D$6:$D$18</c:f>
              <c:numCache>
                <c:formatCode>"$"0.00,"K"</c:formatCode>
                <c:ptCount val="12"/>
                <c:pt idx="0">
                  <c:v>39553.979999999996</c:v>
                </c:pt>
                <c:pt idx="1">
                  <c:v>35913.040000000001</c:v>
                </c:pt>
                <c:pt idx="2">
                  <c:v>35285.429999999993</c:v>
                </c:pt>
                <c:pt idx="3">
                  <c:v>29186.3</c:v>
                </c:pt>
                <c:pt idx="4">
                  <c:v>56187.000000000007</c:v>
                </c:pt>
                <c:pt idx="5">
                  <c:v>7900.19</c:v>
                </c:pt>
                <c:pt idx="6">
                  <c:v>8445.6</c:v>
                </c:pt>
                <c:pt idx="7">
                  <c:v>6421.76</c:v>
                </c:pt>
                <c:pt idx="8">
                  <c:v>10253.73</c:v>
                </c:pt>
                <c:pt idx="9">
                  <c:v>17627.830000000002</c:v>
                </c:pt>
                <c:pt idx="11">
                  <c:v>2758.7</c:v>
                </c:pt>
              </c:numCache>
            </c:numRef>
          </c:val>
          <c:extLst>
            <c:ext xmlns:c16="http://schemas.microsoft.com/office/drawing/2014/chart" uri="{C3380CC4-5D6E-409C-BE32-E72D297353CC}">
              <c16:uniqueId val="{00000009-E35C-4F25-A8C3-764AFCFE91F8}"/>
            </c:ext>
          </c:extLst>
        </c:ser>
        <c:dLbls>
          <c:dLblPos val="outEnd"/>
          <c:showLegendKey val="0"/>
          <c:showVal val="0"/>
          <c:showCatName val="0"/>
          <c:showSerName val="0"/>
          <c:showPercent val="0"/>
          <c:showBubbleSize val="0"/>
        </c:dLbls>
        <c:gapWidth val="219"/>
        <c:overlap val="-27"/>
        <c:axId val="226810783"/>
        <c:axId val="1140034432"/>
      </c:barChart>
      <c:catAx>
        <c:axId val="22681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34432"/>
        <c:crosses val="autoZero"/>
        <c:auto val="1"/>
        <c:lblAlgn val="ctr"/>
        <c:lblOffset val="100"/>
        <c:noMultiLvlLbl val="0"/>
      </c:catAx>
      <c:valAx>
        <c:axId val="1140034432"/>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1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Dashboard.xlsx]Dealsize-Sales%!PivotTable2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DealSize:Sales%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7.0635807869695366E-2"/>
              <c:y val="0.1019845188842920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6230787509586"/>
              <c:y val="-4.695397607071691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1885767365499066"/>
              <c:y val="-4.31697083015124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'Dealsize-Sales%'!$B$3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E12-438F-A617-5D92F9BA34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E12-438F-A617-5D92F9BA34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DE12-438F-A617-5D92F9BA348D}"/>
              </c:ext>
            </c:extLst>
          </c:dPt>
          <c:dLbls>
            <c:dLbl>
              <c:idx val="0"/>
              <c:layout>
                <c:manualLayout>
                  <c:x val="-0.126230787509586"/>
                  <c:y val="-4.695397607071691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E12-438F-A617-5D92F9BA348D}"/>
                </c:ext>
              </c:extLst>
            </c:dLbl>
            <c:dLbl>
              <c:idx val="1"/>
              <c:layout>
                <c:manualLayout>
                  <c:x val="0.11885767365499066"/>
                  <c:y val="-4.31697083015124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12-438F-A617-5D92F9BA348D}"/>
                </c:ext>
              </c:extLst>
            </c:dLbl>
            <c:dLbl>
              <c:idx val="2"/>
              <c:layout>
                <c:manualLayout>
                  <c:x val="-7.0635807869695366E-2"/>
                  <c:y val="0.101984518884292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12-438F-A617-5D92F9BA34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'Dealsize-Sales%'!$A$4:$A$6</c:f>
              <c:strCache>
                <c:ptCount val="3"/>
                <c:pt idx="0">
                  <c:v>Large</c:v>
                </c:pt>
                <c:pt idx="1">
                  <c:v>Medium</c:v>
                </c:pt>
                <c:pt idx="2">
                  <c:v>Small</c:v>
                </c:pt>
              </c:strCache>
            </c:strRef>
          </c:cat>
          <c:val>
            <c:numRef>
              <c:f>'Dealsize-Sales%'!$B$4:$B$6</c:f>
              <c:numCache>
                <c:formatCode>0.00%</c:formatCode>
                <c:ptCount val="3"/>
                <c:pt idx="0">
                  <c:v>0.27346864494755707</c:v>
                </c:pt>
                <c:pt idx="1">
                  <c:v>0.60971141281889019</c:v>
                </c:pt>
                <c:pt idx="2">
                  <c:v>0.11681994223355285</c:v>
                </c:pt>
              </c:numCache>
            </c:numRef>
          </c:val>
          <c:extLst>
            <c:ext xmlns:c16="http://schemas.microsoft.com/office/drawing/2014/chart" uri="{C3380CC4-5D6E-409C-BE32-E72D297353CC}">
              <c16:uniqueId val="{00000000-DE12-438F-A617-5D92F9BA348D}"/>
            </c:ext>
          </c:extLst>
        </c:ser>
        <c:dLbls>
          <c:dLblPos val="bestFit"/>
          <c:showLegendKey val="0"/>
          <c:showVal val="1"/>
          <c:showCatName val="0"/>
          <c:showSerName val="0"/>
          <c:showPercent val="0"/>
          <c:showBubbleSize val="0"/>
          <c:showLeaderLines val="1"/>
        </c:dLbls>
        <c:firstSliceAng val="56"/>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Dashboard.xlsx]ProductsCount!PivotTable1</c:name>
    <c:fmtId val="5"/>
  </c:pivotSource>
  <c:chart>
    <c:title>
      <c:tx>
        <c:rich>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r>
              <a:rPr lang="en-IN" sz="1600" b="1" i="0" u="none" strike="noStrike" kern="1200" spc="0" baseline="0">
                <a:solidFill>
                  <a:srgbClr val="FFC000"/>
                </a:solidFill>
                <a:latin typeface="+mn-lt"/>
                <a:ea typeface="+mn-ea"/>
                <a:cs typeface="+mn-cs"/>
              </a:rPr>
              <a:t>Products:Category </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7.092198581560196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2.364066193853427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0921985815602835E-3"/>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2742316784870068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7.092198581560196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364066193853427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0921985815602835E-3"/>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8.2742316784870068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rgbClr val="92D050"/>
          </a:solidFill>
          <a:ln w="19050">
            <a:solidFill>
              <a:schemeClr val="lt1"/>
            </a:solidFill>
          </a:ln>
          <a:effectLst/>
        </c:spPr>
      </c:pivotFmt>
      <c:pivotFmt>
        <c:idx val="19"/>
        <c:spPr>
          <a:solidFill>
            <a:srgbClr val="7030A0"/>
          </a:solidFill>
          <a:ln w="19050">
            <a:solidFill>
              <a:schemeClr val="lt1"/>
            </a:solidFill>
          </a:ln>
          <a:effectLst/>
        </c:spPr>
      </c:pivotFmt>
      <c:pivotFmt>
        <c:idx val="20"/>
        <c:spPr>
          <a:solidFill>
            <a:schemeClr val="accent1"/>
          </a:solidFill>
          <a:ln w="19050">
            <a:solidFill>
              <a:schemeClr val="lt1"/>
            </a:solidFill>
          </a:ln>
          <a:effectLst/>
        </c:spPr>
        <c:dLbl>
          <c:idx val="0"/>
          <c:layout>
            <c:manualLayout>
              <c:x val="7.092198581560196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w="19050">
            <a:solidFill>
              <a:schemeClr val="lt1"/>
            </a:solidFill>
          </a:ln>
          <a:effectLst/>
        </c:spPr>
        <c:dLbl>
          <c:idx val="0"/>
          <c:layout>
            <c:manualLayout>
              <c:x val="-2.364066193853427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FF00"/>
          </a:solidFill>
          <a:ln w="19050">
            <a:solidFill>
              <a:schemeClr val="lt1"/>
            </a:solidFill>
          </a:ln>
          <a:effectLst/>
        </c:spPr>
        <c:dLbl>
          <c:idx val="0"/>
          <c:layout>
            <c:manualLayout>
              <c:x val="-7.0921985815602835E-3"/>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00000"/>
          </a:solidFill>
          <a:ln w="19050">
            <a:solidFill>
              <a:schemeClr val="lt1"/>
            </a:solidFill>
          </a:ln>
          <a:effectLst/>
        </c:spPr>
        <c:dLbl>
          <c:idx val="0"/>
          <c:layout>
            <c:manualLayout>
              <c:x val="-8.2742316784870068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ProductsCount!$B$3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04-4FF3-8B2C-9C35EC88C74D}"/>
              </c:ext>
            </c:extLst>
          </c:dPt>
          <c:dPt>
            <c:idx val="1"/>
            <c:bubble3D val="0"/>
            <c:explosion val="2"/>
            <c:spPr>
              <a:solidFill>
                <a:srgbClr val="92D050"/>
              </a:solidFill>
              <a:ln w="19050">
                <a:solidFill>
                  <a:schemeClr val="lt1"/>
                </a:solidFill>
              </a:ln>
              <a:effectLst/>
            </c:spPr>
            <c:extLst>
              <c:ext xmlns:c16="http://schemas.microsoft.com/office/drawing/2014/chart" uri="{C3380CC4-5D6E-409C-BE32-E72D297353CC}">
                <c16:uniqueId val="{00000003-0304-4FF3-8B2C-9C35EC88C74D}"/>
              </c:ext>
            </c:extLst>
          </c:dPt>
          <c:dPt>
            <c:idx val="2"/>
            <c:bubble3D val="0"/>
            <c:explosion val="4"/>
            <c:spPr>
              <a:solidFill>
                <a:srgbClr val="7030A0"/>
              </a:solidFill>
              <a:ln w="19050">
                <a:solidFill>
                  <a:schemeClr val="lt1"/>
                </a:solidFill>
              </a:ln>
              <a:effectLst/>
            </c:spPr>
            <c:extLst>
              <c:ext xmlns:c16="http://schemas.microsoft.com/office/drawing/2014/chart" uri="{C3380CC4-5D6E-409C-BE32-E72D297353CC}">
                <c16:uniqueId val="{00000005-0304-4FF3-8B2C-9C35EC88C74D}"/>
              </c:ext>
            </c:extLst>
          </c:dPt>
          <c:dPt>
            <c:idx val="3"/>
            <c:bubble3D val="0"/>
            <c:explosion val="9"/>
            <c:spPr>
              <a:solidFill>
                <a:schemeClr val="accent4"/>
              </a:solidFill>
              <a:ln w="19050">
                <a:solidFill>
                  <a:schemeClr val="lt1"/>
                </a:solidFill>
              </a:ln>
              <a:effectLst/>
            </c:spPr>
            <c:extLst>
              <c:ext xmlns:c16="http://schemas.microsoft.com/office/drawing/2014/chart" uri="{C3380CC4-5D6E-409C-BE32-E72D297353CC}">
                <c16:uniqueId val="{00000007-0304-4FF3-8B2C-9C35EC88C74D}"/>
              </c:ext>
            </c:extLst>
          </c:dPt>
          <c:dPt>
            <c:idx val="4"/>
            <c:bubble3D val="0"/>
            <c:explosion val="4"/>
            <c:spPr>
              <a:solidFill>
                <a:srgbClr val="FF0000"/>
              </a:solidFill>
              <a:ln w="19050">
                <a:solidFill>
                  <a:schemeClr val="lt1"/>
                </a:solidFill>
              </a:ln>
              <a:effectLst/>
            </c:spPr>
            <c:extLst>
              <c:ext xmlns:c16="http://schemas.microsoft.com/office/drawing/2014/chart" uri="{C3380CC4-5D6E-409C-BE32-E72D297353CC}">
                <c16:uniqueId val="{00000009-0304-4FF3-8B2C-9C35EC88C74D}"/>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0304-4FF3-8B2C-9C35EC88C74D}"/>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0304-4FF3-8B2C-9C35EC88C74D}"/>
              </c:ext>
            </c:extLst>
          </c:dPt>
          <c:dLbls>
            <c:dLbl>
              <c:idx val="3"/>
              <c:layout>
                <c:manualLayout>
                  <c:x val="7.0921985815601968E-3"/>
                  <c:y val="-3.703703703703703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304-4FF3-8B2C-9C35EC88C74D}"/>
                </c:ext>
              </c:extLst>
            </c:dLbl>
            <c:dLbl>
              <c:idx val="4"/>
              <c:layout>
                <c:manualLayout>
                  <c:x val="-2.3640661938534278E-3"/>
                  <c:y val="-1.38888888888888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304-4FF3-8B2C-9C35EC88C74D}"/>
                </c:ext>
              </c:extLst>
            </c:dLbl>
            <c:dLbl>
              <c:idx val="5"/>
              <c:layout>
                <c:manualLayout>
                  <c:x val="-7.0921985815602835E-3"/>
                  <c:y val="3.24074074074072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04-4FF3-8B2C-9C35EC88C74D}"/>
                </c:ext>
              </c:extLst>
            </c:dLbl>
            <c:dLbl>
              <c:idx val="6"/>
              <c:layout>
                <c:manualLayout>
                  <c:x val="-8.2742316784870068E-2"/>
                  <c:y val="2.31481481481481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04-4FF3-8B2C-9C35EC88C7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ProductsCount!$A$4:$A$10</c:f>
              <c:strCache>
                <c:ptCount val="7"/>
                <c:pt idx="0">
                  <c:v>Classic Cars</c:v>
                </c:pt>
                <c:pt idx="1">
                  <c:v>Vintage Cars</c:v>
                </c:pt>
                <c:pt idx="2">
                  <c:v>Motorcycles</c:v>
                </c:pt>
                <c:pt idx="3">
                  <c:v>Planes</c:v>
                </c:pt>
                <c:pt idx="4">
                  <c:v>Trucks and Buses</c:v>
                </c:pt>
                <c:pt idx="5">
                  <c:v>Ships</c:v>
                </c:pt>
                <c:pt idx="6">
                  <c:v>Trains</c:v>
                </c:pt>
              </c:strCache>
            </c:strRef>
          </c:cat>
          <c:val>
            <c:numRef>
              <c:f>ProductsCount!$B$4:$B$10</c:f>
              <c:numCache>
                <c:formatCode>0.00%</c:formatCode>
                <c:ptCount val="7"/>
                <c:pt idx="0">
                  <c:v>0.53745928338762217</c:v>
                </c:pt>
                <c:pt idx="1">
                  <c:v>0.18241042345276873</c:v>
                </c:pt>
                <c:pt idx="2">
                  <c:v>0.14983713355048861</c:v>
                </c:pt>
                <c:pt idx="3">
                  <c:v>6.5146579804560262E-2</c:v>
                </c:pt>
                <c:pt idx="4">
                  <c:v>4.2345276872964167E-2</c:v>
                </c:pt>
                <c:pt idx="5">
                  <c:v>1.6286644951140065E-2</c:v>
                </c:pt>
                <c:pt idx="6">
                  <c:v>6.5146579804560263E-3</c:v>
                </c:pt>
              </c:numCache>
            </c:numRef>
          </c:val>
          <c:extLst>
            <c:ext xmlns:c16="http://schemas.microsoft.com/office/drawing/2014/chart" uri="{C3380CC4-5D6E-409C-BE32-E72D297353CC}">
              <c16:uniqueId val="{0000000E-0304-4FF3-8B2C-9C35EC88C74D}"/>
            </c:ext>
          </c:extLst>
        </c:ser>
        <c:dLbls>
          <c:dLblPos val="bestFit"/>
          <c:showLegendKey val="0"/>
          <c:showVal val="1"/>
          <c:showCatName val="0"/>
          <c:showSerName val="0"/>
          <c:showPercent val="0"/>
          <c:showBubbleSize val="0"/>
          <c:showLeaderLines val="1"/>
        </c:dLbls>
        <c:firstSliceAng val="16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Dashboard.xlsx]Yearly Sales!PivotTable12</c:name>
    <c:fmtId val="6"/>
  </c:pivotSource>
  <c:chart>
    <c:title>
      <c:tx>
        <c:rich>
          <a:bodyPr rot="0" spcFirstLastPara="1" vertOverflow="ellipsis" vert="horz" wrap="square" anchor="ctr" anchorCtr="1"/>
          <a:lstStyle/>
          <a:p>
            <a:pPr>
              <a:defRPr sz="1600" b="1" i="0" u="none" strike="noStrike" kern="1200" spc="0" baseline="0">
                <a:solidFill>
                  <a:srgbClr val="FFC000"/>
                </a:solidFill>
                <a:latin typeface="+mn-lt"/>
                <a:ea typeface="+mn-ea"/>
                <a:cs typeface="+mn-cs"/>
              </a:defRPr>
            </a:pPr>
            <a:r>
              <a:rPr lang="en-IN" sz="1600" b="1">
                <a:solidFill>
                  <a:srgbClr val="FFC000"/>
                </a:solidFill>
              </a:rPr>
              <a:t>Yearly Sales</a:t>
            </a:r>
          </a:p>
        </c:rich>
      </c:tx>
      <c:overlay val="0"/>
      <c:spPr>
        <a:solidFill>
          <a:schemeClr val="tx1">
            <a:lumMod val="85000"/>
            <a:lumOff val="15000"/>
          </a:schemeClr>
        </a:solidFill>
        <a:ln>
          <a:noFill/>
        </a:ln>
        <a:effectLst/>
      </c:spPr>
      <c:txPr>
        <a:bodyPr rot="0" spcFirstLastPara="1" vertOverflow="ellipsis" vert="horz" wrap="square" anchor="ctr" anchorCtr="1"/>
        <a:lstStyle/>
        <a:p>
          <a:pPr>
            <a:defRPr sz="16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Sales'!$B$4:$B$5</c:f>
              <c:strCache>
                <c:ptCount val="1"/>
                <c:pt idx="0">
                  <c:v>2003</c:v>
                </c:pt>
              </c:strCache>
            </c:strRef>
          </c:tx>
          <c:spPr>
            <a:solidFill>
              <a:srgbClr val="92D050"/>
            </a:solidFill>
            <a:ln>
              <a:noFill/>
            </a:ln>
            <a:effectLst/>
          </c:spPr>
          <c:invertIfNegative val="0"/>
          <c:cat>
            <c:strRef>
              <c:f>'Yearly Sales'!$A$6:$A$18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'Yearly Sales'!$B$6:$B$18</c:f>
              <c:numCache>
                <c:formatCode>"$"0.00,"K"</c:formatCode>
                <c:ptCount val="12"/>
                <c:pt idx="0">
                  <c:v>24974.989999999998</c:v>
                </c:pt>
                <c:pt idx="1">
                  <c:v>29098.03</c:v>
                </c:pt>
                <c:pt idx="2">
                  <c:v>42782.06</c:v>
                </c:pt>
                <c:pt idx="3">
                  <c:v>43427.25</c:v>
                </c:pt>
                <c:pt idx="4">
                  <c:v>55251.33</c:v>
                </c:pt>
                <c:pt idx="5">
                  <c:v>53412.74</c:v>
                </c:pt>
                <c:pt idx="6">
                  <c:v>17000.57</c:v>
                </c:pt>
                <c:pt idx="7">
                  <c:v>25319.97</c:v>
                </c:pt>
                <c:pt idx="8">
                  <c:v>31607.389999999996</c:v>
                </c:pt>
                <c:pt idx="9">
                  <c:v>67325.62</c:v>
                </c:pt>
                <c:pt idx="10">
                  <c:v>96188.999999999985</c:v>
                </c:pt>
                <c:pt idx="11">
                  <c:v>17900.059999999998</c:v>
                </c:pt>
              </c:numCache>
            </c:numRef>
          </c:val>
          <c:extLst>
            <c:ext xmlns:c16="http://schemas.microsoft.com/office/drawing/2014/chart" uri="{C3380CC4-5D6E-409C-BE32-E72D297353CC}">
              <c16:uniqueId val="{00000000-CBEA-42B7-A2D8-0DB01587BD37}"/>
            </c:ext>
          </c:extLst>
        </c:ser>
        <c:ser>
          <c:idx val="1"/>
          <c:order val="1"/>
          <c:tx>
            <c:strRef>
              <c:f>'Yearly Sales'!$C$4:$C$5</c:f>
              <c:strCache>
                <c:ptCount val="1"/>
                <c:pt idx="0">
                  <c:v>2004</c:v>
                </c:pt>
              </c:strCache>
            </c:strRef>
          </c:tx>
          <c:spPr>
            <a:solidFill>
              <a:schemeClr val="accent1"/>
            </a:solidFill>
            <a:ln>
              <a:noFill/>
            </a:ln>
            <a:effectLst/>
          </c:spPr>
          <c:invertIfNegative val="0"/>
          <c:cat>
            <c:strRef>
              <c:f>'Yearly Sales'!$A$6:$A$18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'Yearly Sales'!$C$6:$C$18</c:f>
              <c:numCache>
                <c:formatCode>"$"0.00,"K"</c:formatCode>
                <c:ptCount val="12"/>
                <c:pt idx="0">
                  <c:v>43209.68</c:v>
                </c:pt>
                <c:pt idx="1">
                  <c:v>71063.94</c:v>
                </c:pt>
                <c:pt idx="2">
                  <c:v>47431.229999999996</c:v>
                </c:pt>
                <c:pt idx="3">
                  <c:v>53170.959999999992</c:v>
                </c:pt>
                <c:pt idx="4">
                  <c:v>30255.949999999997</c:v>
                </c:pt>
                <c:pt idx="5">
                  <c:v>48454.12000000001</c:v>
                </c:pt>
                <c:pt idx="6">
                  <c:v>41474.86</c:v>
                </c:pt>
                <c:pt idx="7">
                  <c:v>58752.36</c:v>
                </c:pt>
                <c:pt idx="8">
                  <c:v>43065</c:v>
                </c:pt>
                <c:pt idx="9">
                  <c:v>94802.760000000009</c:v>
                </c:pt>
                <c:pt idx="10">
                  <c:v>103121.51999999999</c:v>
                </c:pt>
                <c:pt idx="11">
                  <c:v>20040.53</c:v>
                </c:pt>
              </c:numCache>
            </c:numRef>
          </c:val>
          <c:extLst>
            <c:ext xmlns:c16="http://schemas.microsoft.com/office/drawing/2014/chart" uri="{C3380CC4-5D6E-409C-BE32-E72D297353CC}">
              <c16:uniqueId val="{00000008-CBEA-42B7-A2D8-0DB01587BD37}"/>
            </c:ext>
          </c:extLst>
        </c:ser>
        <c:ser>
          <c:idx val="2"/>
          <c:order val="2"/>
          <c:tx>
            <c:strRef>
              <c:f>'Yearly Sales'!$D$4:$D$5</c:f>
              <c:strCache>
                <c:ptCount val="1"/>
                <c:pt idx="0">
                  <c:v>2005</c:v>
                </c:pt>
              </c:strCache>
            </c:strRef>
          </c:tx>
          <c:spPr>
            <a:solidFill>
              <a:srgbClr val="7030A0"/>
            </a:solidFill>
            <a:ln>
              <a:noFill/>
            </a:ln>
            <a:effectLst/>
          </c:spPr>
          <c:invertIfNegative val="0"/>
          <c:cat>
            <c:strRef>
              <c:f>'Yearly Sales'!$A$6:$A$18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'Yearly Sales'!$D$6:$D$18</c:f>
              <c:numCache>
                <c:formatCode>"$"0.00,"K"</c:formatCode>
                <c:ptCount val="12"/>
                <c:pt idx="0">
                  <c:v>39553.979999999996</c:v>
                </c:pt>
                <c:pt idx="1">
                  <c:v>35913.040000000001</c:v>
                </c:pt>
                <c:pt idx="2">
                  <c:v>35285.429999999993</c:v>
                </c:pt>
                <c:pt idx="3">
                  <c:v>29186.3</c:v>
                </c:pt>
                <c:pt idx="4">
                  <c:v>56187.000000000007</c:v>
                </c:pt>
                <c:pt idx="5">
                  <c:v>7900.19</c:v>
                </c:pt>
                <c:pt idx="6">
                  <c:v>8445.6</c:v>
                </c:pt>
                <c:pt idx="7">
                  <c:v>6421.76</c:v>
                </c:pt>
                <c:pt idx="8">
                  <c:v>10253.73</c:v>
                </c:pt>
                <c:pt idx="9">
                  <c:v>17627.830000000002</c:v>
                </c:pt>
                <c:pt idx="11">
                  <c:v>2758.7</c:v>
                </c:pt>
              </c:numCache>
            </c:numRef>
          </c:val>
          <c:extLst>
            <c:ext xmlns:c16="http://schemas.microsoft.com/office/drawing/2014/chart" uri="{C3380CC4-5D6E-409C-BE32-E72D297353CC}">
              <c16:uniqueId val="{00000009-CBEA-42B7-A2D8-0DB01587BD37}"/>
            </c:ext>
          </c:extLst>
        </c:ser>
        <c:dLbls>
          <c:showLegendKey val="0"/>
          <c:showVal val="0"/>
          <c:showCatName val="0"/>
          <c:showSerName val="0"/>
          <c:showPercent val="0"/>
          <c:showBubbleSize val="0"/>
        </c:dLbls>
        <c:gapWidth val="219"/>
        <c:overlap val="-27"/>
        <c:axId val="226810783"/>
        <c:axId val="1140034432"/>
      </c:barChart>
      <c:catAx>
        <c:axId val="22681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34432"/>
        <c:crosses val="autoZero"/>
        <c:auto val="1"/>
        <c:lblAlgn val="ctr"/>
        <c:lblOffset val="100"/>
        <c:noMultiLvlLbl val="0"/>
      </c:catAx>
      <c:valAx>
        <c:axId val="1140034432"/>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681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Dashboard.xlsx]Orders Vs Sales!PivotTable9</c:name>
    <c:fmtId val="7"/>
  </c:pivotSource>
  <c:chart>
    <c:title>
      <c:tx>
        <c:rich>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r>
              <a:rPr lang="en-IN" sz="1600" b="1" i="0" u="none" strike="noStrike" kern="1200" spc="0" baseline="0">
                <a:solidFill>
                  <a:srgbClr val="FFC000"/>
                </a:solidFill>
                <a:latin typeface="+mn-lt"/>
                <a:ea typeface="+mn-ea"/>
                <a:cs typeface="+mn-cs"/>
              </a:rPr>
              <a:t>Orders Vs Sales</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0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166666666666669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11111111111121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166666666666669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0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11111111111121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166666666666669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0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11111111111121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Vs Sales'!$B$4</c:f>
              <c:strCache>
                <c:ptCount val="1"/>
                <c:pt idx="0">
                  <c:v>Yearly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Vs Sales'!$A$5:$A$7</c:f>
              <c:strCache>
                <c:ptCount val="3"/>
                <c:pt idx="0">
                  <c:v>2003</c:v>
                </c:pt>
                <c:pt idx="1">
                  <c:v>2004</c:v>
                </c:pt>
                <c:pt idx="2">
                  <c:v>2005</c:v>
                </c:pt>
              </c:strCache>
            </c:strRef>
          </c:cat>
          <c:val>
            <c:numRef>
              <c:f>'Orders Vs Sales'!$B$5:$B$7</c:f>
              <c:numCache>
                <c:formatCode>"$"#,##0</c:formatCode>
                <c:ptCount val="3"/>
                <c:pt idx="0">
                  <c:v>504289.01000000007</c:v>
                </c:pt>
                <c:pt idx="1">
                  <c:v>654842.9100000005</c:v>
                </c:pt>
                <c:pt idx="2">
                  <c:v>249533.56000000003</c:v>
                </c:pt>
              </c:numCache>
            </c:numRef>
          </c:val>
          <c:extLst>
            <c:ext xmlns:c16="http://schemas.microsoft.com/office/drawing/2014/chart" uri="{C3380CC4-5D6E-409C-BE32-E72D297353CC}">
              <c16:uniqueId val="{00000000-0D3D-464A-9831-7A609F010620}"/>
            </c:ext>
          </c:extLst>
        </c:ser>
        <c:dLbls>
          <c:showLegendKey val="0"/>
          <c:showVal val="1"/>
          <c:showCatName val="0"/>
          <c:showSerName val="0"/>
          <c:showPercent val="0"/>
          <c:showBubbleSize val="0"/>
        </c:dLbls>
        <c:gapWidth val="219"/>
        <c:overlap val="-27"/>
        <c:axId val="90204208"/>
        <c:axId val="63095280"/>
      </c:barChart>
      <c:lineChart>
        <c:grouping val="standard"/>
        <c:varyColors val="0"/>
        <c:ser>
          <c:idx val="1"/>
          <c:order val="1"/>
          <c:tx>
            <c:strRef>
              <c:f>'Orders Vs Sales'!$C$4</c:f>
              <c:strCache>
                <c:ptCount val="1"/>
                <c:pt idx="0">
                  <c:v>No of Orders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4.1666666666666692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3D-464A-9831-7A609F010620}"/>
                </c:ext>
              </c:extLst>
            </c:dLbl>
            <c:dLbl>
              <c:idx val="1"/>
              <c:layout>
                <c:manualLayout>
                  <c:x val="-0.05"/>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3D-464A-9831-7A609F010620}"/>
                </c:ext>
              </c:extLst>
            </c:dLbl>
            <c:dLbl>
              <c:idx val="2"/>
              <c:layout>
                <c:manualLayout>
                  <c:x val="-3.611111111111121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3D-464A-9831-7A609F01062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 Vs Sales'!$A$5:$A$7</c:f>
              <c:strCache>
                <c:ptCount val="3"/>
                <c:pt idx="0">
                  <c:v>2003</c:v>
                </c:pt>
                <c:pt idx="1">
                  <c:v>2004</c:v>
                </c:pt>
                <c:pt idx="2">
                  <c:v>2005</c:v>
                </c:pt>
              </c:strCache>
            </c:strRef>
          </c:cat>
          <c:val>
            <c:numRef>
              <c:f>'Orders Vs Sales'!$C$5:$C$7</c:f>
              <c:numCache>
                <c:formatCode>General</c:formatCode>
                <c:ptCount val="3"/>
                <c:pt idx="0">
                  <c:v>104</c:v>
                </c:pt>
                <c:pt idx="1">
                  <c:v>144</c:v>
                </c:pt>
                <c:pt idx="2">
                  <c:v>59</c:v>
                </c:pt>
              </c:numCache>
            </c:numRef>
          </c:val>
          <c:smooth val="0"/>
          <c:extLst>
            <c:ext xmlns:c16="http://schemas.microsoft.com/office/drawing/2014/chart" uri="{C3380CC4-5D6E-409C-BE32-E72D297353CC}">
              <c16:uniqueId val="{00000004-0D3D-464A-9831-7A609F010620}"/>
            </c:ext>
          </c:extLst>
        </c:ser>
        <c:dLbls>
          <c:showLegendKey val="0"/>
          <c:showVal val="1"/>
          <c:showCatName val="0"/>
          <c:showSerName val="0"/>
          <c:showPercent val="0"/>
          <c:showBubbleSize val="0"/>
        </c:dLbls>
        <c:marker val="1"/>
        <c:smooth val="0"/>
        <c:axId val="90206064"/>
        <c:axId val="63102000"/>
      </c:lineChart>
      <c:catAx>
        <c:axId val="902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095280"/>
        <c:crosses val="autoZero"/>
        <c:auto val="1"/>
        <c:lblAlgn val="ctr"/>
        <c:lblOffset val="100"/>
        <c:noMultiLvlLbl val="0"/>
      </c:catAx>
      <c:valAx>
        <c:axId val="63095280"/>
        <c:scaling>
          <c:orientation val="minMax"/>
        </c:scaling>
        <c:delete val="0"/>
        <c:axPos val="l"/>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204208"/>
        <c:crosses val="autoZero"/>
        <c:crossBetween val="between"/>
      </c:valAx>
      <c:valAx>
        <c:axId val="631020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206064"/>
        <c:crosses val="max"/>
        <c:crossBetween val="between"/>
      </c:valAx>
      <c:catAx>
        <c:axId val="90206064"/>
        <c:scaling>
          <c:orientation val="minMax"/>
        </c:scaling>
        <c:delete val="1"/>
        <c:axPos val="b"/>
        <c:numFmt formatCode="General" sourceLinked="1"/>
        <c:majorTickMark val="none"/>
        <c:minorTickMark val="none"/>
        <c:tickLblPos val="nextTo"/>
        <c:crossAx val="6310200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Dashboard.xlsx]Dealsize-Sales%!PivotTable2</c:name>
    <c:fmtId val="2"/>
  </c:pivotSource>
  <c:chart>
    <c:title>
      <c:tx>
        <c:rich>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r>
              <a:rPr lang="en-IN" sz="1600" b="1" i="0" u="none" strike="noStrike" kern="1200" spc="0" baseline="0">
                <a:solidFill>
                  <a:srgbClr val="FFC000"/>
                </a:solidFill>
                <a:latin typeface="+mn-lt"/>
                <a:ea typeface="+mn-ea"/>
                <a:cs typeface="+mn-cs"/>
              </a:rPr>
              <a:t>DealSize:Sales%</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7.0635807869695366E-2"/>
              <c:y val="0.1019845188842920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6230787509586"/>
              <c:y val="-4.695397607071691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1885767365499066"/>
              <c:y val="-4.31697083015124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6230787509586"/>
              <c:y val="-4.69539760707169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885767365499066"/>
              <c:y val="-4.31697083015124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0635807869695366E-2"/>
              <c:y val="0.1019845188842920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6230787509586"/>
              <c:y val="-4.69539760707169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w="19050">
            <a:solidFill>
              <a:schemeClr val="lt1"/>
            </a:solidFill>
          </a:ln>
          <a:effectLst/>
        </c:spPr>
        <c:dLbl>
          <c:idx val="0"/>
          <c:layout>
            <c:manualLayout>
              <c:x val="0.11885767365499066"/>
              <c:y val="-4.31697083015124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30A0"/>
          </a:solidFill>
          <a:ln w="19050">
            <a:solidFill>
              <a:schemeClr val="lt1"/>
            </a:solidFill>
          </a:ln>
          <a:effectLst/>
        </c:spPr>
        <c:dLbl>
          <c:idx val="0"/>
          <c:layout>
            <c:manualLayout>
              <c:x val="-7.0635807869695366E-2"/>
              <c:y val="0.1019845188842920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'Dealsize-Sales%'!$B$3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3A-444F-9D52-01F10D5EA51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C63A-444F-9D52-01F10D5EA516}"/>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C63A-444F-9D52-01F10D5EA516}"/>
              </c:ext>
            </c:extLst>
          </c:dPt>
          <c:dLbls>
            <c:dLbl>
              <c:idx val="0"/>
              <c:layout>
                <c:manualLayout>
                  <c:x val="-0.126230787509586"/>
                  <c:y val="-4.69539760707169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3A-444F-9D52-01F10D5EA516}"/>
                </c:ext>
              </c:extLst>
            </c:dLbl>
            <c:dLbl>
              <c:idx val="1"/>
              <c:layout>
                <c:manualLayout>
                  <c:x val="0.11885767365499066"/>
                  <c:y val="-4.31697083015124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3A-444F-9D52-01F10D5EA516}"/>
                </c:ext>
              </c:extLst>
            </c:dLbl>
            <c:dLbl>
              <c:idx val="2"/>
              <c:layout>
                <c:manualLayout>
                  <c:x val="-7.0635807869695366E-2"/>
                  <c:y val="0.101984518884292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3A-444F-9D52-01F10D5EA51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'Dealsize-Sales%'!$A$4:$A$6</c:f>
              <c:strCache>
                <c:ptCount val="3"/>
                <c:pt idx="0">
                  <c:v>Large</c:v>
                </c:pt>
                <c:pt idx="1">
                  <c:v>Medium</c:v>
                </c:pt>
                <c:pt idx="2">
                  <c:v>Small</c:v>
                </c:pt>
              </c:strCache>
            </c:strRef>
          </c:cat>
          <c:val>
            <c:numRef>
              <c:f>'Dealsize-Sales%'!$B$4:$B$6</c:f>
              <c:numCache>
                <c:formatCode>0.00%</c:formatCode>
                <c:ptCount val="3"/>
                <c:pt idx="0">
                  <c:v>0.27346864494755707</c:v>
                </c:pt>
                <c:pt idx="1">
                  <c:v>0.60971141281889019</c:v>
                </c:pt>
                <c:pt idx="2">
                  <c:v>0.11681994223355285</c:v>
                </c:pt>
              </c:numCache>
            </c:numRef>
          </c:val>
          <c:extLst>
            <c:ext xmlns:c16="http://schemas.microsoft.com/office/drawing/2014/chart" uri="{C3380CC4-5D6E-409C-BE32-E72D297353CC}">
              <c16:uniqueId val="{00000006-C63A-444F-9D52-01F10D5EA516}"/>
            </c:ext>
          </c:extLst>
        </c:ser>
        <c:dLbls>
          <c:dLblPos val="bestFit"/>
          <c:showLegendKey val="0"/>
          <c:showVal val="1"/>
          <c:showCatName val="0"/>
          <c:showSerName val="0"/>
          <c:showPercent val="0"/>
          <c:showBubbleSize val="0"/>
          <c:showLeaderLines val="1"/>
        </c:dLbls>
        <c:firstSliceAng val="56"/>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Dashboard.xlsx]Order Status!PivotTable4</c:name>
    <c:fmtId val="4"/>
  </c:pivotSource>
  <c:chart>
    <c:title>
      <c:tx>
        <c:rich>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r>
              <a:rPr lang="en-IN" sz="1600" b="1" i="0" u="none" strike="noStrike" kern="1200" spc="0" baseline="0">
                <a:solidFill>
                  <a:srgbClr val="FFC000"/>
                </a:solidFill>
                <a:latin typeface="+mn-lt"/>
                <a:ea typeface="+mn-ea"/>
                <a:cs typeface="+mn-cs"/>
              </a:rPr>
              <a:t>Order Status</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4"/>
          </a:solidFill>
          <a:ln w="19050">
            <a:solidFill>
              <a:schemeClr val="lt1"/>
            </a:solidFill>
          </a:ln>
          <a:effectLst/>
        </c:spPr>
        <c:dLbl>
          <c:idx val="0"/>
          <c:layout>
            <c:manualLayout>
              <c:x val="-5.8333333333333438E-2"/>
              <c:y val="6.01851851851850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2"/>
          </a:solidFill>
          <a:ln w="19050">
            <a:solidFill>
              <a:schemeClr val="lt1"/>
            </a:solidFill>
          </a:ln>
          <a:effectLst/>
        </c:spPr>
        <c:dLbl>
          <c:idx val="0"/>
          <c:layout>
            <c:manualLayout>
              <c:x val="-5.0169291338582681E-2"/>
              <c:y val="-8.796296296296304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F0"/>
          </a:solidFill>
          <a:ln w="19050">
            <a:solidFill>
              <a:schemeClr val="lt1"/>
            </a:solidFill>
          </a:ln>
          <a:effectLst/>
        </c:spPr>
        <c:dLbl>
          <c:idx val="0"/>
          <c:layout>
            <c:manualLayout>
              <c:x val="3.6111111111111011E-2"/>
              <c:y val="-6.018518518518518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0555555555555454E-2"/>
              <c:y val="6.018518518518509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3.0352348867976869E-2"/>
              <c:y val="4.6297004351440654E-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768785609115934"/>
                  <c:h val="0.12599022618379077"/>
                </c:manualLayout>
              </c15:layout>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2"/>
          </a:solidFill>
          <a:ln w="19050">
            <a:solidFill>
              <a:schemeClr val="lt1"/>
            </a:solidFill>
          </a:ln>
          <a:effectLst/>
        </c:spPr>
        <c:dLbl>
          <c:idx val="0"/>
          <c:layout>
            <c:manualLayout>
              <c:x val="-5.0169291338582681E-2"/>
              <c:y val="-8.796296296296304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F0"/>
          </a:solidFill>
          <a:ln w="19050">
            <a:solidFill>
              <a:schemeClr val="lt1"/>
            </a:solidFill>
          </a:ln>
          <a:effectLst/>
        </c:spPr>
        <c:dLbl>
          <c:idx val="0"/>
          <c:layout>
            <c:manualLayout>
              <c:x val="3.6111111111111011E-2"/>
              <c:y val="-6.018518518518518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dLbl>
          <c:idx val="0"/>
          <c:layout>
            <c:manualLayout>
              <c:x val="3.0352348867976869E-2"/>
              <c:y val="4.6297004351440654E-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768785609115934"/>
                  <c:h val="0.12599022618379077"/>
                </c:manualLayout>
              </c15:layout>
            </c:ext>
          </c:extLst>
        </c:dLbl>
      </c:pivotFmt>
      <c:pivotFmt>
        <c:idx val="11"/>
        <c:spPr>
          <a:solidFill>
            <a:schemeClr val="accent1"/>
          </a:solidFill>
          <a:ln w="19050">
            <a:solidFill>
              <a:schemeClr val="lt1"/>
            </a:solidFill>
          </a:ln>
          <a:effectLst/>
        </c:spPr>
        <c:dLbl>
          <c:idx val="0"/>
          <c:layout>
            <c:manualLayout>
              <c:x val="3.0555555555555454E-2"/>
              <c:y val="6.018518518518509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4"/>
          </a:solidFill>
          <a:ln w="19050">
            <a:solidFill>
              <a:schemeClr val="lt1"/>
            </a:solidFill>
          </a:ln>
          <a:effectLst/>
        </c:spPr>
        <c:dLbl>
          <c:idx val="0"/>
          <c:layout>
            <c:manualLayout>
              <c:x val="-5.8333333333333438E-2"/>
              <c:y val="6.01851851851850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0070C0"/>
          </a:solidFill>
          <a:ln w="19050">
            <a:solidFill>
              <a:schemeClr val="lt1"/>
            </a:solidFill>
          </a:ln>
          <a:effectLst/>
        </c:spPr>
        <c:dLbl>
          <c:idx val="0"/>
          <c:layout>
            <c:manualLayout>
              <c:x val="-5.0169291338582681E-2"/>
              <c:y val="-8.796296296296304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00B0F0"/>
          </a:solidFill>
          <a:ln w="19050">
            <a:solidFill>
              <a:schemeClr val="lt1"/>
            </a:solidFill>
          </a:ln>
          <a:effectLst/>
        </c:spPr>
        <c:dLbl>
          <c:idx val="0"/>
          <c:layout>
            <c:manualLayout>
              <c:x val="3.6111111111111011E-2"/>
              <c:y val="-6.018518518518518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solidFill>
          <a:ln w="19050">
            <a:solidFill>
              <a:schemeClr val="lt1"/>
            </a:solidFill>
          </a:ln>
          <a:effectLst/>
        </c:spPr>
        <c:dLbl>
          <c:idx val="0"/>
          <c:layout>
            <c:manualLayout>
              <c:x val="3.0352348867976869E-2"/>
              <c:y val="4.6297004351440654E-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768785609115934"/>
                  <c:h val="0.12599022618379077"/>
                </c:manualLayout>
              </c15:layout>
            </c:ext>
          </c:extLst>
        </c:dLbl>
      </c:pivotFmt>
      <c:pivotFmt>
        <c:idx val="18"/>
        <c:spPr>
          <a:solidFill>
            <a:srgbClr val="7030A0"/>
          </a:solidFill>
          <a:ln w="19050">
            <a:solidFill>
              <a:schemeClr val="lt1"/>
            </a:solidFill>
          </a:ln>
          <a:effectLst/>
        </c:spPr>
        <c:dLbl>
          <c:idx val="0"/>
          <c:layout>
            <c:manualLayout>
              <c:x val="3.0555555555555454E-2"/>
              <c:y val="6.018518518518509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4"/>
          </a:solidFill>
          <a:ln w="19050">
            <a:solidFill>
              <a:schemeClr val="lt1"/>
            </a:solidFill>
          </a:ln>
          <a:effectLst/>
        </c:spPr>
        <c:dLbl>
          <c:idx val="0"/>
          <c:layout>
            <c:manualLayout>
              <c:x val="-5.8333333333333438E-2"/>
              <c:y val="6.01851851851850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92D050"/>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explosion val="19"/>
            <c:spPr>
              <a:solidFill>
                <a:srgbClr val="0070C0"/>
              </a:solidFill>
              <a:ln w="19050">
                <a:solidFill>
                  <a:schemeClr val="lt1"/>
                </a:solidFill>
              </a:ln>
              <a:effectLst/>
            </c:spPr>
            <c:extLst>
              <c:ext xmlns:c16="http://schemas.microsoft.com/office/drawing/2014/chart" uri="{C3380CC4-5D6E-409C-BE32-E72D297353CC}">
                <c16:uniqueId val="{00000001-0493-411E-9385-5762AAD061F9}"/>
              </c:ext>
            </c:extLst>
          </c:dPt>
          <c:dPt>
            <c:idx val="1"/>
            <c:bubble3D val="0"/>
            <c:explosion val="18"/>
            <c:spPr>
              <a:solidFill>
                <a:srgbClr val="00B0F0"/>
              </a:solidFill>
              <a:ln w="19050">
                <a:solidFill>
                  <a:schemeClr val="lt1"/>
                </a:solidFill>
              </a:ln>
              <a:effectLst/>
            </c:spPr>
            <c:extLst>
              <c:ext xmlns:c16="http://schemas.microsoft.com/office/drawing/2014/chart" uri="{C3380CC4-5D6E-409C-BE32-E72D297353CC}">
                <c16:uniqueId val="{00000003-0493-411E-9385-5762AAD061F9}"/>
              </c:ext>
            </c:extLst>
          </c:dPt>
          <c:dPt>
            <c:idx val="2"/>
            <c:bubble3D val="0"/>
            <c:explosion val="16"/>
            <c:spPr>
              <a:solidFill>
                <a:schemeClr val="accent6"/>
              </a:solidFill>
              <a:ln w="19050">
                <a:solidFill>
                  <a:schemeClr val="lt1"/>
                </a:solidFill>
              </a:ln>
              <a:effectLst/>
            </c:spPr>
            <c:extLst>
              <c:ext xmlns:c16="http://schemas.microsoft.com/office/drawing/2014/chart" uri="{C3380CC4-5D6E-409C-BE32-E72D297353CC}">
                <c16:uniqueId val="{00000005-0493-411E-9385-5762AAD061F9}"/>
              </c:ext>
            </c:extLst>
          </c:dPt>
          <c:dPt>
            <c:idx val="3"/>
            <c:bubble3D val="0"/>
            <c:explosion val="15"/>
            <c:spPr>
              <a:solidFill>
                <a:srgbClr val="7030A0"/>
              </a:solidFill>
              <a:ln w="19050">
                <a:solidFill>
                  <a:schemeClr val="lt1"/>
                </a:solidFill>
              </a:ln>
              <a:effectLst/>
            </c:spPr>
            <c:extLst>
              <c:ext xmlns:c16="http://schemas.microsoft.com/office/drawing/2014/chart" uri="{C3380CC4-5D6E-409C-BE32-E72D297353CC}">
                <c16:uniqueId val="{00000007-0493-411E-9385-5762AAD061F9}"/>
              </c:ext>
            </c:extLst>
          </c:dPt>
          <c:dPt>
            <c:idx val="4"/>
            <c:bubble3D val="0"/>
            <c:explosion val="16"/>
            <c:spPr>
              <a:solidFill>
                <a:schemeClr val="accent4"/>
              </a:solidFill>
              <a:ln w="19050">
                <a:solidFill>
                  <a:schemeClr val="lt1"/>
                </a:solidFill>
              </a:ln>
              <a:effectLst/>
            </c:spPr>
            <c:extLst>
              <c:ext xmlns:c16="http://schemas.microsoft.com/office/drawing/2014/chart" uri="{C3380CC4-5D6E-409C-BE32-E72D297353CC}">
                <c16:uniqueId val="{00000009-0493-411E-9385-5762AAD061F9}"/>
              </c:ext>
            </c:extLst>
          </c:dPt>
          <c:dPt>
            <c:idx val="5"/>
            <c:bubble3D val="0"/>
            <c:spPr>
              <a:solidFill>
                <a:srgbClr val="92D050"/>
              </a:solidFill>
              <a:ln w="19050">
                <a:solidFill>
                  <a:schemeClr val="lt1"/>
                </a:solidFill>
              </a:ln>
              <a:effectLst/>
            </c:spPr>
            <c:extLst>
              <c:ext xmlns:c16="http://schemas.microsoft.com/office/drawing/2014/chart" uri="{C3380CC4-5D6E-409C-BE32-E72D297353CC}">
                <c16:uniqueId val="{0000000B-0493-411E-9385-5762AAD061F9}"/>
              </c:ext>
            </c:extLst>
          </c:dPt>
          <c:dLbls>
            <c:dLbl>
              <c:idx val="0"/>
              <c:layout>
                <c:manualLayout>
                  <c:x val="-5.0169291338582681E-2"/>
                  <c:y val="-8.796296296296304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0493-411E-9385-5762AAD061F9}"/>
                </c:ext>
              </c:extLst>
            </c:dLbl>
            <c:dLbl>
              <c:idx val="1"/>
              <c:layout>
                <c:manualLayout>
                  <c:x val="3.6111111111111011E-2"/>
                  <c:y val="-6.018518518518518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0493-411E-9385-5762AAD061F9}"/>
                </c:ext>
              </c:extLst>
            </c:dLbl>
            <c:dLbl>
              <c:idx val="2"/>
              <c:layout>
                <c:manualLayout>
                  <c:x val="3.0352348867976869E-2"/>
                  <c:y val="4.6297004351440654E-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768785609115934"/>
                      <c:h val="0.12599022618379077"/>
                    </c:manualLayout>
                  </c15:layout>
                </c:ext>
                <c:ext xmlns:c16="http://schemas.microsoft.com/office/drawing/2014/chart" uri="{C3380CC4-5D6E-409C-BE32-E72D297353CC}">
                  <c16:uniqueId val="{00000005-0493-411E-9385-5762AAD061F9}"/>
                </c:ext>
              </c:extLst>
            </c:dLbl>
            <c:dLbl>
              <c:idx val="3"/>
              <c:layout>
                <c:manualLayout>
                  <c:x val="3.0555555555555454E-2"/>
                  <c:y val="6.01851851851850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493-411E-9385-5762AAD061F9}"/>
                </c:ext>
              </c:extLst>
            </c:dLbl>
            <c:dLbl>
              <c:idx val="4"/>
              <c:layout>
                <c:manualLayout>
                  <c:x val="-5.8333333333333438E-2"/>
                  <c:y val="6.01851851851850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493-411E-9385-5762AAD061F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Status'!$A$4:$A$9</c:f>
              <c:strCache>
                <c:ptCount val="6"/>
                <c:pt idx="0">
                  <c:v>Cancelled</c:v>
                </c:pt>
                <c:pt idx="1">
                  <c:v>Disputed</c:v>
                </c:pt>
                <c:pt idx="2">
                  <c:v>In Process</c:v>
                </c:pt>
                <c:pt idx="3">
                  <c:v>On Hold</c:v>
                </c:pt>
                <c:pt idx="4">
                  <c:v>Resolved</c:v>
                </c:pt>
                <c:pt idx="5">
                  <c:v>Shipped</c:v>
                </c:pt>
              </c:strCache>
            </c:strRef>
          </c:cat>
          <c:val>
            <c:numRef>
              <c:f>'Order Status'!$B$4:$B$9</c:f>
              <c:numCache>
                <c:formatCode>0%</c:formatCode>
                <c:ptCount val="6"/>
                <c:pt idx="0">
                  <c:v>1.3029315960912053E-2</c:v>
                </c:pt>
                <c:pt idx="1">
                  <c:v>9.7719869706840382E-3</c:v>
                </c:pt>
                <c:pt idx="2">
                  <c:v>1.9543973941368076E-2</c:v>
                </c:pt>
                <c:pt idx="3">
                  <c:v>1.3029315960912053E-2</c:v>
                </c:pt>
                <c:pt idx="4">
                  <c:v>1.3029315960912053E-2</c:v>
                </c:pt>
                <c:pt idx="5">
                  <c:v>0.9315960912052117</c:v>
                </c:pt>
              </c:numCache>
            </c:numRef>
          </c:val>
          <c:extLst>
            <c:ext xmlns:c16="http://schemas.microsoft.com/office/drawing/2014/chart" uri="{C3380CC4-5D6E-409C-BE32-E72D297353CC}">
              <c16:uniqueId val="{0000000C-0493-411E-9385-5762AAD061F9}"/>
            </c:ext>
          </c:extLst>
        </c:ser>
        <c:dLbls>
          <c:showLegendKey val="0"/>
          <c:showVal val="0"/>
          <c:showCatName val="0"/>
          <c:showSerName val="0"/>
          <c:showPercent val="0"/>
          <c:showBubbleSize val="0"/>
          <c:showLeaderLines val="0"/>
        </c:dLbls>
        <c:firstSliceAng val="83"/>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Country Sales!PivotTable3</c:name>
    <c:fmtId val="7"/>
  </c:pivotSource>
  <c:chart>
    <c:title>
      <c:tx>
        <c:rich>
          <a:bodyPr rot="0" spcFirstLastPara="1" vertOverflow="ellipsis" vert="horz" wrap="square" anchor="ctr" anchorCtr="1"/>
          <a:lstStyle/>
          <a:p>
            <a:pPr algn="ctr" rtl="0">
              <a:defRPr lang="en-US" sz="1600" b="1" i="0" u="none" strike="noStrike" kern="1200" spc="0" baseline="0">
                <a:solidFill>
                  <a:srgbClr val="FFC000"/>
                </a:solidFill>
                <a:latin typeface="+mn-lt"/>
                <a:ea typeface="+mn-ea"/>
                <a:cs typeface="+mn-cs"/>
              </a:defRPr>
            </a:pPr>
            <a:r>
              <a:rPr lang="en-US" sz="1600" b="1" i="0" u="none" strike="noStrike" kern="1200" spc="0" baseline="0">
                <a:solidFill>
                  <a:srgbClr val="FFC000"/>
                </a:solidFill>
                <a:latin typeface="+mn-lt"/>
                <a:ea typeface="+mn-ea"/>
                <a:cs typeface="+mn-cs"/>
              </a:rPr>
              <a:t>Sales:Top 5 Countries </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Country Sales'!$B$3</c:f>
              <c:strCache>
                <c:ptCount val="1"/>
                <c:pt idx="0">
                  <c:v>Total</c:v>
                </c:pt>
              </c:strCache>
            </c:strRef>
          </c:tx>
          <c:spPr>
            <a:solidFill>
              <a:schemeClr val="accent1"/>
            </a:solidFill>
            <a:ln>
              <a:no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Country Sales'!$A$4:$A$8</c:f>
              <c:strCache>
                <c:ptCount val="5"/>
                <c:pt idx="0">
                  <c:v>USA</c:v>
                </c:pt>
                <c:pt idx="1">
                  <c:v>France</c:v>
                </c:pt>
                <c:pt idx="2">
                  <c:v>Spain</c:v>
                </c:pt>
                <c:pt idx="3">
                  <c:v>Australia</c:v>
                </c:pt>
                <c:pt idx="4">
                  <c:v>UK</c:v>
                </c:pt>
              </c:strCache>
            </c:strRef>
          </c:cat>
          <c:val>
            <c:numRef>
              <c:f>'Top 5 Country Sales'!$B$4:$B$8</c:f>
              <c:numCache>
                <c:formatCode>_("$"* #,##0.0_);_("$"* \(#,##0.0\);_("$"* "-"??_);_(@_)</c:formatCode>
                <c:ptCount val="5"/>
                <c:pt idx="0">
                  <c:v>524383.89</c:v>
                </c:pt>
                <c:pt idx="1">
                  <c:v>161203.70000000001</c:v>
                </c:pt>
                <c:pt idx="2">
                  <c:v>157078.92000000001</c:v>
                </c:pt>
                <c:pt idx="3">
                  <c:v>78724.680000000022</c:v>
                </c:pt>
                <c:pt idx="4">
                  <c:v>58880.53</c:v>
                </c:pt>
              </c:numCache>
            </c:numRef>
          </c:val>
          <c:extLst>
            <c:ext xmlns:c16="http://schemas.microsoft.com/office/drawing/2014/chart" uri="{C3380CC4-5D6E-409C-BE32-E72D297353CC}">
              <c16:uniqueId val="{00000000-B499-4A00-8E96-756610643D19}"/>
            </c:ext>
          </c:extLst>
        </c:ser>
        <c:dLbls>
          <c:dLblPos val="outEnd"/>
          <c:showLegendKey val="0"/>
          <c:showVal val="1"/>
          <c:showCatName val="0"/>
          <c:showSerName val="0"/>
          <c:showPercent val="0"/>
          <c:showBubbleSize val="0"/>
        </c:dLbls>
        <c:gapWidth val="182"/>
        <c:axId val="2046806783"/>
        <c:axId val="471865727"/>
      </c:barChart>
      <c:catAx>
        <c:axId val="2046806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1865727"/>
        <c:crosses val="autoZero"/>
        <c:auto val="1"/>
        <c:lblAlgn val="ctr"/>
        <c:lblOffset val="100"/>
        <c:noMultiLvlLbl val="0"/>
      </c:catAx>
      <c:valAx>
        <c:axId val="471865727"/>
        <c:scaling>
          <c:orientation val="minMax"/>
        </c:scaling>
        <c:delete val="0"/>
        <c:axPos val="b"/>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680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Customer(country)!PivotTable5</c:name>
    <c:fmtId val="9"/>
  </c:pivotSource>
  <c:chart>
    <c:title>
      <c:tx>
        <c:rich>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r>
              <a:rPr lang="en-IN" sz="1600" b="1" i="0" u="none" strike="noStrike" kern="1200" spc="0" baseline="0">
                <a:solidFill>
                  <a:srgbClr val="FFC000"/>
                </a:solidFill>
                <a:latin typeface="+mn-lt"/>
                <a:ea typeface="+mn-ea"/>
                <a:cs typeface="+mn-cs"/>
              </a:rPr>
              <a:t>Customers: Top 5 Countries </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FFC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Customer(country)'!$A$4:$A$8</c:f>
              <c:strCache>
                <c:ptCount val="5"/>
                <c:pt idx="0">
                  <c:v>USA</c:v>
                </c:pt>
                <c:pt idx="1">
                  <c:v>France</c:v>
                </c:pt>
                <c:pt idx="2">
                  <c:v>Spain</c:v>
                </c:pt>
                <c:pt idx="3">
                  <c:v>Australia</c:v>
                </c:pt>
                <c:pt idx="4">
                  <c:v>UK</c:v>
                </c:pt>
              </c:strCache>
            </c:strRef>
          </c:cat>
          <c:val>
            <c:numRef>
              <c:f>'Top 5 Customer(country)'!$B$4:$B$8</c:f>
              <c:numCache>
                <c:formatCode>General</c:formatCode>
                <c:ptCount val="5"/>
                <c:pt idx="0">
                  <c:v>112</c:v>
                </c:pt>
                <c:pt idx="1">
                  <c:v>37</c:v>
                </c:pt>
                <c:pt idx="2">
                  <c:v>36</c:v>
                </c:pt>
                <c:pt idx="3">
                  <c:v>19</c:v>
                </c:pt>
                <c:pt idx="4">
                  <c:v>13</c:v>
                </c:pt>
              </c:numCache>
            </c:numRef>
          </c:val>
          <c:extLst>
            <c:ext xmlns:c16="http://schemas.microsoft.com/office/drawing/2014/chart" uri="{C3380CC4-5D6E-409C-BE32-E72D297353CC}">
              <c16:uniqueId val="{00000000-7A8F-478D-81F2-1F00B0BDFFB1}"/>
            </c:ext>
          </c:extLst>
        </c:ser>
        <c:dLbls>
          <c:dLblPos val="outEnd"/>
          <c:showLegendKey val="0"/>
          <c:showVal val="1"/>
          <c:showCatName val="0"/>
          <c:showSerName val="0"/>
          <c:showPercent val="0"/>
          <c:showBubbleSize val="0"/>
        </c:dLbls>
        <c:gapWidth val="182"/>
        <c:axId val="729552831"/>
        <c:axId val="63085680"/>
      </c:barChart>
      <c:catAx>
        <c:axId val="72955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085680"/>
        <c:crosses val="autoZero"/>
        <c:auto val="1"/>
        <c:lblAlgn val="ctr"/>
        <c:lblOffset val="100"/>
        <c:noMultiLvlLbl val="0"/>
      </c:catAx>
      <c:valAx>
        <c:axId val="6308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955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Country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Sales:Top</a:t>
            </a:r>
            <a:r>
              <a:rPr lang="en-US" baseline="0"/>
              <a:t> 5 </a:t>
            </a:r>
            <a:r>
              <a:rPr lang="en-IN" baseline="0"/>
              <a:t>Countries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Country Sales'!$B$3</c:f>
              <c:strCache>
                <c:ptCount val="1"/>
                <c:pt idx="0">
                  <c:v>Total</c:v>
                </c:pt>
              </c:strCache>
            </c:strRef>
          </c:tx>
          <c:spPr>
            <a:solidFill>
              <a:schemeClr val="accent1"/>
            </a:solidFill>
            <a:ln>
              <a:no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Country Sales'!$A$4:$A$8</c:f>
              <c:strCache>
                <c:ptCount val="5"/>
                <c:pt idx="0">
                  <c:v>USA</c:v>
                </c:pt>
                <c:pt idx="1">
                  <c:v>France</c:v>
                </c:pt>
                <c:pt idx="2">
                  <c:v>Spain</c:v>
                </c:pt>
                <c:pt idx="3">
                  <c:v>Australia</c:v>
                </c:pt>
                <c:pt idx="4">
                  <c:v>UK</c:v>
                </c:pt>
              </c:strCache>
            </c:strRef>
          </c:cat>
          <c:val>
            <c:numRef>
              <c:f>'Top 5 Country Sales'!$B$4:$B$8</c:f>
              <c:numCache>
                <c:formatCode>_("$"* #,##0.0_);_("$"* \(#,##0.0\);_("$"* "-"??_);_(@_)</c:formatCode>
                <c:ptCount val="5"/>
                <c:pt idx="0">
                  <c:v>524383.89</c:v>
                </c:pt>
                <c:pt idx="1">
                  <c:v>161203.70000000001</c:v>
                </c:pt>
                <c:pt idx="2">
                  <c:v>157078.92000000001</c:v>
                </c:pt>
                <c:pt idx="3">
                  <c:v>78724.680000000022</c:v>
                </c:pt>
                <c:pt idx="4">
                  <c:v>58880.53</c:v>
                </c:pt>
              </c:numCache>
            </c:numRef>
          </c:val>
          <c:extLst>
            <c:ext xmlns:c16="http://schemas.microsoft.com/office/drawing/2014/chart" uri="{C3380CC4-5D6E-409C-BE32-E72D297353CC}">
              <c16:uniqueId val="{00000000-4FBF-4AF7-A207-5E6CC5AB54C1}"/>
            </c:ext>
          </c:extLst>
        </c:ser>
        <c:dLbls>
          <c:dLblPos val="outEnd"/>
          <c:showLegendKey val="0"/>
          <c:showVal val="1"/>
          <c:showCatName val="0"/>
          <c:showSerName val="0"/>
          <c:showPercent val="0"/>
          <c:showBubbleSize val="0"/>
        </c:dLbls>
        <c:gapWidth val="182"/>
        <c:axId val="2046806783"/>
        <c:axId val="471865727"/>
      </c:barChart>
      <c:catAx>
        <c:axId val="2046806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65727"/>
        <c:crosses val="autoZero"/>
        <c:auto val="1"/>
        <c:lblAlgn val="ctr"/>
        <c:lblOffset val="100"/>
        <c:noMultiLvlLbl val="0"/>
      </c:catAx>
      <c:valAx>
        <c:axId val="471865727"/>
        <c:scaling>
          <c:orientation val="minMax"/>
        </c:scaling>
        <c:delete val="0"/>
        <c:axPos val="b"/>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0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6.xml"/><Relationship Id="rId18" Type="http://schemas.openxmlformats.org/officeDocument/2006/relationships/image" Target="../media/image11.png"/><Relationship Id="rId26" Type="http://schemas.openxmlformats.org/officeDocument/2006/relationships/image" Target="../media/image19.png"/><Relationship Id="rId3" Type="http://schemas.openxmlformats.org/officeDocument/2006/relationships/image" Target="../media/image3.png"/><Relationship Id="rId21" Type="http://schemas.openxmlformats.org/officeDocument/2006/relationships/image" Target="../media/image14.svg"/><Relationship Id="rId7" Type="http://schemas.openxmlformats.org/officeDocument/2006/relationships/image" Target="../media/image7.png"/><Relationship Id="rId12" Type="http://schemas.openxmlformats.org/officeDocument/2006/relationships/chart" Target="../charts/chart5.xml"/><Relationship Id="rId17" Type="http://schemas.openxmlformats.org/officeDocument/2006/relationships/image" Target="../media/image10.svg"/><Relationship Id="rId25" Type="http://schemas.openxmlformats.org/officeDocument/2006/relationships/image" Target="../media/image18.svg"/><Relationship Id="rId2" Type="http://schemas.openxmlformats.org/officeDocument/2006/relationships/image" Target="../media/image2.svg"/><Relationship Id="rId16" Type="http://schemas.openxmlformats.org/officeDocument/2006/relationships/image" Target="../media/image9.png"/><Relationship Id="rId20" Type="http://schemas.openxmlformats.org/officeDocument/2006/relationships/image" Target="../media/image13.png"/><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24" Type="http://schemas.openxmlformats.org/officeDocument/2006/relationships/image" Target="../media/image17.png"/><Relationship Id="rId5" Type="http://schemas.openxmlformats.org/officeDocument/2006/relationships/image" Target="../media/image5.png"/><Relationship Id="rId15" Type="http://schemas.openxmlformats.org/officeDocument/2006/relationships/chart" Target="../charts/chart8.xml"/><Relationship Id="rId23" Type="http://schemas.openxmlformats.org/officeDocument/2006/relationships/image" Target="../media/image16.svg"/><Relationship Id="rId28" Type="http://schemas.openxmlformats.org/officeDocument/2006/relationships/image" Target="../media/image21.png"/><Relationship Id="rId10" Type="http://schemas.openxmlformats.org/officeDocument/2006/relationships/chart" Target="../charts/chart3.xml"/><Relationship Id="rId19" Type="http://schemas.openxmlformats.org/officeDocument/2006/relationships/image" Target="../media/image12.svg"/><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chart" Target="../charts/chart7.xml"/><Relationship Id="rId22" Type="http://schemas.openxmlformats.org/officeDocument/2006/relationships/image" Target="../media/image15.png"/><Relationship Id="rId27" Type="http://schemas.openxmlformats.org/officeDocument/2006/relationships/image" Target="../media/image20.sv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556260</xdr:colOff>
      <xdr:row>6</xdr:row>
      <xdr:rowOff>167640</xdr:rowOff>
    </xdr:from>
    <xdr:to>
      <xdr:col>13</xdr:col>
      <xdr:colOff>274320</xdr:colOff>
      <xdr:row>21</xdr:row>
      <xdr:rowOff>87630</xdr:rowOff>
    </xdr:to>
    <xdr:graphicFrame macro="">
      <xdr:nvGraphicFramePr>
        <xdr:cNvPr id="2" name="Chart 1">
          <a:extLst>
            <a:ext uri="{FF2B5EF4-FFF2-40B4-BE49-F238E27FC236}">
              <a16:creationId xmlns:a16="http://schemas.microsoft.com/office/drawing/2014/main" id="{68FB71BB-0F2F-AE2D-BF1A-F400D2B21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0</xdr:row>
      <xdr:rowOff>83820</xdr:rowOff>
    </xdr:from>
    <xdr:to>
      <xdr:col>7</xdr:col>
      <xdr:colOff>137160</xdr:colOff>
      <xdr:row>4</xdr:row>
      <xdr:rowOff>83820</xdr:rowOff>
    </xdr:to>
    <xdr:sp macro="" textlink="">
      <xdr:nvSpPr>
        <xdr:cNvPr id="16" name="Rectangle: Rounded Corners 15">
          <a:extLst>
            <a:ext uri="{FF2B5EF4-FFF2-40B4-BE49-F238E27FC236}">
              <a16:creationId xmlns:a16="http://schemas.microsoft.com/office/drawing/2014/main" id="{07D88604-AC86-5300-78B7-4C5FB1CF8ABD}"/>
            </a:ext>
          </a:extLst>
        </xdr:cNvPr>
        <xdr:cNvSpPr/>
      </xdr:nvSpPr>
      <xdr:spPr>
        <a:xfrm>
          <a:off x="3543300" y="83820"/>
          <a:ext cx="1440180" cy="73152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noFill/>
          </a:endParaRPr>
        </a:p>
      </xdr:txBody>
    </xdr:sp>
    <xdr:clientData/>
  </xdr:twoCellAnchor>
  <xdr:twoCellAnchor editAs="oneCell">
    <xdr:from>
      <xdr:col>12</xdr:col>
      <xdr:colOff>213360</xdr:colOff>
      <xdr:row>0</xdr:row>
      <xdr:rowOff>167640</xdr:rowOff>
    </xdr:from>
    <xdr:to>
      <xdr:col>12</xdr:col>
      <xdr:colOff>396240</xdr:colOff>
      <xdr:row>1</xdr:row>
      <xdr:rowOff>161925</xdr:rowOff>
    </xdr:to>
    <xdr:pic>
      <xdr:nvPicPr>
        <xdr:cNvPr id="11" name="Graphic 10">
          <a:extLst>
            <a:ext uri="{FF2B5EF4-FFF2-40B4-BE49-F238E27FC236}">
              <a16:creationId xmlns:a16="http://schemas.microsoft.com/office/drawing/2014/main" id="{3852DB00-02EA-420A-8B92-9E57E604B6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8625840" y="167640"/>
          <a:ext cx="182880" cy="177165"/>
        </a:xfrm>
        <a:prstGeom prst="rect">
          <a:avLst/>
        </a:prstGeom>
      </xdr:spPr>
    </xdr:pic>
    <xdr:clientData/>
  </xdr:twoCellAnchor>
  <xdr:twoCellAnchor editAs="oneCell">
    <xdr:from>
      <xdr:col>10</xdr:col>
      <xdr:colOff>190500</xdr:colOff>
      <xdr:row>0</xdr:row>
      <xdr:rowOff>175260</xdr:rowOff>
    </xdr:from>
    <xdr:to>
      <xdr:col>10</xdr:col>
      <xdr:colOff>373380</xdr:colOff>
      <xdr:row>1</xdr:row>
      <xdr:rowOff>169545</xdr:rowOff>
    </xdr:to>
    <xdr:pic>
      <xdr:nvPicPr>
        <xdr:cNvPr id="12" name="Graphic 11" descr="Shopping cart with solid fill">
          <a:extLst>
            <a:ext uri="{FF2B5EF4-FFF2-40B4-BE49-F238E27FC236}">
              <a16:creationId xmlns:a16="http://schemas.microsoft.com/office/drawing/2014/main" id="{D8A03C08-F9EF-4304-94C5-124D23561BE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018020" y="175260"/>
          <a:ext cx="182880" cy="177165"/>
        </a:xfrm>
        <a:prstGeom prst="rect">
          <a:avLst/>
        </a:prstGeom>
      </xdr:spPr>
    </xdr:pic>
    <xdr:clientData/>
  </xdr:twoCellAnchor>
  <xdr:twoCellAnchor editAs="oneCell">
    <xdr:from>
      <xdr:col>14</xdr:col>
      <xdr:colOff>121920</xdr:colOff>
      <xdr:row>0</xdr:row>
      <xdr:rowOff>114300</xdr:rowOff>
    </xdr:from>
    <xdr:to>
      <xdr:col>14</xdr:col>
      <xdr:colOff>396240</xdr:colOff>
      <xdr:row>2</xdr:row>
      <xdr:rowOff>17145</xdr:rowOff>
    </xdr:to>
    <xdr:pic>
      <xdr:nvPicPr>
        <xdr:cNvPr id="13" name="Graphic 12" descr="Upward trend with solid fill">
          <a:extLst>
            <a:ext uri="{FF2B5EF4-FFF2-40B4-BE49-F238E27FC236}">
              <a16:creationId xmlns:a16="http://schemas.microsoft.com/office/drawing/2014/main" id="{47C8E84A-1412-41BE-B2FC-33BE17F1B11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19360" y="114300"/>
          <a:ext cx="274320" cy="268605"/>
        </a:xfrm>
        <a:prstGeom prst="rect">
          <a:avLst/>
        </a:prstGeom>
      </xdr:spPr>
    </xdr:pic>
    <xdr:clientData/>
  </xdr:twoCellAnchor>
  <xdr:twoCellAnchor editAs="oneCell">
    <xdr:from>
      <xdr:col>16</xdr:col>
      <xdr:colOff>0</xdr:colOff>
      <xdr:row>0</xdr:row>
      <xdr:rowOff>167641</xdr:rowOff>
    </xdr:from>
    <xdr:to>
      <xdr:col>16</xdr:col>
      <xdr:colOff>274320</xdr:colOff>
      <xdr:row>2</xdr:row>
      <xdr:rowOff>7621</xdr:rowOff>
    </xdr:to>
    <xdr:pic>
      <xdr:nvPicPr>
        <xdr:cNvPr id="14" name="Graphic 13" descr="Coins with solid fill">
          <a:extLst>
            <a:ext uri="{FF2B5EF4-FFF2-40B4-BE49-F238E27FC236}">
              <a16:creationId xmlns:a16="http://schemas.microsoft.com/office/drawing/2014/main" id="{31924592-565B-40AC-8FAC-4426BEF2C1A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582400" y="167641"/>
          <a:ext cx="274320" cy="205740"/>
        </a:xfrm>
        <a:prstGeom prst="rect">
          <a:avLst/>
        </a:prstGeom>
      </xdr:spPr>
    </xdr:pic>
    <xdr:clientData/>
  </xdr:twoCellAnchor>
  <xdr:twoCellAnchor editAs="oneCell">
    <xdr:from>
      <xdr:col>3</xdr:col>
      <xdr:colOff>280707</xdr:colOff>
      <xdr:row>4</xdr:row>
      <xdr:rowOff>98907</xdr:rowOff>
    </xdr:from>
    <xdr:to>
      <xdr:col>17</xdr:col>
      <xdr:colOff>9106</xdr:colOff>
      <xdr:row>8</xdr:row>
      <xdr:rowOff>92364</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53875CF8-C993-A70D-D1A3-61A722F1299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116434" y="837816"/>
              <a:ext cx="11481672" cy="732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152044</xdr:colOff>
      <xdr:row>5</xdr:row>
      <xdr:rowOff>119529</xdr:rowOff>
    </xdr:from>
    <xdr:to>
      <xdr:col>2</xdr:col>
      <xdr:colOff>598393</xdr:colOff>
      <xdr:row>12</xdr:row>
      <xdr:rowOff>53878</xdr:rowOff>
    </xdr:to>
    <mc:AlternateContent xmlns:mc="http://schemas.openxmlformats.org/markup-compatibility/2006">
      <mc:Choice xmlns:a14="http://schemas.microsoft.com/office/drawing/2010/main" Requires="a14">
        <xdr:graphicFrame macro="">
          <xdr:nvGraphicFramePr>
            <xdr:cNvPr id="5" name="YEAR_ID">
              <a:extLst>
                <a:ext uri="{FF2B5EF4-FFF2-40B4-BE49-F238E27FC236}">
                  <a16:creationId xmlns:a16="http://schemas.microsoft.com/office/drawing/2014/main" id="{1D0B5C54-4896-114E-B6C2-0BF17944E5E1}"/>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dr:sp macro="" textlink="">
          <xdr:nvSpPr>
            <xdr:cNvPr id="0" name=""/>
            <xdr:cNvSpPr>
              <a:spLocks noTextEdit="1"/>
            </xdr:cNvSpPr>
          </xdr:nvSpPr>
          <xdr:spPr>
            <a:xfrm>
              <a:off x="152044" y="1043165"/>
              <a:ext cx="1670167" cy="1227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346363</xdr:colOff>
      <xdr:row>24</xdr:row>
      <xdr:rowOff>120092</xdr:rowOff>
    </xdr:from>
    <xdr:to>
      <xdr:col>8</xdr:col>
      <xdr:colOff>777392</xdr:colOff>
      <xdr:row>38</xdr:row>
      <xdr:rowOff>12335</xdr:rowOff>
    </xdr:to>
    <xdr:graphicFrame macro="">
      <xdr:nvGraphicFramePr>
        <xdr:cNvPr id="17" name="Chart 16">
          <a:extLst>
            <a:ext uri="{FF2B5EF4-FFF2-40B4-BE49-F238E27FC236}">
              <a16:creationId xmlns:a16="http://schemas.microsoft.com/office/drawing/2014/main" id="{46DD2151-CB52-401B-8535-0AA10DCFF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338668</xdr:colOff>
      <xdr:row>9</xdr:row>
      <xdr:rowOff>16530</xdr:rowOff>
    </xdr:from>
    <xdr:to>
      <xdr:col>10</xdr:col>
      <xdr:colOff>1007609</xdr:colOff>
      <xdr:row>24</xdr:row>
      <xdr:rowOff>21954</xdr:rowOff>
    </xdr:to>
    <xdr:graphicFrame macro="">
      <xdr:nvGraphicFramePr>
        <xdr:cNvPr id="6" name="Chart 5">
          <a:extLst>
            <a:ext uri="{FF2B5EF4-FFF2-40B4-BE49-F238E27FC236}">
              <a16:creationId xmlns:a16="http://schemas.microsoft.com/office/drawing/2014/main" id="{C7D7FB24-A82F-4E65-8FBB-C1D78C09F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1116060</xdr:colOff>
      <xdr:row>9</xdr:row>
      <xdr:rowOff>15394</xdr:rowOff>
    </xdr:from>
    <xdr:to>
      <xdr:col>17</xdr:col>
      <xdr:colOff>366058</xdr:colOff>
      <xdr:row>24</xdr:row>
      <xdr:rowOff>23090</xdr:rowOff>
    </xdr:to>
    <xdr:graphicFrame macro="">
      <xdr:nvGraphicFramePr>
        <xdr:cNvPr id="15" name="Chart 14">
          <a:extLst>
            <a:ext uri="{FF2B5EF4-FFF2-40B4-BE49-F238E27FC236}">
              <a16:creationId xmlns:a16="http://schemas.microsoft.com/office/drawing/2014/main" id="{1512E538-ABD0-4506-9054-57517AC13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168349</xdr:colOff>
      <xdr:row>12</xdr:row>
      <xdr:rowOff>111593</xdr:rowOff>
    </xdr:from>
    <xdr:to>
      <xdr:col>2</xdr:col>
      <xdr:colOff>577272</xdr:colOff>
      <xdr:row>25</xdr:row>
      <xdr:rowOff>107743</xdr:rowOff>
    </xdr:to>
    <mc:AlternateContent xmlns:mc="http://schemas.openxmlformats.org/markup-compatibility/2006">
      <mc:Choice xmlns:a14="http://schemas.microsoft.com/office/drawing/2010/main" Requires="a14">
        <xdr:graphicFrame macro="">
          <xdr:nvGraphicFramePr>
            <xdr:cNvPr id="19" name="PRODUCTLINE">
              <a:extLst>
                <a:ext uri="{FF2B5EF4-FFF2-40B4-BE49-F238E27FC236}">
                  <a16:creationId xmlns:a16="http://schemas.microsoft.com/office/drawing/2014/main" id="{ED20E26B-938E-5BBA-8130-418E0C8F161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168349" y="2328320"/>
              <a:ext cx="1632741" cy="2397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941698</xdr:colOff>
      <xdr:row>24</xdr:row>
      <xdr:rowOff>116243</xdr:rowOff>
    </xdr:from>
    <xdr:to>
      <xdr:col>12</xdr:col>
      <xdr:colOff>919348</xdr:colOff>
      <xdr:row>38</xdr:row>
      <xdr:rowOff>16183</xdr:rowOff>
    </xdr:to>
    <xdr:graphicFrame macro="">
      <xdr:nvGraphicFramePr>
        <xdr:cNvPr id="20" name="Chart 19">
          <a:extLst>
            <a:ext uri="{FF2B5EF4-FFF2-40B4-BE49-F238E27FC236}">
              <a16:creationId xmlns:a16="http://schemas.microsoft.com/office/drawing/2014/main" id="{2E295446-F9B7-4ACC-8323-02C716689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1083654</xdr:colOff>
      <xdr:row>24</xdr:row>
      <xdr:rowOff>103909</xdr:rowOff>
    </xdr:from>
    <xdr:to>
      <xdr:col>18</xdr:col>
      <xdr:colOff>118939</xdr:colOff>
      <xdr:row>38</xdr:row>
      <xdr:rowOff>28518</xdr:rowOff>
    </xdr:to>
    <xdr:graphicFrame macro="">
      <xdr:nvGraphicFramePr>
        <xdr:cNvPr id="21" name="Chart 20">
          <a:extLst>
            <a:ext uri="{FF2B5EF4-FFF2-40B4-BE49-F238E27FC236}">
              <a16:creationId xmlns:a16="http://schemas.microsoft.com/office/drawing/2014/main" id="{0ACCA253-9EFC-4FCB-A848-71EE9858A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221512</xdr:colOff>
      <xdr:row>25</xdr:row>
      <xdr:rowOff>165458</xdr:rowOff>
    </xdr:from>
    <xdr:to>
      <xdr:col>2</xdr:col>
      <xdr:colOff>602512</xdr:colOff>
      <xdr:row>32</xdr:row>
      <xdr:rowOff>69135</xdr:rowOff>
    </xdr:to>
    <mc:AlternateContent xmlns:mc="http://schemas.openxmlformats.org/markup-compatibility/2006">
      <mc:Choice xmlns:a14="http://schemas.microsoft.com/office/drawing/2010/main" Requires="a14">
        <xdr:graphicFrame macro="">
          <xdr:nvGraphicFramePr>
            <xdr:cNvPr id="22" name="DEALSIZE">
              <a:extLst>
                <a:ext uri="{FF2B5EF4-FFF2-40B4-BE49-F238E27FC236}">
                  <a16:creationId xmlns:a16="http://schemas.microsoft.com/office/drawing/2014/main" id="{08962CC0-15D8-48EB-7414-8AEE88B18AF0}"/>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221512" y="4783640"/>
              <a:ext cx="1604818" cy="1196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200392</xdr:colOff>
      <xdr:row>32</xdr:row>
      <xdr:rowOff>126851</xdr:rowOff>
    </xdr:from>
    <xdr:to>
      <xdr:col>2</xdr:col>
      <xdr:colOff>528924</xdr:colOff>
      <xdr:row>43</xdr:row>
      <xdr:rowOff>97119</xdr:rowOff>
    </xdr:to>
    <mc:AlternateContent xmlns:mc="http://schemas.openxmlformats.org/markup-compatibility/2006">
      <mc:Choice xmlns:a14="http://schemas.microsoft.com/office/drawing/2010/main" Requires="a14">
        <xdr:graphicFrame macro="">
          <xdr:nvGraphicFramePr>
            <xdr:cNvPr id="23" name="STATUS">
              <a:extLst>
                <a:ext uri="{FF2B5EF4-FFF2-40B4-BE49-F238E27FC236}">
                  <a16:creationId xmlns:a16="http://schemas.microsoft.com/office/drawing/2014/main" id="{7AD1C9B5-2CC8-3490-D249-95350B16293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00392" y="6038124"/>
              <a:ext cx="1552350" cy="2002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366059</xdr:colOff>
      <xdr:row>38</xdr:row>
      <xdr:rowOff>97118</xdr:rowOff>
    </xdr:from>
    <xdr:to>
      <xdr:col>10</xdr:col>
      <xdr:colOff>410883</xdr:colOff>
      <xdr:row>51</xdr:row>
      <xdr:rowOff>29882</xdr:rowOff>
    </xdr:to>
    <xdr:graphicFrame macro="">
      <xdr:nvGraphicFramePr>
        <xdr:cNvPr id="24" name="Chart 23">
          <a:extLst>
            <a:ext uri="{FF2B5EF4-FFF2-40B4-BE49-F238E27FC236}">
              <a16:creationId xmlns:a16="http://schemas.microsoft.com/office/drawing/2014/main" id="{CFFDB5B3-0EB7-4844-B44B-1B7EB9DF4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889001</xdr:colOff>
      <xdr:row>38</xdr:row>
      <xdr:rowOff>104588</xdr:rowOff>
    </xdr:from>
    <xdr:to>
      <xdr:col>18</xdr:col>
      <xdr:colOff>127001</xdr:colOff>
      <xdr:row>51</xdr:row>
      <xdr:rowOff>29882</xdr:rowOff>
    </xdr:to>
    <xdr:graphicFrame macro="">
      <xdr:nvGraphicFramePr>
        <xdr:cNvPr id="25" name="Chart 24">
          <a:extLst>
            <a:ext uri="{FF2B5EF4-FFF2-40B4-BE49-F238E27FC236}">
              <a16:creationId xmlns:a16="http://schemas.microsoft.com/office/drawing/2014/main" id="{6ADD9665-42CC-4E35-82D2-B301638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132907</xdr:colOff>
      <xdr:row>0</xdr:row>
      <xdr:rowOff>115185</xdr:rowOff>
    </xdr:from>
    <xdr:to>
      <xdr:col>1</xdr:col>
      <xdr:colOff>168349</xdr:colOff>
      <xdr:row>3</xdr:row>
      <xdr:rowOff>124046</xdr:rowOff>
    </xdr:to>
    <xdr:pic>
      <xdr:nvPicPr>
        <xdr:cNvPr id="27" name="Graphic 26" descr="Research outline">
          <a:extLst>
            <a:ext uri="{FF2B5EF4-FFF2-40B4-BE49-F238E27FC236}">
              <a16:creationId xmlns:a16="http://schemas.microsoft.com/office/drawing/2014/main" id="{E6684BC8-4B3C-BD2A-5E57-9545A147F6A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2907" y="115185"/>
          <a:ext cx="646814" cy="567070"/>
        </a:xfrm>
        <a:prstGeom prst="rect">
          <a:avLst/>
        </a:prstGeom>
      </xdr:spPr>
    </xdr:pic>
    <xdr:clientData/>
  </xdr:twoCellAnchor>
  <xdr:twoCellAnchor editAs="oneCell">
    <xdr:from>
      <xdr:col>5</xdr:col>
      <xdr:colOff>97464</xdr:colOff>
      <xdr:row>0</xdr:row>
      <xdr:rowOff>0</xdr:rowOff>
    </xdr:from>
    <xdr:to>
      <xdr:col>6</xdr:col>
      <xdr:colOff>17721</xdr:colOff>
      <xdr:row>3</xdr:row>
      <xdr:rowOff>159489</xdr:rowOff>
    </xdr:to>
    <xdr:pic>
      <xdr:nvPicPr>
        <xdr:cNvPr id="47" name="Graphic 46" descr="Car with solid fill">
          <a:extLst>
            <a:ext uri="{FF2B5EF4-FFF2-40B4-BE49-F238E27FC236}">
              <a16:creationId xmlns:a16="http://schemas.microsoft.com/office/drawing/2014/main" id="{48F2BE82-2C66-8332-089C-1009E3F91F1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827720" y="0"/>
          <a:ext cx="682257" cy="717698"/>
        </a:xfrm>
        <a:prstGeom prst="rect">
          <a:avLst/>
        </a:prstGeom>
      </xdr:spPr>
    </xdr:pic>
    <xdr:clientData/>
  </xdr:twoCellAnchor>
  <xdr:twoCellAnchor editAs="oneCell">
    <xdr:from>
      <xdr:col>0</xdr:col>
      <xdr:colOff>256953</xdr:colOff>
      <xdr:row>43</xdr:row>
      <xdr:rowOff>44304</xdr:rowOff>
    </xdr:from>
    <xdr:to>
      <xdr:col>2</xdr:col>
      <xdr:colOff>354419</xdr:colOff>
      <xdr:row>47</xdr:row>
      <xdr:rowOff>106327</xdr:rowOff>
    </xdr:to>
    <xdr:pic>
      <xdr:nvPicPr>
        <xdr:cNvPr id="49" name="Graphic 48" descr="Bar graph with upward trend with solid fill">
          <a:extLst>
            <a:ext uri="{FF2B5EF4-FFF2-40B4-BE49-F238E27FC236}">
              <a16:creationId xmlns:a16="http://schemas.microsoft.com/office/drawing/2014/main" id="{5A4FAA2E-8D67-49E6-9E72-DAA9D564AA5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56953" y="8045304"/>
          <a:ext cx="1320210" cy="806302"/>
        </a:xfrm>
        <a:prstGeom prst="rect">
          <a:avLst/>
        </a:prstGeom>
      </xdr:spPr>
    </xdr:pic>
    <xdr:clientData/>
  </xdr:twoCellAnchor>
  <xdr:twoCellAnchor editAs="oneCell">
    <xdr:from>
      <xdr:col>17</xdr:col>
      <xdr:colOff>70884</xdr:colOff>
      <xdr:row>0</xdr:row>
      <xdr:rowOff>70884</xdr:rowOff>
    </xdr:from>
    <xdr:to>
      <xdr:col>18</xdr:col>
      <xdr:colOff>515679</xdr:colOff>
      <xdr:row>2</xdr:row>
      <xdr:rowOff>150627</xdr:rowOff>
    </xdr:to>
    <xdr:pic>
      <xdr:nvPicPr>
        <xdr:cNvPr id="50" name="Graphic 1" descr="Airplane with solid fill">
          <a:extLst>
            <a:ext uri="{FF2B5EF4-FFF2-40B4-BE49-F238E27FC236}">
              <a16:creationId xmlns:a16="http://schemas.microsoft.com/office/drawing/2014/main" id="{AC2F8E95-3AD2-DD26-6CBE-E7247D1EBF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3671698" y="70884"/>
          <a:ext cx="843516" cy="451883"/>
        </a:xfrm>
        <a:prstGeom prst="rect">
          <a:avLst/>
        </a:prstGeom>
      </xdr:spPr>
    </xdr:pic>
    <xdr:clientData/>
  </xdr:twoCellAnchor>
  <xdr:twoCellAnchor editAs="oneCell">
    <xdr:from>
      <xdr:col>17</xdr:col>
      <xdr:colOff>115186</xdr:colOff>
      <xdr:row>4</xdr:row>
      <xdr:rowOff>1</xdr:rowOff>
    </xdr:from>
    <xdr:to>
      <xdr:col>18</xdr:col>
      <xdr:colOff>487325</xdr:colOff>
      <xdr:row>6</xdr:row>
      <xdr:rowOff>106326</xdr:rowOff>
    </xdr:to>
    <xdr:pic>
      <xdr:nvPicPr>
        <xdr:cNvPr id="52" name="Graphic 51" descr="Cruise ship with solid fill">
          <a:extLst>
            <a:ext uri="{FF2B5EF4-FFF2-40B4-BE49-F238E27FC236}">
              <a16:creationId xmlns:a16="http://schemas.microsoft.com/office/drawing/2014/main" id="{1D7C0164-B0B7-21E9-B545-826845FA36A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716000" y="744280"/>
          <a:ext cx="770860" cy="478465"/>
        </a:xfrm>
        <a:prstGeom prst="rect">
          <a:avLst/>
        </a:prstGeom>
      </xdr:spPr>
    </xdr:pic>
    <xdr:clientData/>
  </xdr:twoCellAnchor>
  <xdr:twoCellAnchor editAs="oneCell">
    <xdr:from>
      <xdr:col>0</xdr:col>
      <xdr:colOff>62023</xdr:colOff>
      <xdr:row>48</xdr:row>
      <xdr:rowOff>79743</xdr:rowOff>
    </xdr:from>
    <xdr:to>
      <xdr:col>1</xdr:col>
      <xdr:colOff>365051</xdr:colOff>
      <xdr:row>51</xdr:row>
      <xdr:rowOff>46073</xdr:rowOff>
    </xdr:to>
    <xdr:pic>
      <xdr:nvPicPr>
        <xdr:cNvPr id="54" name="Graphic 53" descr="Motorcycle with solid fill">
          <a:extLst>
            <a:ext uri="{FF2B5EF4-FFF2-40B4-BE49-F238E27FC236}">
              <a16:creationId xmlns:a16="http://schemas.microsoft.com/office/drawing/2014/main" id="{F59586DE-7275-C73B-5207-6AB267A1FDC5}"/>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62023" y="9011092"/>
          <a:ext cx="914400" cy="524539"/>
        </a:xfrm>
        <a:prstGeom prst="rect">
          <a:avLst/>
        </a:prstGeom>
      </xdr:spPr>
    </xdr:pic>
    <xdr:clientData/>
  </xdr:twoCellAnchor>
  <xdr:twoCellAnchor editAs="oneCell">
    <xdr:from>
      <xdr:col>1</xdr:col>
      <xdr:colOff>567070</xdr:colOff>
      <xdr:row>48</xdr:row>
      <xdr:rowOff>35442</xdr:rowOff>
    </xdr:from>
    <xdr:to>
      <xdr:col>3</xdr:col>
      <xdr:colOff>70884</xdr:colOff>
      <xdr:row>51</xdr:row>
      <xdr:rowOff>54935</xdr:rowOff>
    </xdr:to>
    <xdr:pic>
      <xdr:nvPicPr>
        <xdr:cNvPr id="56" name="Graphic 55" descr="Dump truck with solid fill">
          <a:extLst>
            <a:ext uri="{FF2B5EF4-FFF2-40B4-BE49-F238E27FC236}">
              <a16:creationId xmlns:a16="http://schemas.microsoft.com/office/drawing/2014/main" id="{1384880F-2090-31A8-AFA2-792713929A93}"/>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178442" y="8966791"/>
          <a:ext cx="726558" cy="5777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106680</xdr:colOff>
      <xdr:row>6</xdr:row>
      <xdr:rowOff>110490</xdr:rowOff>
    </xdr:from>
    <xdr:to>
      <xdr:col>11</xdr:col>
      <xdr:colOff>236220</xdr:colOff>
      <xdr:row>21</xdr:row>
      <xdr:rowOff>110490</xdr:rowOff>
    </xdr:to>
    <xdr:graphicFrame macro="">
      <xdr:nvGraphicFramePr>
        <xdr:cNvPr id="3" name="Chart 2">
          <a:extLst>
            <a:ext uri="{FF2B5EF4-FFF2-40B4-BE49-F238E27FC236}">
              <a16:creationId xmlns:a16="http://schemas.microsoft.com/office/drawing/2014/main" id="{0E4E40D5-4EBC-76D3-5B00-6E7480864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91440</xdr:colOff>
      <xdr:row>6</xdr:row>
      <xdr:rowOff>87630</xdr:rowOff>
    </xdr:from>
    <xdr:to>
      <xdr:col>9</xdr:col>
      <xdr:colOff>339090</xdr:colOff>
      <xdr:row>20</xdr:row>
      <xdr:rowOff>38100</xdr:rowOff>
    </xdr:to>
    <xdr:graphicFrame macro="">
      <xdr:nvGraphicFramePr>
        <xdr:cNvPr id="2" name="Chart 1">
          <a:extLst>
            <a:ext uri="{FF2B5EF4-FFF2-40B4-BE49-F238E27FC236}">
              <a16:creationId xmlns:a16="http://schemas.microsoft.com/office/drawing/2014/main" id="{7160794F-F1DD-60C6-3EE9-142128CC7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1200150</xdr:colOff>
      <xdr:row>2</xdr:row>
      <xdr:rowOff>60960</xdr:rowOff>
    </xdr:from>
    <xdr:to>
      <xdr:col>7</xdr:col>
      <xdr:colOff>411480</xdr:colOff>
      <xdr:row>15</xdr:row>
      <xdr:rowOff>53340</xdr:rowOff>
    </xdr:to>
    <xdr:graphicFrame macro="">
      <xdr:nvGraphicFramePr>
        <xdr:cNvPr id="5" name="Chart 4">
          <a:extLst>
            <a:ext uri="{FF2B5EF4-FFF2-40B4-BE49-F238E27FC236}">
              <a16:creationId xmlns:a16="http://schemas.microsoft.com/office/drawing/2014/main" id="{729C8BA9-DAA3-CE48-B9B7-DA3D11F20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6</xdr:row>
      <xdr:rowOff>87630</xdr:rowOff>
    </xdr:from>
    <xdr:to>
      <xdr:col>10</xdr:col>
      <xdr:colOff>266700</xdr:colOff>
      <xdr:row>21</xdr:row>
      <xdr:rowOff>87630</xdr:rowOff>
    </xdr:to>
    <xdr:graphicFrame macro="">
      <xdr:nvGraphicFramePr>
        <xdr:cNvPr id="5" name="Chart 4">
          <a:extLst>
            <a:ext uri="{FF2B5EF4-FFF2-40B4-BE49-F238E27FC236}">
              <a16:creationId xmlns:a16="http://schemas.microsoft.com/office/drawing/2014/main" id="{9F167A57-0C25-29FF-67E7-04D81E03D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373380</xdr:colOff>
      <xdr:row>1</xdr:row>
      <xdr:rowOff>106680</xdr:rowOff>
    </xdr:from>
    <xdr:to>
      <xdr:col>18</xdr:col>
      <xdr:colOff>266700</xdr:colOff>
      <xdr:row>17</xdr:row>
      <xdr:rowOff>72390</xdr:rowOff>
    </xdr:to>
    <xdr:graphicFrame macro="">
      <xdr:nvGraphicFramePr>
        <xdr:cNvPr id="4" name="Chart 3">
          <a:extLst>
            <a:ext uri="{FF2B5EF4-FFF2-40B4-BE49-F238E27FC236}">
              <a16:creationId xmlns:a16="http://schemas.microsoft.com/office/drawing/2014/main" id="{B5073175-2A6D-5449-49FD-20D25C445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45720</xdr:colOff>
      <xdr:row>7</xdr:row>
      <xdr:rowOff>152400</xdr:rowOff>
    </xdr:from>
    <xdr:to>
      <xdr:col>15</xdr:col>
      <xdr:colOff>45720</xdr:colOff>
      <xdr:row>20</xdr:row>
      <xdr:rowOff>22860</xdr:rowOff>
    </xdr:to>
    <xdr:graphicFrame macro="">
      <xdr:nvGraphicFramePr>
        <xdr:cNvPr id="2" name="Chart 1">
          <a:extLst>
            <a:ext uri="{FF2B5EF4-FFF2-40B4-BE49-F238E27FC236}">
              <a16:creationId xmlns:a16="http://schemas.microsoft.com/office/drawing/2014/main" id="{A0CFD719-1408-347F-1B03-E861B4AA7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u3678" refreshedDate="45030.330987847221" createdVersion="8" refreshedVersion="8" minRefreshableVersion="3" recordCount="310" xr:uid="{1ADD7535-B585-496D-B6D0-8934E57A78BD}">
  <cacheSource type="worksheet">
    <worksheetSource ref="A1:AA1048576" sheet="sales_data_sample"/>
  </cacheSource>
  <cacheFields count="24">
    <cacheField name="ORDERNUMBER" numFmtId="0">
      <sharedItems containsString="0" containsBlank="1" containsNumber="1" containsInteger="1" minValue="10100" maxValue="10425"/>
    </cacheField>
    <cacheField name="QUANTITYORDERED" numFmtId="0">
      <sharedItems containsString="0" containsBlank="1" containsNumber="1" containsInteger="1" minValue="6" maxValue="97"/>
    </cacheField>
    <cacheField name="PRICEEACH" numFmtId="0">
      <sharedItems containsString="0" containsBlank="1" containsNumber="1" minValue="34.909999999999997" maxValue="100"/>
    </cacheField>
    <cacheField name="ORDERLINENUMBER" numFmtId="0">
      <sharedItems containsString="0" containsBlank="1" containsNumber="1" containsInteger="1" minValue="1" maxValue="17"/>
    </cacheField>
    <cacheField name="SALES" numFmtId="0">
      <sharedItems containsString="0" containsBlank="1" containsNumber="1" minValue="553.95000000000005" maxValue="1408665.4800000002"/>
    </cacheField>
    <cacheField name="ORDERDATE" numFmtId="0">
      <sharedItems containsNonDate="0" containsDate="1" containsString="0" containsBlank="1" minDate="2003-01-04T00:00:00" maxDate="2005-12-02T00:00:00"/>
    </cacheField>
    <cacheField name="STATUS" numFmtId="0">
      <sharedItems containsBlank="1" count="7">
        <s v="Shipped"/>
        <s v="Resolved"/>
        <s v="Cancelled"/>
        <s v="On Hold"/>
        <s v="Disputed"/>
        <s v="In Process"/>
        <m/>
      </sharedItems>
    </cacheField>
    <cacheField name="QTR_ID" numFmtId="0">
      <sharedItems containsString="0" containsBlank="1" containsNumber="1" containsInteger="1" minValue="1" maxValue="4"/>
    </cacheField>
    <cacheField name="MONTH_ID" numFmtId="0">
      <sharedItems containsString="0" containsBlank="1" containsNumber="1" containsInteger="1" minValue="1" maxValue="12"/>
    </cacheField>
    <cacheField name="YEAR_ID" numFmtId="0">
      <sharedItems containsString="0" containsBlank="1" containsNumber="1" containsInteger="1" minValue="2003" maxValue="2005"/>
    </cacheField>
    <cacheField name="PRODUCTLINE" numFmtId="0">
      <sharedItems containsBlank="1" count="8">
        <s v="Vintage Cars"/>
        <s v="Classic Cars"/>
        <s v="Planes"/>
        <s v="Motorcycles"/>
        <s v="Trucks and Buses"/>
        <s v="Trains"/>
        <s v="Ships"/>
        <m/>
      </sharedItems>
    </cacheField>
    <cacheField name="MSRP" numFmtId="0">
      <sharedItems containsString="0" containsBlank="1" containsNumber="1" containsInteger="1" minValue="35" maxValue="214"/>
    </cacheField>
    <cacheField name="PRODUCTCODE" numFmtId="0">
      <sharedItems containsBlank="1"/>
    </cacheField>
    <cacheField name="CUSTOMERNAME" numFmtId="0">
      <sharedItems containsBlank="1"/>
    </cacheField>
    <cacheField name="PHONE" numFmtId="0">
      <sharedItems containsBlank="1" containsMixedTypes="1" containsNumber="1" containsInteger="1" minValue="2015559350" maxValue="9145554562"/>
    </cacheField>
    <cacheField name="ADDRESSLINE1" numFmtId="0">
      <sharedItems containsBlank="1"/>
    </cacheField>
    <cacheField name="ADDRESSLINE2" numFmtId="0">
      <sharedItems containsBlank="1"/>
    </cacheField>
    <cacheField name="CITY" numFmtId="0">
      <sharedItems containsBlank="1"/>
    </cacheField>
    <cacheField name="STATE" numFmtId="0">
      <sharedItems containsBlank="1"/>
    </cacheField>
    <cacheField name="POSTALCODE" numFmtId="0">
      <sharedItems containsBlank="1" containsMixedTypes="1" containsNumber="1" containsInteger="1" minValue="2" maxValue="97823"/>
    </cacheField>
    <cacheField name="COUNTRY" numFmtId="0">
      <sharedItems containsBlank="1"/>
    </cacheField>
    <cacheField name="TERRITORY" numFmtId="0">
      <sharedItems containsBlank="1"/>
    </cacheField>
    <cacheField name="CONTACTNAME" numFmtId="0">
      <sharedItems containsBlank="1"/>
    </cacheField>
    <cacheField name="DEALSIZE" numFmtId="0">
      <sharedItems containsBlank="1"/>
    </cacheField>
  </cacheFields>
  <extLst>
    <ext xmlns:x14="http://schemas.microsoft.com/office/spreadsheetml/2009/9/main" uri="{725AE2AE-9491-48be-B2B4-4EB974FC3084}">
      <x14:pivotCacheDefinition pivotCacheId="6205458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u3678" refreshedDate="45031.399770717595" createdVersion="8" refreshedVersion="8" minRefreshableVersion="3" recordCount="307" xr:uid="{99048B29-B3CA-4ADC-80AD-E52FC0A2BBE8}">
  <cacheSource type="worksheet">
    <worksheetSource name="sales_data"/>
  </cacheSource>
  <cacheFields count="28">
    <cacheField name="ORDERNUMBER" numFmtId="0">
      <sharedItems containsSemiMixedTypes="0" containsString="0" containsNumber="1" containsInteger="1" minValue="10100" maxValue="10425" count="307">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3"/>
        <n v="10134"/>
        <n v="10135"/>
        <n v="10136"/>
        <n v="10137"/>
        <n v="10139"/>
        <n v="10140"/>
        <n v="10141"/>
        <n v="10142"/>
        <n v="10143"/>
        <n v="10144"/>
        <n v="10145"/>
        <n v="10146"/>
        <n v="10147"/>
        <n v="10148"/>
        <n v="10149"/>
        <n v="10150"/>
        <n v="10151"/>
        <n v="10152"/>
        <n v="10153"/>
        <n v="10154"/>
        <n v="10155"/>
        <n v="10156"/>
        <n v="10158"/>
        <n v="10159"/>
        <n v="10160"/>
        <n v="10161"/>
        <n v="10162"/>
        <n v="10163"/>
        <n v="10164"/>
        <n v="10165"/>
        <n v="10166"/>
        <n v="10167"/>
        <n v="10168"/>
        <n v="10169"/>
        <n v="10170"/>
        <n v="10171"/>
        <n v="10172"/>
        <n v="10173"/>
        <n v="10174"/>
        <n v="10175"/>
        <n v="10176"/>
        <n v="10177"/>
        <n v="10178"/>
        <n v="10180"/>
        <n v="10181"/>
        <n v="10182"/>
        <n v="10183"/>
        <n v="10184"/>
        <n v="10185"/>
        <n v="10186"/>
        <n v="10188"/>
        <n v="10189"/>
        <n v="10190"/>
        <n v="10191"/>
        <n v="10192"/>
        <n v="10193"/>
        <n v="10194"/>
        <n v="10195"/>
        <n v="10196"/>
        <n v="10197"/>
        <n v="10198"/>
        <n v="10199"/>
        <n v="10201"/>
        <n v="10203"/>
        <n v="10204"/>
        <n v="10205"/>
        <n v="10206"/>
        <n v="10207"/>
        <n v="10208"/>
        <n v="10209"/>
        <n v="10210"/>
        <n v="10211"/>
        <n v="10212"/>
        <n v="10213"/>
        <n v="10214"/>
        <n v="10215"/>
        <n v="10216"/>
        <n v="10217"/>
        <n v="10219"/>
        <n v="10220"/>
        <n v="10221"/>
        <n v="10222"/>
        <n v="10223"/>
        <n v="10224"/>
        <n v="10225"/>
        <n v="10226"/>
        <n v="10227"/>
        <n v="10228"/>
        <n v="10229"/>
        <n v="10230"/>
        <n v="10231"/>
        <n v="10232"/>
        <n v="10233"/>
        <n v="10235"/>
        <n v="10236"/>
        <n v="10237"/>
        <n v="10238"/>
        <n v="10239"/>
        <n v="10240"/>
        <n v="10241"/>
        <n v="10242"/>
        <n v="10243"/>
        <n v="10244"/>
        <n v="10245"/>
        <n v="10246"/>
        <n v="10247"/>
        <n v="10248"/>
        <n v="10249"/>
        <n v="10250"/>
        <n v="10251"/>
        <n v="10252"/>
        <n v="10253"/>
        <n v="10255"/>
        <n v="10256"/>
        <n v="10257"/>
        <n v="10258"/>
        <n v="10259"/>
        <n v="10261"/>
        <n v="10262"/>
        <n v="10263"/>
        <n v="10264"/>
        <n v="10265"/>
        <n v="10266"/>
        <n v="10267"/>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5"/>
        <n v="10356"/>
        <n v="10357"/>
        <n v="10358"/>
        <n v="10359"/>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4"/>
        <n v="10395"/>
        <n v="10396"/>
        <n v="10397"/>
        <n v="10398"/>
        <n v="10400"/>
        <n v="10401"/>
        <n v="10402"/>
        <n v="10403"/>
        <n v="10405"/>
        <n v="10406"/>
        <n v="10407"/>
        <n v="10408"/>
        <n v="10409"/>
        <n v="10411"/>
        <n v="10412"/>
        <n v="10413"/>
        <n v="10414"/>
        <n v="10415"/>
        <n v="10416"/>
        <n v="10417"/>
        <n v="10419"/>
        <n v="10420"/>
        <n v="10421"/>
        <n v="10422"/>
        <n v="10423"/>
        <n v="10424"/>
        <n v="10425"/>
      </sharedItems>
    </cacheField>
    <cacheField name="QUANTITYORDERED" numFmtId="0">
      <sharedItems containsSemiMixedTypes="0" containsString="0" containsNumber="1" containsInteger="1" minValue="6" maxValue="97"/>
    </cacheField>
    <cacheField name="PRICEEACH" numFmtId="166">
      <sharedItems containsSemiMixedTypes="0" containsString="0" containsNumber="1" minValue="34.909999999999997" maxValue="100"/>
    </cacheField>
    <cacheField name="Cost" numFmtId="168">
      <sharedItems containsSemiMixedTypes="0" containsString="0" containsNumber="1" minValue="553.95000000000005" maxValue="9048.16"/>
    </cacheField>
    <cacheField name="ORDERLINENUMBER" numFmtId="0">
      <sharedItems containsSemiMixedTypes="0" containsString="0" containsNumber="1" containsInteger="1" minValue="1" maxValue="17"/>
    </cacheField>
    <cacheField name="SALES" numFmtId="168">
      <sharedItems containsSemiMixedTypes="0" containsString="0" containsNumber="1" minValue="553.95000000000005" maxValue="12001"/>
    </cacheField>
    <cacheField name="ORDERDATE" numFmtId="14">
      <sharedItems containsSemiMixedTypes="0" containsNonDate="0" containsDate="1" containsString="0" minDate="2003-01-04T00:00:00" maxDate="2005-12-02T00:00:00" count="252">
        <d v="2003-06-01T00:00:00"/>
        <d v="2003-09-01T00:00:00"/>
        <d v="2003-10-01T00:00:00"/>
        <d v="2003-01-29T00:00:00"/>
        <d v="2003-01-31T00:00:00"/>
        <d v="2003-11-02T00:00:00"/>
        <d v="2003-02-17T00:00:00"/>
        <d v="2003-02-24T00:00:00"/>
        <d v="2003-03-03T00:00:00"/>
        <d v="2003-10-03T00:00:00"/>
        <d v="2003-03-18T00:00:00"/>
        <d v="2003-03-25T00:00:00"/>
        <d v="2003-03-24T00:00:00"/>
        <d v="2003-03-26T00:00:00"/>
        <d v="2003-01-04T00:00:00"/>
        <d v="2003-04-04T00:00:00"/>
        <d v="2003-11-04T00:00:00"/>
        <d v="2003-04-16T00:00:00"/>
        <d v="2003-04-21T00:00:00"/>
        <d v="2003-04-28T00:00:00"/>
        <d v="2003-04-29T00:00:00"/>
        <d v="2003-07-05T00:00:00"/>
        <d v="2003-08-05T00:00:00"/>
        <d v="2003-05-20T00:00:00"/>
        <d v="2003-05-21T00:00:00"/>
        <d v="2003-05-28T00:00:00"/>
        <d v="2003-03-06T00:00:00"/>
        <d v="2003-06-06T00:00:00"/>
        <d v="2003-12-06T00:00:00"/>
        <d v="2003-06-16T00:00:00"/>
        <d v="2003-06-27T00:00:00"/>
        <d v="2003-01-07T00:00:00"/>
        <d v="2003-02-07T00:00:00"/>
        <d v="2003-04-07T00:00:00"/>
        <d v="2003-10-07T00:00:00"/>
        <d v="2003-07-16T00:00:00"/>
        <d v="2003-07-24T00:00:00"/>
        <d v="2003-01-08T00:00:00"/>
        <d v="2003-08-08T00:00:00"/>
        <d v="2003-10-08T00:00:00"/>
        <d v="2003-08-13T00:00:00"/>
        <d v="2003-08-25T00:00:00"/>
        <d v="2003-03-09T00:00:00"/>
        <d v="2003-05-09T00:00:00"/>
        <d v="2003-11-09T00:00:00"/>
        <d v="2003-12-09T00:00:00"/>
        <d v="2003-09-19T00:00:00"/>
        <d v="2003-09-21T00:00:00"/>
        <d v="2003-09-25T00:00:00"/>
        <d v="2003-09-28T00:00:00"/>
        <d v="2003-02-10T00:00:00"/>
        <d v="2003-06-10T00:00:00"/>
        <d v="2003-08-10T00:00:00"/>
        <d v="2003-10-10T00:00:00"/>
        <d v="2003-11-10T00:00:00"/>
        <d v="2003-10-17T00:00:00"/>
        <d v="2003-10-18T00:00:00"/>
        <d v="2003-10-20T00:00:00"/>
        <d v="2003-10-21T00:00:00"/>
        <d v="2003-10-22T00:00:00"/>
        <d v="2003-10-23T00:00:00"/>
        <d v="2003-10-28T00:00:00"/>
        <d v="2003-04-11T00:00:00"/>
        <d v="2003-05-11T00:00:00"/>
        <d v="2003-06-11T00:00:00"/>
        <d v="2003-07-11T00:00:00"/>
        <d v="2003-08-11T00:00:00"/>
        <d v="2003-11-11T00:00:00"/>
        <d v="2003-12-11T00:00:00"/>
        <d v="2003-11-13T00:00:00"/>
        <d v="2003-11-14T00:00:00"/>
        <d v="2003-11-18T00:00:00"/>
        <d v="2003-11-19T00:00:00"/>
        <d v="2003-11-20T00:00:00"/>
        <d v="2003-11-21T00:00:00"/>
        <d v="2003-11-25T00:00:00"/>
        <d v="2003-11-26T00:00:00"/>
        <d v="2003-11-27T00:00:00"/>
        <d v="2003-01-12T00:00:00"/>
        <d v="2003-02-12T00:00:00"/>
        <d v="2003-03-12T00:00:00"/>
        <d v="2003-05-12T00:00:00"/>
        <d v="2003-09-12T00:00:00"/>
        <d v="2004-02-01T00:00:00"/>
        <d v="2004-09-01T00:00:00"/>
        <d v="2004-12-01T00:00:00"/>
        <d v="2004-01-15T00:00:00"/>
        <d v="2004-01-16T00:00:00"/>
        <d v="2004-01-22T00:00:00"/>
        <d v="2004-01-26T00:00:00"/>
        <d v="2004-01-29T00:00:00"/>
        <d v="2004-02-02T00:00:00"/>
        <d v="2004-04-02T00:00:00"/>
        <d v="2004-10-02T00:00:00"/>
        <d v="2004-12-02T00:00:00"/>
        <d v="2004-02-18T00:00:00"/>
        <d v="2004-02-19T00:00:00"/>
        <d v="2004-02-20T00:00:00"/>
        <d v="2004-02-21T00:00:00"/>
        <d v="2004-02-22T00:00:00"/>
        <d v="2004-02-26T00:00:00"/>
        <d v="2004-02-03T00:00:00"/>
        <d v="2004-10-03T00:00:00"/>
        <d v="2004-11-03T00:00:00"/>
        <d v="2004-03-15T00:00:00"/>
        <d v="2004-03-19T00:00:00"/>
        <d v="2004-03-20T00:00:00"/>
        <d v="2004-03-29T00:00:00"/>
        <d v="2004-02-04T00:00:00"/>
        <d v="2004-03-04T00:00:00"/>
        <d v="2004-05-04T00:00:00"/>
        <d v="2004-09-04T00:00:00"/>
        <d v="2004-12-04T00:00:00"/>
        <d v="2004-04-13T00:00:00"/>
        <d v="2004-04-20T00:00:00"/>
        <d v="2004-04-26T00:00:00"/>
        <d v="2004-04-29T00:00:00"/>
        <d v="2004-04-05T00:00:00"/>
        <d v="2004-05-05T00:00:00"/>
        <d v="2004-07-05T00:00:00"/>
        <d v="2004-08-05T00:00:00"/>
        <d v="2004-11-05T00:00:00"/>
        <d v="2004-05-18T00:00:00"/>
        <d v="2004-05-26T00:00:00"/>
        <d v="2004-01-06T00:00:00"/>
        <d v="2004-04-06T00:00:00"/>
        <d v="2004-08-06T00:00:00"/>
        <d v="2004-06-14T00:00:00"/>
        <d v="2004-06-15T00:00:00"/>
        <d v="2004-06-17T00:00:00"/>
        <d v="2004-06-24T00:00:00"/>
        <d v="2004-06-28T00:00:00"/>
        <d v="2004-06-30T00:00:00"/>
        <d v="2004-02-07T00:00:00"/>
        <d v="2004-06-07T00:00:00"/>
        <d v="2004-07-07T00:00:00"/>
        <d v="2004-07-16T00:00:00"/>
        <d v="2004-07-19T00:00:00"/>
        <d v="2004-07-20T00:00:00"/>
        <d v="2004-07-21T00:00:00"/>
        <d v="2004-07-23T00:00:00"/>
        <d v="2004-02-08T00:00:00"/>
        <d v="2004-04-08T00:00:00"/>
        <d v="2004-06-08T00:00:00"/>
        <d v="2004-09-08T00:00:00"/>
        <d v="2004-08-17T00:00:00"/>
        <d v="2004-08-19T00:00:00"/>
        <d v="2004-08-20T00:00:00"/>
        <d v="2004-08-21T00:00:00"/>
        <d v="2004-08-27T00:00:00"/>
        <d v="2004-08-28T00:00:00"/>
        <d v="2004-08-30T00:00:00"/>
        <d v="2004-01-09T00:00:00"/>
        <d v="2004-03-09T00:00:00"/>
        <d v="2004-07-09T00:00:00"/>
        <d v="2004-08-09T00:00:00"/>
        <d v="2004-09-09T00:00:00"/>
        <d v="2004-10-09T00:00:00"/>
        <d v="2004-09-15T00:00:00"/>
        <d v="2004-09-16T00:00:00"/>
        <d v="2004-09-27T00:00:00"/>
        <d v="2004-09-30T00:00:00"/>
        <d v="2003-04-10T00:00:00"/>
        <d v="2003-05-10T00:00:00"/>
        <d v="2004-06-10T00:00:00"/>
        <d v="2004-11-10T00:00:00"/>
        <d v="2004-10-13T00:00:00"/>
        <d v="2004-10-14T00:00:00"/>
        <d v="2004-10-15T00:00:00"/>
        <d v="2004-10-16T00:00:00"/>
        <d v="2004-10-21T00:00:00"/>
        <d v="2004-10-22T00:00:00"/>
        <d v="2004-10-29T00:00:00"/>
        <d v="2004-01-11T00:00:00"/>
        <d v="2004-02-11T00:00:00"/>
        <d v="2004-03-11T00:00:00"/>
        <d v="2004-04-11T00:00:00"/>
        <d v="2004-05-11T00:00:00"/>
        <d v="2004-09-11T00:00:00"/>
        <d v="2004-10-11T00:00:00"/>
        <d v="2004-12-11T00:00:00"/>
        <d v="2004-11-15T00:00:00"/>
        <d v="2004-11-16T00:00:00"/>
        <d v="2004-11-17T00:00:00"/>
        <d v="2004-11-18T00:00:00"/>
        <d v="2004-11-19T00:00:00"/>
        <d v="2004-11-20T00:00:00"/>
        <d v="2004-11-21T00:00:00"/>
        <d v="2004-11-22T00:00:00"/>
        <d v="2004-11-23T00:00:00"/>
        <d v="2004-11-24T00:00:00"/>
        <d v="2004-11-25T00:00:00"/>
        <d v="2004-11-29T00:00:00"/>
        <d v="2004-01-12T00:00:00"/>
        <d v="2004-02-12T00:00:00"/>
        <d v="2004-03-12T00:00:00"/>
        <d v="2004-04-12T00:00:00"/>
        <d v="2004-07-12T00:00:00"/>
        <d v="2004-09-12T00:00:00"/>
        <d v="2004-10-12T00:00:00"/>
        <d v="2004-12-15T00:00:00"/>
        <d v="2004-12-17T00:00:00"/>
        <d v="2005-05-01T00:00:00"/>
        <d v="2005-06-01T00:00:00"/>
        <d v="2005-07-01T00:00:00"/>
        <d v="2005-10-01T00:00:00"/>
        <d v="2005-12-01T00:00:00"/>
        <d v="2005-01-19T00:00:00"/>
        <d v="2005-01-20T00:00:00"/>
        <d v="2005-01-23T00:00:00"/>
        <d v="2005-01-26T00:00:00"/>
        <d v="2005-01-31T00:00:00"/>
        <d v="2005-02-02T00:00:00"/>
        <d v="2005-03-02T00:00:00"/>
        <d v="2005-08-02T00:00:00"/>
        <d v="2005-09-02T00:00:00"/>
        <d v="2005-10-02T00:00:00"/>
        <d v="2005-02-16T00:00:00"/>
        <d v="2005-02-17T00:00:00"/>
        <d v="2005-02-22T00:00:00"/>
        <d v="2005-02-23T00:00:00"/>
        <d v="2005-02-28T00:00:00"/>
        <d v="2005-01-03T00:00:00"/>
        <d v="2005-02-03T00:00:00"/>
        <d v="2005-03-03T00:00:00"/>
        <d v="2005-04-03T00:00:00"/>
        <d v="2005-09-03T00:00:00"/>
        <d v="2005-10-03T00:00:00"/>
        <d v="2005-03-15T00:00:00"/>
        <d v="2005-03-17T00:00:00"/>
        <d v="2005-03-23T00:00:00"/>
        <d v="2005-03-28T00:00:00"/>
        <d v="2005-03-30T00:00:00"/>
        <d v="2005-01-04T00:00:00"/>
        <d v="2005-03-04T00:00:00"/>
        <d v="2005-07-04T00:00:00"/>
        <d v="2005-08-04T00:00:00"/>
        <d v="2005-04-14T00:00:00"/>
        <d v="2005-04-15T00:00:00"/>
        <d v="2005-04-22T00:00:00"/>
        <d v="2005-04-23T00:00:00"/>
        <d v="2005-01-05T00:00:00"/>
        <d v="2005-03-05T00:00:00"/>
        <d v="2005-05-05T00:00:00"/>
        <d v="2005-06-05T00:00:00"/>
        <d v="2005-09-05T00:00:00"/>
        <d v="2005-10-05T00:00:00"/>
        <d v="2005-05-13T00:00:00"/>
        <d v="2005-05-17T00:00:00"/>
        <d v="2005-05-29T00:00:00"/>
        <d v="2005-05-30T00:00:00"/>
        <d v="2005-05-31T00:00:00"/>
      </sharedItems>
      <fieldGroup par="27" base="6">
        <rangePr groupBy="months" startDate="2003-01-04T00:00:00" endDate="2005-12-02T00:00:00"/>
        <groupItems count="14">
          <s v="&lt;01/04/2003"/>
          <s v="Jan"/>
          <s v="Feb"/>
          <s v="Mar"/>
          <s v="Apr"/>
          <s v="May"/>
          <s v="Jun"/>
          <s v="Jul"/>
          <s v="Aug"/>
          <s v="Sep"/>
          <s v="Oct"/>
          <s v="Nov"/>
          <s v="Dec"/>
          <s v="&gt;12/02/2005"/>
        </groupItems>
      </fieldGroup>
    </cacheField>
    <cacheField name="MONTH" numFmtId="14">
      <sharedItems count="12">
        <s v="Jun"/>
        <s v="Sep"/>
        <s v="Oct"/>
        <s v="Jan"/>
        <s v="Nov"/>
        <s v="Feb"/>
        <s v="Mar"/>
        <s v="Apr"/>
        <s v="Jul"/>
        <s v="Aug"/>
        <s v="May"/>
        <s v="Dec"/>
      </sharedItems>
    </cacheField>
    <cacheField name="STATUS" numFmtId="0">
      <sharedItems count="6">
        <s v="Shipped"/>
        <s v="Resolved"/>
        <s v="Cancelled"/>
        <s v="On Hold"/>
        <s v="Disputed"/>
        <s v="In Process"/>
      </sharedItems>
    </cacheField>
    <cacheField name="QTR_ID" numFmtId="0">
      <sharedItems containsSemiMixedTypes="0" containsString="0" containsNumber="1" containsInteger="1" minValue="1" maxValue="4" count="4">
        <n v="1"/>
        <n v="2"/>
        <n v="3"/>
        <n v="4"/>
      </sharedItems>
    </cacheField>
    <cacheField name="MONTH_ID" numFmtId="0">
      <sharedItems containsSemiMixedTypes="0" containsString="0" containsNumber="1" containsInteger="1" minValue="1" maxValue="12" count="12">
        <n v="1"/>
        <n v="2"/>
        <n v="3"/>
        <n v="4"/>
        <n v="5"/>
        <n v="6"/>
        <n v="7"/>
        <n v="8"/>
        <n v="9"/>
        <n v="10"/>
        <n v="11"/>
        <n v="12"/>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Vintage Cars"/>
        <s v="Classic Cars"/>
        <s v="Planes"/>
        <s v="Motorcycles"/>
        <s v="Trucks and Buses"/>
        <s v="Trains"/>
        <s v="Ships"/>
      </sharedItems>
    </cacheField>
    <cacheField name="MSRP" numFmtId="168">
      <sharedItems containsSemiMixedTypes="0" containsString="0" containsNumber="1" containsInteger="1" minValue="35" maxValue="214"/>
    </cacheField>
    <cacheField name="PRODUCTCODE" numFmtId="0">
      <sharedItems count="60">
        <s v="S18_1749"/>
        <s v="S18_2325"/>
        <s v="S18_1342"/>
        <s v="S10_1949"/>
        <s v="S12_3148"/>
        <s v="S10_4757"/>
        <s v="S18_1662"/>
        <s v="S10_1678"/>
        <s v="S12_1099"/>
        <s v="S18_1129"/>
        <s v="S18_1589"/>
        <s v="S12_1666"/>
        <s v="S10_4962"/>
        <s v="S12_4473"/>
        <s v="S32_3207"/>
        <s v="S12_1108"/>
        <s v="S700_3505"/>
        <s v="S10_2016"/>
        <s v="S18_3140"/>
        <s v="S18_3029"/>
        <s v="S18_2581"/>
        <s v="S32_4289"/>
        <s v="S18_3782"/>
        <s v="S18_4027"/>
        <s v="S24_3151"/>
        <s v="S50_1341"/>
        <s v="S24_2000"/>
        <s v="S12_3380"/>
        <s v="S12_2823"/>
        <s v="S24_2360"/>
        <s v="S12_4675"/>
        <s v="S18_4409"/>
        <s v="S24_3969"/>
        <s v="S18_3856"/>
        <s v="S18_3278"/>
        <s v="S18_2795"/>
        <s v="S18_2949"/>
        <s v="S18_4933"/>
        <s v="S18_2957"/>
        <s v="S18_3320"/>
        <s v="S700_3962"/>
        <s v="S18_2248"/>
        <s v="S18_4522"/>
        <s v="S24_4278"/>
        <s v="S18_3259"/>
        <s v="S18_3482"/>
        <s v="S24_2840"/>
        <s v="S24_2022"/>
        <s v="S12_3891"/>
        <s v="S700_2047"/>
        <s v="S10_4698"/>
        <s v="S32_2206"/>
        <s v="S18_1984"/>
        <s v="S24_2766"/>
        <s v="S12_3990"/>
        <s v="S18_2319"/>
        <s v="S24_3816"/>
        <s v="S32_1374"/>
        <s v="S18_3232"/>
        <s v="S700_1938"/>
      </sharedItems>
    </cacheField>
    <cacheField name="CUSTOMERNAME" numFmtId="0">
      <sharedItems count="92">
        <s v="Online Diecast Creations Co."/>
        <s v="Blauer See Auto, Co."/>
        <s v="Vitachrome Inc."/>
        <s v="Baane Mini Imports"/>
        <s v="Euro Shopping Channel"/>
        <s v="Danish Wholesale Imports"/>
        <s v="Rovelli Gifts"/>
        <s v="Land of Toys Inc."/>
        <s v="Cruz &amp; Sons Co."/>
        <s v="Motor Mint Distributors Inc."/>
        <s v="AV Stores, Co."/>
        <s v="Mini Wheels Co."/>
        <s v="Volvo Model Replicas, Co"/>
        <s v="Mini Gifts Distributors Ltd."/>
        <s v="La Corne D'abondance, Co."/>
        <s v="Classic Legends Inc."/>
        <s v="Royale Belge"/>
        <s v="Dragon Souveniers, Ltd."/>
        <s v="Enaco Distributors"/>
        <s v="Salzburg Collectables"/>
        <s v="Australian Collectors, Co."/>
        <s v="Reims Collectables"/>
        <s v="Marseille Mini Autos"/>
        <s v="Atelier graphique"/>
        <s v="Signal Gift Stores"/>
        <s v="Corrida Auto Replicas, Ltd"/>
        <s v="Muscle Machine Inc"/>
        <s v="Stylish Desk Decors, Co."/>
        <s v="Auto-Moto Classics Inc."/>
        <s v="Gift Ideas Corp."/>
        <s v="Lyon Souveniers"/>
        <s v="Alpha Cognac"/>
        <s v="Souveniers And Things Co."/>
        <s v="Technics Stores Inc."/>
        <s v="Suominen Souveniers"/>
        <s v="Mini Creations Ltd."/>
        <s v="Toys4GrownUps.com"/>
        <s v="Collectables For Less Inc."/>
        <s v="Anna's Decorations, Ltd"/>
        <s v="Signal Collectibles Ltd."/>
        <s v="Oulu Toy Supplies, Inc."/>
        <s v="Australian Gift Network, Co"/>
        <s v="Boards &amp; Toys Co."/>
        <s v="Toys of Finland, Co."/>
        <s v="Corporate Gift Ideas Co."/>
        <s v="Men 'R' US Retailers, Ltd."/>
        <s v="Heintze Collectables"/>
        <s v="Mini Auto Werke"/>
        <s v="FunGiftIdeas.com"/>
        <s v="Scandinavian Gift Ideas"/>
        <s v="Quebec Home Shopping Network"/>
        <s v="Gift Depot Inc."/>
        <s v="L'ordine Souveniers"/>
        <s v="CAF Imports"/>
        <s v="Daedalus Designs Imports"/>
        <s v="Herkku Gifts"/>
        <s v="Classic Gift Ideas, Inc"/>
        <s v="Iberia Gift Imports, Corp."/>
        <s v="Double Decker Gift Stores, Ltd"/>
        <s v="Toms Spezialitten, Ltd"/>
        <s v="Australian Collectables, Ltd"/>
        <s v="Saveley &amp; Henriot, Co."/>
        <s v="Mini Classics"/>
        <s v="Super Scale Inc."/>
        <s v="West Coast Collectables Co."/>
        <s v="Canadian Gift Exchange Network"/>
        <s v="Diecast Collectables"/>
        <s v="Osaka Souveniers Co."/>
        <s v="Auto Canal Petit"/>
        <s v="Auto Assoc. &amp; Cie."/>
        <s v="Handji Gifts&amp; Co"/>
        <s v="Clover Collections, Co."/>
        <s v="Petit Auto"/>
        <s v="Collectable Mini Designs Co."/>
        <s v="Vida Sport, Ltd"/>
        <s v="Cambridge Collectables Co."/>
        <s v="giftsbymail.co.uk"/>
        <s v="Tekni Collectables Inc."/>
        <s v="Royal Canadian Collectables, Ltd."/>
        <s v="Mini Caravy"/>
        <s v="Microscale Inc."/>
        <s v="The Sharp Gifts Warehouse"/>
        <s v="UK Collectables, Ltd."/>
        <s v="Tokyo Collectables, Ltd"/>
        <s v="Gifts4AllAges.com"/>
        <s v="Diecast Classics Inc."/>
        <s v="La Rochelle Gifts"/>
        <s v="Online Mini Collectables"/>
        <s v="Amica Models &amp; Co."/>
        <s v="Norway Gifts By Mail, Co."/>
        <s v="Marta's Replicas Co."/>
        <s v="Bavarian Collectables Imports, Co."/>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Germany"/>
        <s v="Norway"/>
        <s v="Spain"/>
        <s v="Denmark"/>
        <s v="Italy"/>
        <s v="Philippines"/>
        <s v="UK"/>
        <s v="Sweden"/>
        <s v="France"/>
        <s v="Belgium"/>
        <s v="Singapore"/>
        <s v="Austria"/>
        <s v="Australia"/>
        <s v="Finland"/>
        <s v="Canada"/>
        <s v="Japan"/>
        <s v="Ireland"/>
        <s v="Switzerland"/>
      </sharedItems>
    </cacheField>
    <cacheField name="TERRITORY" numFmtId="0">
      <sharedItems count="4">
        <s v="NA"/>
        <s v="EMEA"/>
        <s v="Japan"/>
        <s v="APAC"/>
      </sharedItems>
    </cacheField>
    <cacheField name="CONTACTNAME" numFmtId="0">
      <sharedItems/>
    </cacheField>
    <cacheField name="DEALSIZE" numFmtId="0">
      <sharedItems count="3">
        <s v="Medium"/>
        <s v="Large"/>
        <s v="Small"/>
      </sharedItems>
    </cacheField>
    <cacheField name="Quarters" numFmtId="0" databaseField="0">
      <fieldGroup base="6">
        <rangePr groupBy="quarters" startDate="2003-01-04T00:00:00" endDate="2005-12-02T00:00:00"/>
        <groupItems count="6">
          <s v="&lt;01/04/2003"/>
          <s v="Qtr1"/>
          <s v="Qtr2"/>
          <s v="Qtr3"/>
          <s v="Qtr4"/>
          <s v="&gt;12/02/2005"/>
        </groupItems>
      </fieldGroup>
    </cacheField>
    <cacheField name="Years" numFmtId="0" databaseField="0">
      <fieldGroup base="6">
        <rangePr groupBy="years" startDate="2003-01-04T00:00:00" endDate="2005-12-02T00:00:00"/>
        <groupItems count="5">
          <s v="&lt;01/04/2003"/>
          <s v="2003"/>
          <s v="2004"/>
          <s v="2005"/>
          <s v="&gt;12/02/2005"/>
        </groupItems>
      </fieldGroup>
    </cacheField>
  </cacheFields>
  <extLst>
    <ext xmlns:x14="http://schemas.microsoft.com/office/spreadsheetml/2009/9/main" uri="{725AE2AE-9491-48be-B2B4-4EB974FC3084}">
      <x14:pivotCacheDefinition pivotCacheId="1083299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n v="10100"/>
    <n v="30"/>
    <n v="100"/>
    <n v="3"/>
    <n v="5151"/>
    <d v="2003-06-01T00:00:00"/>
    <x v="0"/>
    <n v="1"/>
    <n v="1"/>
    <n v="2003"/>
    <x v="0"/>
    <n v="170"/>
    <s v="S18_1749"/>
    <s v="Online Diecast Creations Co."/>
    <n v="6035558647"/>
    <s v="2304 Long Airport Avenue"/>
    <m/>
    <s v="Nashua"/>
    <s v="NH"/>
    <n v="62005"/>
    <s v="USA"/>
    <s v="NA"/>
    <s v="Valarie Young"/>
    <s v="Medium"/>
  </r>
  <r>
    <n v="10101"/>
    <n v="25"/>
    <n v="100"/>
    <n v="4"/>
    <n v="3782"/>
    <d v="2003-09-01T00:00:00"/>
    <x v="0"/>
    <n v="1"/>
    <n v="1"/>
    <n v="2003"/>
    <x v="0"/>
    <n v="127"/>
    <s v="S18_2325"/>
    <s v="Blauer See Auto, Co."/>
    <s v="+49 69 66 90 2555"/>
    <s v="Lyonerstr. 34"/>
    <m/>
    <s v="Frankfurt"/>
    <m/>
    <n v="60528"/>
    <s v="Germany"/>
    <s v="EMEA"/>
    <s v="Roland Keitel"/>
    <s v="Medium"/>
  </r>
  <r>
    <n v="10102"/>
    <n v="39"/>
    <n v="100"/>
    <n v="2"/>
    <n v="4808.3100000000004"/>
    <d v="2003-10-01T00:00:00"/>
    <x v="0"/>
    <n v="1"/>
    <n v="1"/>
    <n v="2003"/>
    <x v="0"/>
    <n v="102"/>
    <s v="S18_1342"/>
    <s v="Vitachrome Inc."/>
    <n v="2125551500"/>
    <s v="2678 Kingston Rd."/>
    <s v="Suite 101"/>
    <s v="NYC"/>
    <s v="NY"/>
    <n v="10022"/>
    <s v="USA"/>
    <s v="NA"/>
    <s v="Michael Frick"/>
    <s v="Medium"/>
  </r>
  <r>
    <n v="10103"/>
    <n v="26"/>
    <n v="100"/>
    <n v="11"/>
    <n v="5404.62"/>
    <d v="2003-01-29T00:00:00"/>
    <x v="0"/>
    <n v="1"/>
    <n v="1"/>
    <n v="2003"/>
    <x v="1"/>
    <n v="214"/>
    <s v="S10_1949"/>
    <s v="Baane Mini Imports"/>
    <s v="07-98 9555"/>
    <s v="Erling Skakkes gate 78"/>
    <m/>
    <s v="Stavern"/>
    <m/>
    <n v="4110"/>
    <s v="Norway"/>
    <s v="EMEA"/>
    <s v="Jonas Bergulfsen"/>
    <s v="Medium"/>
  </r>
  <r>
    <n v="10104"/>
    <n v="34"/>
    <n v="100"/>
    <n v="1"/>
    <n v="5958.5"/>
    <d v="2003-01-31T00:00:00"/>
    <x v="0"/>
    <n v="1"/>
    <n v="1"/>
    <n v="2003"/>
    <x v="1"/>
    <n v="151"/>
    <s v="S12_3148"/>
    <s v="Euro Shopping Channel"/>
    <s v="(91) 555 94 44"/>
    <s v="C/ Moralzarzal, 86"/>
    <m/>
    <s v="Madrid"/>
    <m/>
    <n v="28034"/>
    <s v="Spain"/>
    <s v="EMEA"/>
    <s v="Diego Freyre"/>
    <s v="Medium"/>
  </r>
  <r>
    <n v="10105"/>
    <n v="50"/>
    <n v="100"/>
    <n v="2"/>
    <n v="7208"/>
    <d v="2003-11-02T00:00:00"/>
    <x v="0"/>
    <n v="1"/>
    <n v="2"/>
    <n v="2003"/>
    <x v="1"/>
    <n v="136"/>
    <s v="S10_4757"/>
    <s v="Danish Wholesale Imports"/>
    <s v="31 12 3555"/>
    <s v="Vinb'ltet 34"/>
    <m/>
    <s v="Kobenhavn"/>
    <m/>
    <n v="1734"/>
    <s v="Denmark"/>
    <s v="EMEA"/>
    <s v="Jytte Petersen"/>
    <s v="Large"/>
  </r>
  <r>
    <n v="10106"/>
    <n v="36"/>
    <n v="100"/>
    <n v="12"/>
    <n v="5279.4"/>
    <d v="2003-02-17T00:00:00"/>
    <x v="0"/>
    <n v="1"/>
    <n v="2"/>
    <n v="2003"/>
    <x v="2"/>
    <n v="157"/>
    <s v="S18_1662"/>
    <s v="Rovelli Gifts"/>
    <s v="035-640555"/>
    <s v="Via Ludovico il Moro 22"/>
    <m/>
    <s v="Bergamo"/>
    <m/>
    <n v="24100"/>
    <s v="Italy"/>
    <s v="EMEA"/>
    <s v="Giovanni Rovelli"/>
    <s v="Medium"/>
  </r>
  <r>
    <n v="10107"/>
    <n v="30"/>
    <n v="95.7"/>
    <n v="2"/>
    <n v="2871"/>
    <d v="2003-02-24T00:00:00"/>
    <x v="0"/>
    <n v="1"/>
    <n v="2"/>
    <n v="2003"/>
    <x v="3"/>
    <n v="95"/>
    <s v="S10_1678"/>
    <s v="Land of Toys Inc."/>
    <n v="2125557818"/>
    <s v="897 Long Airport Avenue"/>
    <m/>
    <s v="NYC"/>
    <s v="NY"/>
    <n v="10022"/>
    <s v="USA"/>
    <s v="NA"/>
    <s v="Kwai Yu"/>
    <s v="Small"/>
  </r>
  <r>
    <n v="10108"/>
    <n v="33"/>
    <n v="100"/>
    <n v="6"/>
    <n v="5265.15"/>
    <d v="2003-03-03T00:00:00"/>
    <x v="0"/>
    <n v="1"/>
    <n v="3"/>
    <n v="2003"/>
    <x v="1"/>
    <n v="194"/>
    <s v="S12_1099"/>
    <s v="Cruz &amp; Sons Co."/>
    <s v="+63 2 555 3587"/>
    <s v="15 McCallum Street - NatWest Center #13-03"/>
    <m/>
    <s v="Makati City"/>
    <m/>
    <s v="1227 MM"/>
    <s v="Philippines"/>
    <s v="Japan"/>
    <s v="Arnold Cruz"/>
    <s v="Medium"/>
  </r>
  <r>
    <n v="10109"/>
    <n v="26"/>
    <n v="100"/>
    <n v="4"/>
    <n v="4379.18"/>
    <d v="2003-10-03T00:00:00"/>
    <x v="0"/>
    <n v="1"/>
    <n v="3"/>
    <n v="2003"/>
    <x v="1"/>
    <n v="141"/>
    <s v="S18_1129"/>
    <s v="Motor Mint Distributors Inc."/>
    <n v="2155559857"/>
    <s v="11328 Douglas Av."/>
    <m/>
    <s v="Philadelphia"/>
    <s v="PA"/>
    <n v="71270"/>
    <s v="USA"/>
    <s v="NA"/>
    <s v="Rosa Hernandez"/>
    <s v="Medium"/>
  </r>
  <r>
    <n v="10110"/>
    <n v="37"/>
    <n v="100"/>
    <n v="16"/>
    <n v="5433.08"/>
    <d v="2003-03-18T00:00:00"/>
    <x v="0"/>
    <n v="1"/>
    <n v="3"/>
    <n v="2003"/>
    <x v="1"/>
    <n v="124"/>
    <s v="S18_1589"/>
    <s v="AV Stores, Co."/>
    <s v="(171) 555-1555"/>
    <s v="Fauntleroy Circus"/>
    <m/>
    <s v="Manchester"/>
    <m/>
    <s v="EC2 5NT"/>
    <s v="UK"/>
    <s v="EMEA"/>
    <s v="Victoria Ashworth"/>
    <s v="Medium"/>
  </r>
  <r>
    <n v="10111"/>
    <n v="33"/>
    <n v="99.66"/>
    <n v="6"/>
    <n v="3288.78"/>
    <d v="2003-03-25T00:00:00"/>
    <x v="0"/>
    <n v="1"/>
    <n v="3"/>
    <n v="2003"/>
    <x v="0"/>
    <n v="102"/>
    <s v="S18_1342"/>
    <s v="Mini Wheels Co."/>
    <n v="6505555787"/>
    <s v="5557 North Pendale Street"/>
    <m/>
    <s v="San Francisco"/>
    <s v="CA"/>
    <m/>
    <s v="USA"/>
    <s v="NA"/>
    <s v="Julie Murphy"/>
    <s v="Medium"/>
  </r>
  <r>
    <n v="10112"/>
    <n v="29"/>
    <n v="100"/>
    <n v="1"/>
    <n v="7209.11"/>
    <d v="2003-03-24T00:00:00"/>
    <x v="0"/>
    <n v="1"/>
    <n v="3"/>
    <n v="2003"/>
    <x v="1"/>
    <n v="214"/>
    <s v="S10_1949"/>
    <s v="Volvo Model Replicas, Co"/>
    <s v="0921-12 3555"/>
    <s v="Berguvsv„gen 8"/>
    <m/>
    <s v="Lule"/>
    <m/>
    <s v="S-958 22"/>
    <s v="Sweden"/>
    <s v="EMEA"/>
    <s v="Christina Berglund"/>
    <s v="Large"/>
  </r>
  <r>
    <n v="10113"/>
    <n v="21"/>
    <n v="100"/>
    <n v="2"/>
    <n v="3415.44"/>
    <d v="2003-03-26T00:00:00"/>
    <x v="0"/>
    <n v="1"/>
    <n v="3"/>
    <n v="2003"/>
    <x v="4"/>
    <n v="136"/>
    <s v="S12_1666"/>
    <s v="Mini Gifts Distributors Ltd."/>
    <n v="4155551450"/>
    <s v="5677 Strong St."/>
    <m/>
    <s v="San Rafael"/>
    <s v="CA"/>
    <n v="97562"/>
    <s v="USA"/>
    <s v="NA"/>
    <s v="Valarie Nelson"/>
    <s v="Medium"/>
  </r>
  <r>
    <n v="10114"/>
    <n v="31"/>
    <n v="100"/>
    <n v="8"/>
    <n v="4305.28"/>
    <d v="2003-01-04T00:00:00"/>
    <x v="0"/>
    <n v="2"/>
    <n v="4"/>
    <n v="2003"/>
    <x v="1"/>
    <n v="147"/>
    <s v="S10_4962"/>
    <s v="La Corne D'abondance, Co."/>
    <s v="(1) 42.34.2555"/>
    <s v="265, boulevard Charonne"/>
    <m/>
    <s v="Paris"/>
    <m/>
    <n v="75012"/>
    <s v="France"/>
    <s v="EMEA"/>
    <s v="Marie Bertrand"/>
    <s v="Medium"/>
  </r>
  <r>
    <n v="10115"/>
    <n v="46"/>
    <n v="100"/>
    <n v="5"/>
    <n v="5723.78"/>
    <d v="2003-04-04T00:00:00"/>
    <x v="0"/>
    <n v="2"/>
    <n v="4"/>
    <n v="2003"/>
    <x v="4"/>
    <n v="118"/>
    <s v="S12_4473"/>
    <s v="Classic Legends Inc."/>
    <n v="2125558493"/>
    <s v="5905 Pompton St."/>
    <s v="Suite 750"/>
    <s v="NYC"/>
    <s v="NY"/>
    <n v="10022"/>
    <s v="USA"/>
    <s v="NA"/>
    <s v="Maria Hernandez"/>
    <s v="Medium"/>
  </r>
  <r>
    <n v="10116"/>
    <n v="27"/>
    <n v="63.38"/>
    <n v="1"/>
    <n v="1711.26"/>
    <d v="2003-11-04T00:00:00"/>
    <x v="0"/>
    <n v="2"/>
    <n v="4"/>
    <n v="2003"/>
    <x v="5"/>
    <n v="62"/>
    <s v="S32_3207"/>
    <s v="Royale Belge"/>
    <s v="(071) 23 67 2555"/>
    <s v="Boulevard Tirou, 255"/>
    <m/>
    <s v="Charleroi"/>
    <m/>
    <s v="B-6000"/>
    <s v="Belgium"/>
    <s v="EMEA"/>
    <s v="Pascale Cartrain"/>
    <s v="Small"/>
  </r>
  <r>
    <n v="10117"/>
    <n v="33"/>
    <n v="100"/>
    <n v="9"/>
    <n v="6034.38"/>
    <d v="2003-04-16T00:00:00"/>
    <x v="0"/>
    <n v="2"/>
    <n v="4"/>
    <n v="2003"/>
    <x v="1"/>
    <n v="207"/>
    <s v="S12_1108"/>
    <s v="Dragon Souveniers, Ltd."/>
    <s v="+65 221 7555"/>
    <s v="Bronz Sok., Bronz Apt. 3/6 Tesvikiye"/>
    <m/>
    <s v="Singapore"/>
    <m/>
    <n v="79903"/>
    <s v="Singapore"/>
    <s v="Japan"/>
    <s v="Eric Natividad"/>
    <s v="Medium"/>
  </r>
  <r>
    <n v="10118"/>
    <n v="36"/>
    <n v="100"/>
    <n v="1"/>
    <n v="4219.2"/>
    <d v="2003-04-21T00:00:00"/>
    <x v="0"/>
    <n v="2"/>
    <n v="4"/>
    <n v="2003"/>
    <x v="6"/>
    <n v="100"/>
    <s v="S700_3505"/>
    <s v="Enaco Distributors"/>
    <s v="(93) 203 4555"/>
    <s v="Rambla de Catalu¤a, 23"/>
    <m/>
    <s v="Barcelona"/>
    <m/>
    <n v="8022"/>
    <s v="Spain"/>
    <s v="EMEA"/>
    <s v="Eduardo Saavedra"/>
    <s v="Medium"/>
  </r>
  <r>
    <n v="10119"/>
    <n v="46"/>
    <n v="100"/>
    <n v="11"/>
    <n v="5004.8"/>
    <d v="2003-04-28T00:00:00"/>
    <x v="0"/>
    <n v="2"/>
    <n v="4"/>
    <n v="2003"/>
    <x v="1"/>
    <n v="136"/>
    <s v="S10_4757"/>
    <s v="Salzburg Collectables"/>
    <s v="6562-9555"/>
    <s v="Geislweg 14"/>
    <m/>
    <s v="Salzburg"/>
    <m/>
    <n v="5020"/>
    <s v="Austria"/>
    <s v="EMEA"/>
    <s v="Georg Pipps"/>
    <s v="Medium"/>
  </r>
  <r>
    <n v="10120"/>
    <n v="29"/>
    <n v="96.34"/>
    <n v="3"/>
    <n v="2793.86"/>
    <d v="2003-04-29T00:00:00"/>
    <x v="0"/>
    <n v="2"/>
    <n v="4"/>
    <n v="2003"/>
    <x v="3"/>
    <n v="118"/>
    <s v="S10_2016"/>
    <s v="Australian Collectors, Co."/>
    <s v="03 9520 4555"/>
    <s v="636 St Kilda Road"/>
    <s v="Level 3"/>
    <s v="Melbourne"/>
    <s v="Victoria"/>
    <n v="3004"/>
    <s v="Australia"/>
    <s v="APAC"/>
    <s v="Peter Ferguson"/>
    <s v="Small"/>
  </r>
  <r>
    <n v="10121"/>
    <n v="34"/>
    <n v="81.349999999999994"/>
    <n v="5"/>
    <n v="2765.9"/>
    <d v="2003-07-05T00:00:00"/>
    <x v="0"/>
    <n v="2"/>
    <n v="5"/>
    <n v="2003"/>
    <x v="3"/>
    <n v="95"/>
    <s v="S10_1678"/>
    <s v="Reims Collectables"/>
    <s v="26.47.1555"/>
    <s v="59 rue de l'Abbaye"/>
    <m/>
    <s v="Reims"/>
    <m/>
    <n v="51100"/>
    <s v="France"/>
    <s v="EMEA"/>
    <s v="Paul Henriot"/>
    <s v="Small"/>
  </r>
  <r>
    <n v="10122"/>
    <n v="42"/>
    <n v="100"/>
    <n v="10"/>
    <n v="7599.9"/>
    <d v="2003-08-05T00:00:00"/>
    <x v="0"/>
    <n v="2"/>
    <n v="5"/>
    <n v="2003"/>
    <x v="1"/>
    <n v="194"/>
    <s v="S12_1099"/>
    <s v="Marseille Mini Autos"/>
    <s v="91.24.4555"/>
    <s v="12, rue des Bouchers"/>
    <m/>
    <s v="Marseille"/>
    <m/>
    <n v="13008"/>
    <s v="France"/>
    <s v="EMEA"/>
    <s v="Laurence Lebihan"/>
    <s v="Large"/>
  </r>
  <r>
    <n v="10123"/>
    <n v="26"/>
    <n v="100"/>
    <n v="2"/>
    <n v="3073.72"/>
    <d v="2003-05-20T00:00:00"/>
    <x v="0"/>
    <n v="2"/>
    <n v="5"/>
    <n v="2003"/>
    <x v="1"/>
    <n v="124"/>
    <s v="S18_1589"/>
    <s v="Atelier graphique"/>
    <s v="40.32.2555"/>
    <s v="54, rue Royale"/>
    <m/>
    <s v="Nantes"/>
    <m/>
    <n v="44000"/>
    <s v="France"/>
    <s v="EMEA"/>
    <s v="Carine Schmitt"/>
    <s v="Medium"/>
  </r>
  <r>
    <n v="10124"/>
    <n v="21"/>
    <n v="100"/>
    <n v="6"/>
    <n v="2856"/>
    <d v="2003-05-21T00:00:00"/>
    <x v="0"/>
    <n v="2"/>
    <n v="5"/>
    <n v="2003"/>
    <x v="0"/>
    <n v="170"/>
    <s v="S18_1749"/>
    <s v="Signal Gift Stores"/>
    <n v="7025551838"/>
    <s v="8489 Strong St."/>
    <m/>
    <s v="Las Vegas"/>
    <s v="NV"/>
    <n v="83030"/>
    <s v="USA"/>
    <s v="NA"/>
    <s v="Sue King"/>
    <s v="Small"/>
  </r>
  <r>
    <n v="10125"/>
    <n v="32"/>
    <n v="100"/>
    <n v="1"/>
    <n v="3254.72"/>
    <d v="2003-05-21T00:00:00"/>
    <x v="0"/>
    <n v="2"/>
    <n v="5"/>
    <n v="2003"/>
    <x v="0"/>
    <n v="102"/>
    <s v="S18_1342"/>
    <s v="Australian Collectors, Co."/>
    <s v="03 9520 4555"/>
    <s v="636 St Kilda Road"/>
    <s v="Level 3"/>
    <s v="Melbourne"/>
    <s v="Victoria"/>
    <n v="3004"/>
    <s v="Australia"/>
    <s v="APAC"/>
    <s v="Peter Ferguson"/>
    <s v="Medium"/>
  </r>
  <r>
    <n v="10126"/>
    <n v="38"/>
    <n v="100"/>
    <n v="11"/>
    <n v="7329.06"/>
    <d v="2003-05-28T00:00:00"/>
    <x v="0"/>
    <n v="2"/>
    <n v="5"/>
    <n v="2003"/>
    <x v="1"/>
    <n v="214"/>
    <s v="S10_1949"/>
    <s v="Corrida Auto Replicas, Ltd"/>
    <s v="(91) 555 22 82"/>
    <s v="C/ Araquil, 67"/>
    <m/>
    <s v="Madrid"/>
    <m/>
    <n v="28023"/>
    <s v="Spain"/>
    <s v="EMEA"/>
    <s v="Mart¡n Sommer"/>
    <s v="Large"/>
  </r>
  <r>
    <n v="10127"/>
    <n v="46"/>
    <n v="100"/>
    <n v="2"/>
    <n v="11279.2"/>
    <d v="2003-03-06T00:00:00"/>
    <x v="0"/>
    <n v="2"/>
    <n v="6"/>
    <n v="2003"/>
    <x v="1"/>
    <n v="207"/>
    <s v="S12_1108"/>
    <s v="Muscle Machine Inc"/>
    <n v="2125557413"/>
    <s v="4092 Furth Circle"/>
    <s v="Suite 400"/>
    <s v="NYC"/>
    <s v="NY"/>
    <n v="10022"/>
    <s v="USA"/>
    <s v="NA"/>
    <s v="Jeff Young"/>
    <s v="Large"/>
  </r>
  <r>
    <n v="10128"/>
    <n v="41"/>
    <n v="100"/>
    <n v="2"/>
    <n v="5544.02"/>
    <d v="2003-06-06T00:00:00"/>
    <x v="0"/>
    <n v="2"/>
    <n v="6"/>
    <n v="2003"/>
    <x v="0"/>
    <n v="136"/>
    <s v="S18_3140"/>
    <s v="Euro Shopping Channel"/>
    <s v="(91) 555 94 44"/>
    <s v="C/ Moralzarzal, 86"/>
    <m/>
    <s v="Madrid"/>
    <m/>
    <n v="28034"/>
    <s v="Spain"/>
    <s v="EMEA"/>
    <s v="Diego Freyre"/>
    <s v="Medium"/>
  </r>
  <r>
    <n v="10129"/>
    <n v="33"/>
    <n v="100"/>
    <n v="2"/>
    <n v="4398.24"/>
    <d v="2003-12-06T00:00:00"/>
    <x v="0"/>
    <n v="2"/>
    <n v="6"/>
    <n v="2003"/>
    <x v="1"/>
    <n v="136"/>
    <s v="S10_4757"/>
    <s v="Stylish Desk Decors, Co."/>
    <s v="(171) 555-0297"/>
    <s v="35 King George"/>
    <m/>
    <s v="London"/>
    <m/>
    <s v="WX3 6FW"/>
    <s v="UK"/>
    <s v="EMEA"/>
    <s v="Ann Brown"/>
    <s v="Medium"/>
  </r>
  <r>
    <n v="10130"/>
    <n v="40"/>
    <n v="96.34"/>
    <n v="2"/>
    <n v="3853.6"/>
    <d v="2003-06-16T00:00:00"/>
    <x v="0"/>
    <n v="2"/>
    <n v="6"/>
    <n v="2003"/>
    <x v="6"/>
    <n v="86"/>
    <s v="S18_3029"/>
    <s v="Auto-Moto Classics Inc."/>
    <n v="6175558428"/>
    <s v="16780 Pompton St."/>
    <m/>
    <s v="Brickhaven"/>
    <s v="MA"/>
    <n v="58339"/>
    <s v="USA"/>
    <s v="NA"/>
    <s v="Leslie Taylor"/>
    <s v="Medium"/>
  </r>
  <r>
    <n v="10131"/>
    <n v="21"/>
    <n v="100"/>
    <n v="4"/>
    <n v="2781.66"/>
    <d v="2003-06-16T00:00:00"/>
    <x v="0"/>
    <n v="2"/>
    <n v="6"/>
    <n v="2003"/>
    <x v="2"/>
    <n v="157"/>
    <s v="S18_1662"/>
    <s v="Gift Ideas Corp."/>
    <n v="2035554407"/>
    <s v="2440 Pompton St."/>
    <m/>
    <s v="Glendale"/>
    <s v="CT"/>
    <n v="97561"/>
    <s v="USA"/>
    <s v="NA"/>
    <s v="Dan Lewis"/>
    <s v="Small"/>
  </r>
  <r>
    <n v="10133"/>
    <n v="49"/>
    <n v="69.27"/>
    <n v="3"/>
    <n v="3394.23"/>
    <d v="2003-06-27T00:00:00"/>
    <x v="0"/>
    <n v="2"/>
    <n v="6"/>
    <n v="2003"/>
    <x v="2"/>
    <n v="84"/>
    <s v="S18_2581"/>
    <s v="Euro Shopping Channel"/>
    <s v="(91) 555 94 44"/>
    <s v="C/ Moralzarzal, 86"/>
    <m/>
    <s v="Madrid"/>
    <m/>
    <n v="28034"/>
    <s v="Spain"/>
    <s v="EMEA"/>
    <s v="Diego Freyre"/>
    <s v="Medium"/>
  </r>
  <r>
    <n v="10134"/>
    <n v="41"/>
    <n v="94.74"/>
    <n v="2"/>
    <n v="3884.34"/>
    <d v="2003-01-07T00:00:00"/>
    <x v="0"/>
    <n v="3"/>
    <n v="7"/>
    <n v="2003"/>
    <x v="3"/>
    <n v="95"/>
    <s v="S10_1678"/>
    <s v="Lyon Souveniers"/>
    <s v="+33 1 46 62 7555"/>
    <s v="27 rue du Colonel Pierre Avia"/>
    <m/>
    <s v="Paris"/>
    <m/>
    <n v="75508"/>
    <s v="France"/>
    <s v="EMEA"/>
    <s v="Daniel Da Cunha"/>
    <s v="Medium"/>
  </r>
  <r>
    <n v="10135"/>
    <n v="42"/>
    <n v="100"/>
    <n v="7"/>
    <n v="8008.56"/>
    <d v="2003-02-07T00:00:00"/>
    <x v="0"/>
    <n v="3"/>
    <n v="7"/>
    <n v="2003"/>
    <x v="1"/>
    <n v="194"/>
    <s v="S12_1099"/>
    <s v="Mini Gifts Distributors Ltd."/>
    <n v="4155551450"/>
    <s v="5677 Strong St."/>
    <m/>
    <s v="San Rafael"/>
    <s v="CA"/>
    <n v="97562"/>
    <s v="USA"/>
    <s v="NA"/>
    <s v="Valarie Nelson"/>
    <s v="Large"/>
  </r>
  <r>
    <n v="10136"/>
    <n v="25"/>
    <n v="100"/>
    <n v="2"/>
    <n v="3644.75"/>
    <d v="2003-04-07T00:00:00"/>
    <x v="0"/>
    <n v="3"/>
    <n v="7"/>
    <n v="2003"/>
    <x v="1"/>
    <n v="141"/>
    <s v="S18_1129"/>
    <s v="Alpha Cognac"/>
    <s v="61.77.6555"/>
    <s v="1 rue Alsace-Lorraine"/>
    <m/>
    <s v="Toulouse"/>
    <m/>
    <n v="31000"/>
    <s v="France"/>
    <s v="EMEA"/>
    <s v="Annette Roulet"/>
    <s v="Medium"/>
  </r>
  <r>
    <n v="10137"/>
    <n v="44"/>
    <n v="99.55"/>
    <n v="2"/>
    <n v="4380.2"/>
    <d v="2003-10-07T00:00:00"/>
    <x v="0"/>
    <n v="3"/>
    <n v="7"/>
    <n v="2003"/>
    <x v="1"/>
    <n v="124"/>
    <s v="S18_1589"/>
    <s v="Reims Collectables"/>
    <s v="26.47.1555"/>
    <s v="59 rue de l'Abbaye"/>
    <m/>
    <s v="Reims"/>
    <m/>
    <n v="51100"/>
    <s v="France"/>
    <s v="EMEA"/>
    <s v="Paul Henriot"/>
    <s v="Medium"/>
  </r>
  <r>
    <n v="10139"/>
    <n v="31"/>
    <n v="100"/>
    <n v="7"/>
    <n v="3184.94"/>
    <d v="2003-07-16T00:00:00"/>
    <x v="0"/>
    <n v="3"/>
    <n v="7"/>
    <n v="2003"/>
    <x v="0"/>
    <n v="102"/>
    <s v="S18_1342"/>
    <s v="Souveniers And Things Co."/>
    <s v="+61 2 9495 8555"/>
    <s v="Monitor Money Building, 815 Pacific Hwy"/>
    <s v="Level 6"/>
    <s v="Chatswood"/>
    <s v="NSW"/>
    <n v="2067"/>
    <s v="Australia"/>
    <s v="APAC"/>
    <s v="Adrian Huxley"/>
    <s v="Medium"/>
  </r>
  <r>
    <n v="10140"/>
    <n v="37"/>
    <n v="100"/>
    <n v="11"/>
    <n v="7374.1"/>
    <d v="2003-07-24T00:00:00"/>
    <x v="0"/>
    <n v="3"/>
    <n v="7"/>
    <n v="2003"/>
    <x v="1"/>
    <n v="214"/>
    <s v="S10_1949"/>
    <s v="Technics Stores Inc."/>
    <n v="6505556809"/>
    <s v="9408 Furth Circle"/>
    <m/>
    <s v="Burlingame"/>
    <s v="CA"/>
    <n v="94217"/>
    <s v="USA"/>
    <s v="NA"/>
    <s v="Juri Hirano"/>
    <s v="Large"/>
  </r>
  <r>
    <n v="10141"/>
    <n v="21"/>
    <n v="100"/>
    <n v="5"/>
    <n v="2140.11"/>
    <d v="2003-01-08T00:00:00"/>
    <x v="0"/>
    <n v="3"/>
    <n v="8"/>
    <n v="2003"/>
    <x v="4"/>
    <n v="118"/>
    <s v="S12_4473"/>
    <s v="Suominen Souveniers"/>
    <s v="+358 9 8045 555"/>
    <s v="Software Engineering Center, SEC Oy"/>
    <m/>
    <s v="Espoo"/>
    <m/>
    <s v="FIN-02271"/>
    <s v="Finland"/>
    <s v="EMEA"/>
    <s v="Kalle Suominen"/>
    <s v="Small"/>
  </r>
  <r>
    <n v="10142"/>
    <n v="33"/>
    <n v="100"/>
    <n v="12"/>
    <n v="8023.29"/>
    <d v="2003-08-08T00:00:00"/>
    <x v="0"/>
    <n v="3"/>
    <n v="8"/>
    <n v="2003"/>
    <x v="1"/>
    <n v="207"/>
    <s v="S12_1108"/>
    <s v="Mini Gifts Distributors Ltd."/>
    <n v="4155551450"/>
    <s v="5677 Strong St."/>
    <m/>
    <s v="San Rafael"/>
    <s v="CA"/>
    <n v="97562"/>
    <s v="USA"/>
    <s v="NA"/>
    <s v="Valarie Nelson"/>
    <s v="Large"/>
  </r>
  <r>
    <n v="10143"/>
    <n v="49"/>
    <n v="100"/>
    <n v="15"/>
    <n v="5597.76"/>
    <d v="2003-10-08T00:00:00"/>
    <x v="0"/>
    <n v="3"/>
    <n v="8"/>
    <n v="2003"/>
    <x v="1"/>
    <n v="136"/>
    <s v="S10_4757"/>
    <s v="Mini Creations Ltd."/>
    <n v="5085559555"/>
    <s v="4575 Hillside Dr."/>
    <m/>
    <s v="New Bedford"/>
    <s v="MA"/>
    <n v="50553"/>
    <s v="USA"/>
    <s v="NA"/>
    <s v="Wing C Tam"/>
    <s v="Medium"/>
  </r>
  <r>
    <n v="10144"/>
    <n v="20"/>
    <n v="81.86"/>
    <n v="1"/>
    <n v="1637.2"/>
    <d v="2003-08-13T00:00:00"/>
    <x v="0"/>
    <n v="3"/>
    <n v="8"/>
    <n v="2003"/>
    <x v="0"/>
    <n v="68"/>
    <s v="S32_4289"/>
    <s v="Royale Belge"/>
    <s v="(071) 23 67 2555"/>
    <s v="Boulevard Tirou, 255"/>
    <m/>
    <s v="Charleroi"/>
    <m/>
    <s v="B-6000"/>
    <s v="Belgium"/>
    <s v="EMEA"/>
    <s v="Pascale Cartrain"/>
    <s v="Small"/>
  </r>
  <r>
    <n v="10145"/>
    <n v="45"/>
    <n v="83.26"/>
    <n v="6"/>
    <n v="3746.7"/>
    <d v="2003-08-25T00:00:00"/>
    <x v="0"/>
    <n v="3"/>
    <n v="8"/>
    <n v="2003"/>
    <x v="3"/>
    <n v="95"/>
    <s v="S10_1678"/>
    <s v="Toys4GrownUps.com"/>
    <n v="6265557265"/>
    <s v="78934 Hillside Dr."/>
    <m/>
    <s v="Pasadena"/>
    <s v="CA"/>
    <n v="90003"/>
    <s v="USA"/>
    <s v="NA"/>
    <s v="Julie Young"/>
    <s v="Medium"/>
  </r>
  <r>
    <n v="10146"/>
    <n v="47"/>
    <n v="67.14"/>
    <n v="2"/>
    <n v="3155.58"/>
    <d v="2003-03-09T00:00:00"/>
    <x v="0"/>
    <n v="3"/>
    <n v="9"/>
    <n v="2003"/>
    <x v="3"/>
    <n v="62"/>
    <s v="S18_3782"/>
    <s v="Gift Ideas Corp."/>
    <n v="2035554407"/>
    <s v="2440 Pompton St."/>
    <m/>
    <s v="Glendale"/>
    <s v="CT"/>
    <n v="97561"/>
    <s v="USA"/>
    <s v="NA"/>
    <s v="Dan Lewis"/>
    <s v="Medium"/>
  </r>
  <r>
    <n v="10147"/>
    <n v="48"/>
    <n v="100"/>
    <n v="7"/>
    <n v="9245.76"/>
    <d v="2003-05-09T00:00:00"/>
    <x v="0"/>
    <n v="3"/>
    <n v="9"/>
    <n v="2003"/>
    <x v="1"/>
    <n v="194"/>
    <s v="S12_1099"/>
    <s v="Collectables For Less Inc."/>
    <n v="6175558555"/>
    <s v="7825 Douglas Av."/>
    <m/>
    <s v="Brickhaven"/>
    <s v="MA"/>
    <n v="58339"/>
    <s v="USA"/>
    <s v="NA"/>
    <s v="Allen Nelson"/>
    <s v="Large"/>
  </r>
  <r>
    <n v="10148"/>
    <n v="23"/>
    <n v="100"/>
    <n v="13"/>
    <n v="2702.04"/>
    <d v="2003-11-09T00:00:00"/>
    <x v="0"/>
    <n v="3"/>
    <n v="9"/>
    <n v="2003"/>
    <x v="1"/>
    <n v="141"/>
    <s v="S18_1129"/>
    <s v="Anna's Decorations, Ltd"/>
    <s v="02 9936 8555"/>
    <s v="201 Miller Street"/>
    <s v="Level 15"/>
    <s v="North Sydney"/>
    <s v="NSW"/>
    <n v="2060"/>
    <s v="Australia"/>
    <s v="APAC"/>
    <s v="Anna O'Hara"/>
    <s v="Small"/>
  </r>
  <r>
    <n v="10149"/>
    <n v="50"/>
    <n v="100"/>
    <n v="4"/>
    <n v="5907.5"/>
    <d v="2003-12-09T00:00:00"/>
    <x v="0"/>
    <n v="3"/>
    <n v="9"/>
    <n v="2003"/>
    <x v="0"/>
    <n v="102"/>
    <s v="S18_1342"/>
    <s v="Signal Collectibles Ltd."/>
    <n v="4155554312"/>
    <s v="2793 Furth Circle"/>
    <m/>
    <s v="Brisbane"/>
    <s v="CA"/>
    <n v="94217"/>
    <s v="USA"/>
    <s v="NA"/>
    <s v="Sue Taylor"/>
    <s v="Medium"/>
  </r>
  <r>
    <n v="10150"/>
    <n v="45"/>
    <n v="100"/>
    <n v="8"/>
    <n v="10993.5"/>
    <d v="2003-09-19T00:00:00"/>
    <x v="0"/>
    <n v="3"/>
    <n v="9"/>
    <n v="2003"/>
    <x v="1"/>
    <n v="214"/>
    <s v="S10_1949"/>
    <s v="Dragon Souveniers, Ltd."/>
    <s v="+65 221 7555"/>
    <s v="Bronz Sok., Bronz Apt. 3/6 Tesvikiye"/>
    <m/>
    <s v="Singapore"/>
    <m/>
    <n v="79903"/>
    <s v="Singapore"/>
    <s v="Japan"/>
    <s v="Eric Natividad"/>
    <s v="Large"/>
  </r>
  <r>
    <n v="10151"/>
    <n v="24"/>
    <n v="100"/>
    <n v="3"/>
    <n v="3327.6"/>
    <d v="2003-09-21T00:00:00"/>
    <x v="0"/>
    <n v="3"/>
    <n v="9"/>
    <n v="2003"/>
    <x v="4"/>
    <n v="118"/>
    <s v="S12_4473"/>
    <s v="Oulu Toy Supplies, Inc."/>
    <s v="981-443655"/>
    <s v="Torikatu 38"/>
    <m/>
    <s v="Oulu"/>
    <m/>
    <n v="90110"/>
    <s v="Finland"/>
    <s v="EMEA"/>
    <s v="Pirkko Koskitalo"/>
    <s v="Medium"/>
  </r>
  <r>
    <n v="10152"/>
    <n v="35"/>
    <n v="100"/>
    <n v="1"/>
    <n v="4524.1000000000004"/>
    <d v="2003-09-25T00:00:00"/>
    <x v="0"/>
    <n v="3"/>
    <n v="9"/>
    <n v="2003"/>
    <x v="1"/>
    <n v="143"/>
    <s v="S18_4027"/>
    <s v="Australian Gift Network, Co"/>
    <s v="61-7-3844-6555"/>
    <s v="31 Duncan St. West End"/>
    <m/>
    <s v="South Brisbane"/>
    <s v="Queensland"/>
    <n v="4101"/>
    <s v="Australia"/>
    <s v="APAC"/>
    <s v="Tony Calaghan"/>
    <s v="Medium"/>
  </r>
  <r>
    <n v="10153"/>
    <n v="20"/>
    <n v="100"/>
    <n v="11"/>
    <n v="4904"/>
    <d v="2003-09-28T00:00:00"/>
    <x v="0"/>
    <n v="3"/>
    <n v="9"/>
    <n v="2003"/>
    <x v="1"/>
    <n v="207"/>
    <s v="S12_1108"/>
    <s v="Euro Shopping Channel"/>
    <s v="(91) 555 94 44"/>
    <s v="C/ Moralzarzal, 86"/>
    <m/>
    <s v="Madrid"/>
    <m/>
    <n v="28034"/>
    <s v="Spain"/>
    <s v="EMEA"/>
    <s v="Diego Freyre"/>
    <s v="Medium"/>
  </r>
  <r>
    <n v="10154"/>
    <n v="31"/>
    <n v="91.17"/>
    <n v="2"/>
    <n v="2826.27"/>
    <d v="2003-02-10T00:00:00"/>
    <x v="0"/>
    <n v="4"/>
    <n v="10"/>
    <n v="2003"/>
    <x v="0"/>
    <n v="88"/>
    <s v="S24_3151"/>
    <s v="Boards &amp; Toys Co."/>
    <n v="3105552373"/>
    <s v="4097 Douglas Av."/>
    <m/>
    <s v="Glendale"/>
    <s v="CA"/>
    <n v="92561"/>
    <s v="USA"/>
    <s v="NA"/>
    <s v="Leslie Young"/>
    <s v="Small"/>
  </r>
  <r>
    <n v="10155"/>
    <n v="32"/>
    <n v="100"/>
    <n v="13"/>
    <n v="4526.08"/>
    <d v="2003-06-10T00:00:00"/>
    <x v="0"/>
    <n v="4"/>
    <n v="10"/>
    <n v="2003"/>
    <x v="1"/>
    <n v="136"/>
    <s v="S10_4757"/>
    <s v="Toys of Finland, Co."/>
    <s v="90-224 8555"/>
    <s v="Keskuskatu 45"/>
    <m/>
    <s v="Helsinki"/>
    <m/>
    <n v="21240"/>
    <s v="Finland"/>
    <s v="EMEA"/>
    <s v="Matti Karttunen"/>
    <s v="Medium"/>
  </r>
  <r>
    <n v="10156"/>
    <n v="20"/>
    <n v="41.02"/>
    <n v="1"/>
    <n v="820.4"/>
    <d v="2003-08-10T00:00:00"/>
    <x v="0"/>
    <n v="4"/>
    <n v="10"/>
    <n v="2003"/>
    <x v="0"/>
    <n v="43"/>
    <s v="S50_1341"/>
    <s v="Euro Shopping Channel"/>
    <s v="(91) 555 94 44"/>
    <s v="C/ Moralzarzal, 86"/>
    <m/>
    <s v="Madrid"/>
    <m/>
    <n v="28034"/>
    <s v="Spain"/>
    <s v="EMEA"/>
    <s v="Diego Freyre"/>
    <s v="Small"/>
  </r>
  <r>
    <n v="10158"/>
    <n v="22"/>
    <n v="67.03"/>
    <n v="1"/>
    <n v="1474.66"/>
    <d v="2003-10-10T00:00:00"/>
    <x v="0"/>
    <n v="4"/>
    <n v="10"/>
    <n v="2003"/>
    <x v="3"/>
    <n v="76"/>
    <s v="S24_2000"/>
    <s v="Baane Mini Imports"/>
    <s v="07-98 9555"/>
    <s v="Erling Skakkes gate 78"/>
    <m/>
    <s v="Stavern"/>
    <m/>
    <n v="4110"/>
    <s v="Norway"/>
    <s v="EMEA"/>
    <s v="Jonas Bergulfsen"/>
    <s v="Small"/>
  </r>
  <r>
    <n v="10159"/>
    <n v="49"/>
    <n v="100"/>
    <n v="14"/>
    <n v="5205.2700000000004"/>
    <d v="2003-10-10T00:00:00"/>
    <x v="0"/>
    <n v="4"/>
    <n v="10"/>
    <n v="2003"/>
    <x v="3"/>
    <n v="95"/>
    <s v="S10_1678"/>
    <s v="Corporate Gift Ideas Co."/>
    <n v="6505551386"/>
    <s v="7734 Strong St."/>
    <m/>
    <s v="San Francisco"/>
    <s v="CA"/>
    <m/>
    <s v="USA"/>
    <s v="NA"/>
    <s v="Julie Brown"/>
    <s v="Medium"/>
  </r>
  <r>
    <n v="10160"/>
    <n v="46"/>
    <n v="100"/>
    <n v="6"/>
    <n v="5294.14"/>
    <d v="2003-11-10T00:00:00"/>
    <x v="0"/>
    <n v="4"/>
    <n v="10"/>
    <n v="2003"/>
    <x v="1"/>
    <n v="117"/>
    <s v="S12_3380"/>
    <s v="Men 'R' US Retailers, Ltd."/>
    <n v="2155554369"/>
    <s v="6047 Douglas Av."/>
    <m/>
    <s v="Los Angeles"/>
    <s v="CA"/>
    <m/>
    <s v="USA"/>
    <s v="NA"/>
    <s v="Michael Chandler"/>
    <s v="Medium"/>
  </r>
  <r>
    <n v="10161"/>
    <n v="28"/>
    <n v="100"/>
    <n v="12"/>
    <n v="3764.88"/>
    <d v="2003-10-17T00:00:00"/>
    <x v="0"/>
    <n v="4"/>
    <n v="10"/>
    <n v="2003"/>
    <x v="1"/>
    <n v="141"/>
    <s v="S18_1129"/>
    <s v="Heintze Collectables"/>
    <s v="86 21 3555"/>
    <s v="Smagsloget 45"/>
    <m/>
    <s v="Aaarhus"/>
    <m/>
    <n v="8200"/>
    <s v="Denmark"/>
    <s v="EMEA"/>
    <s v="Palle Ibsen"/>
    <s v="Medium"/>
  </r>
  <r>
    <n v="10162"/>
    <n v="48"/>
    <n v="91.44"/>
    <n v="2"/>
    <n v="4389.12"/>
    <d v="2003-10-18T00:00:00"/>
    <x v="0"/>
    <n v="4"/>
    <n v="10"/>
    <n v="2003"/>
    <x v="0"/>
    <n v="102"/>
    <s v="S18_1342"/>
    <s v="Corporate Gift Ideas Co."/>
    <n v="6505551386"/>
    <s v="7734 Strong St."/>
    <m/>
    <s v="San Francisco"/>
    <s v="CA"/>
    <m/>
    <s v="USA"/>
    <s v="NA"/>
    <s v="Julie Brown"/>
    <s v="Medium"/>
  </r>
  <r>
    <n v="10163"/>
    <n v="21"/>
    <n v="100"/>
    <n v="1"/>
    <n v="4860.24"/>
    <d v="2003-10-20T00:00:00"/>
    <x v="0"/>
    <n v="4"/>
    <n v="10"/>
    <n v="2003"/>
    <x v="1"/>
    <n v="214"/>
    <s v="S10_1949"/>
    <s v="Classic Legends Inc."/>
    <n v="2125558493"/>
    <s v="5905 Pompton St."/>
    <s v="Suite 750"/>
    <s v="NYC"/>
    <s v="NY"/>
    <n v="10022"/>
    <s v="USA"/>
    <s v="NA"/>
    <s v="Maria Hernandez"/>
    <s v="Medium"/>
  </r>
  <r>
    <n v="10164"/>
    <n v="21"/>
    <n v="100"/>
    <n v="2"/>
    <n v="3536.82"/>
    <d v="2003-10-21T00:00:00"/>
    <x v="1"/>
    <n v="4"/>
    <n v="10"/>
    <n v="2003"/>
    <x v="1"/>
    <n v="147"/>
    <s v="S10_4962"/>
    <s v="Mini Auto Werke"/>
    <s v="7675-3555"/>
    <s v="Kirchgasse 6"/>
    <m/>
    <s v="Graz"/>
    <m/>
    <n v="8010"/>
    <s v="Austria"/>
    <s v="EMEA"/>
    <s v="Roland Mendel"/>
    <s v="Medium"/>
  </r>
  <r>
    <n v="10165"/>
    <n v="44"/>
    <n v="100"/>
    <n v="3"/>
    <n v="8594.52"/>
    <d v="2003-10-22T00:00:00"/>
    <x v="0"/>
    <n v="4"/>
    <n v="10"/>
    <n v="2003"/>
    <x v="1"/>
    <n v="207"/>
    <s v="S12_1108"/>
    <s v="Dragon Souveniers, Ltd."/>
    <s v="+65 221 7555"/>
    <s v="Bronz Sok., Bronz Apt. 3/6 Tesvikiye"/>
    <m/>
    <s v="Singapore"/>
    <m/>
    <n v="79903"/>
    <s v="Singapore"/>
    <s v="Japan"/>
    <s v="Eric Natividad"/>
    <s v="Large"/>
  </r>
  <r>
    <n v="10166"/>
    <n v="43"/>
    <n v="100"/>
    <n v="2"/>
    <n v="6930.74"/>
    <d v="2003-10-21T00:00:00"/>
    <x v="0"/>
    <n v="4"/>
    <n v="10"/>
    <n v="2003"/>
    <x v="0"/>
    <n v="136"/>
    <s v="S18_3140"/>
    <s v="FunGiftIdeas.com"/>
    <n v="5085552555"/>
    <s v="1785 First Street"/>
    <m/>
    <s v="New Bedford"/>
    <s v="MA"/>
    <n v="50553"/>
    <s v="USA"/>
    <s v="NA"/>
    <s v="Violeta Benitez"/>
    <s v="Medium"/>
  </r>
  <r>
    <n v="10167"/>
    <n v="44"/>
    <n v="100"/>
    <n v="9"/>
    <n v="5924.16"/>
    <d v="2003-10-23T00:00:00"/>
    <x v="2"/>
    <n v="4"/>
    <n v="10"/>
    <n v="2003"/>
    <x v="1"/>
    <n v="136"/>
    <s v="S10_4757"/>
    <s v="Scandinavian Gift Ideas"/>
    <s v="0695-34 6555"/>
    <s v="?kergatan 24"/>
    <m/>
    <s v="Boras"/>
    <m/>
    <s v="S-844 67"/>
    <s v="Sweden"/>
    <s v="EMEA"/>
    <s v="Maria Larsson"/>
    <s v="Medium"/>
  </r>
  <r>
    <n v="10168"/>
    <n v="36"/>
    <n v="96.66"/>
    <n v="1"/>
    <n v="3479.76"/>
    <d v="2003-10-28T00:00:00"/>
    <x v="0"/>
    <n v="4"/>
    <n v="10"/>
    <n v="2003"/>
    <x v="3"/>
    <n v="95"/>
    <s v="S10_1678"/>
    <s v="Technics Stores Inc."/>
    <n v="6505556809"/>
    <s v="9408 Furth Circle"/>
    <m/>
    <s v="Burlingame"/>
    <s v="CA"/>
    <n v="94217"/>
    <s v="USA"/>
    <s v="NA"/>
    <s v="Juri Hirano"/>
    <s v="Medium"/>
  </r>
  <r>
    <n v="10169"/>
    <n v="30"/>
    <n v="100"/>
    <n v="2"/>
    <n v="5019.8999999999996"/>
    <d v="2003-04-11T00:00:00"/>
    <x v="0"/>
    <n v="4"/>
    <n v="11"/>
    <n v="2003"/>
    <x v="1"/>
    <n v="194"/>
    <s v="S12_1099"/>
    <s v="Anna's Decorations, Ltd"/>
    <s v="02 9936 8555"/>
    <s v="201 Miller Street"/>
    <s v="Level 15"/>
    <s v="North Sydney"/>
    <s v="NSW"/>
    <n v="2060"/>
    <s v="Australia"/>
    <s v="APAC"/>
    <s v="Anna O'Hara"/>
    <s v="Medium"/>
  </r>
  <r>
    <n v="10170"/>
    <n v="47"/>
    <n v="100"/>
    <n v="4"/>
    <n v="5464.69"/>
    <d v="2003-04-11T00:00:00"/>
    <x v="0"/>
    <n v="4"/>
    <n v="11"/>
    <n v="2003"/>
    <x v="1"/>
    <n v="117"/>
    <s v="S12_3380"/>
    <s v="Mini Auto Werke"/>
    <s v="7675-3555"/>
    <s v="Kirchgasse 6"/>
    <m/>
    <s v="Graz"/>
    <m/>
    <n v="8010"/>
    <s v="Austria"/>
    <s v="EMEA"/>
    <s v="Roland Mendel"/>
    <s v="Medium"/>
  </r>
  <r>
    <n v="10171"/>
    <n v="35"/>
    <n v="100"/>
    <n v="2"/>
    <n v="4508"/>
    <d v="2003-05-11T00:00:00"/>
    <x v="0"/>
    <n v="4"/>
    <n v="11"/>
    <n v="2003"/>
    <x v="1"/>
    <n v="141"/>
    <s v="S18_1129"/>
    <s v="Quebec Home Shopping Network"/>
    <s v="(514) 555-8054"/>
    <s v="43 rue St. Laurent"/>
    <m/>
    <s v="Montreal"/>
    <s v="Quebec"/>
    <s v="H1J 1C3"/>
    <s v="Canada"/>
    <s v="NA"/>
    <s v="Jean Fresnisre"/>
    <s v="Medium"/>
  </r>
  <r>
    <n v="10172"/>
    <n v="42"/>
    <n v="100"/>
    <n v="6"/>
    <n v="4965.24"/>
    <d v="2003-05-11T00:00:00"/>
    <x v="0"/>
    <n v="4"/>
    <n v="11"/>
    <n v="2003"/>
    <x v="1"/>
    <n v="124"/>
    <s v="S18_1589"/>
    <s v="Gift Depot Inc."/>
    <n v="2035552570"/>
    <s v="25593 South Bay Ln."/>
    <m/>
    <s v="Bridgewater"/>
    <s v="CT"/>
    <n v="97562"/>
    <s v="USA"/>
    <s v="NA"/>
    <s v="Julie King"/>
    <s v="Medium"/>
  </r>
  <r>
    <n v="10173"/>
    <n v="43"/>
    <n v="100"/>
    <n v="6"/>
    <n v="5036.16"/>
    <d v="2003-05-11T00:00:00"/>
    <x v="0"/>
    <n v="4"/>
    <n v="11"/>
    <n v="2003"/>
    <x v="0"/>
    <n v="102"/>
    <s v="S18_1342"/>
    <s v="Rovelli Gifts"/>
    <s v="035-640555"/>
    <s v="Via Ludovico il Moro 22"/>
    <m/>
    <s v="Bergamo"/>
    <m/>
    <n v="24100"/>
    <s v="Italy"/>
    <s v="EMEA"/>
    <s v="Giovanni Rovelli"/>
    <s v="Medium"/>
  </r>
  <r>
    <n v="10174"/>
    <n v="34"/>
    <n v="100"/>
    <n v="4"/>
    <n v="8014.82"/>
    <d v="2003-06-11T00:00:00"/>
    <x v="0"/>
    <n v="4"/>
    <n v="11"/>
    <n v="2003"/>
    <x v="1"/>
    <n v="214"/>
    <s v="S10_1949"/>
    <s v="Australian Gift Network, Co"/>
    <s v="61-7-3844-6555"/>
    <s v="31 Duncan St. West End"/>
    <m/>
    <s v="South Brisbane"/>
    <s v="Queensland"/>
    <n v="4101"/>
    <s v="Australia"/>
    <s v="APAC"/>
    <s v="Tony Calaghan"/>
    <s v="Large"/>
  </r>
  <r>
    <n v="10175"/>
    <n v="33"/>
    <n v="100"/>
    <n v="9"/>
    <n v="5362.83"/>
    <d v="2003-06-11T00:00:00"/>
    <x v="0"/>
    <n v="4"/>
    <n v="11"/>
    <n v="2003"/>
    <x v="1"/>
    <n v="147"/>
    <s v="S10_4962"/>
    <s v="Stylish Desk Decors, Co."/>
    <s v="(171) 555-0297"/>
    <s v="35 King George"/>
    <m/>
    <s v="London"/>
    <m/>
    <s v="WX3 6FW"/>
    <s v="UK"/>
    <s v="EMEA"/>
    <s v="Ann Brown"/>
    <s v="Medium"/>
  </r>
  <r>
    <n v="10176"/>
    <n v="33"/>
    <n v="100"/>
    <n v="2"/>
    <n v="7474.5"/>
    <d v="2003-06-11T00:00:00"/>
    <x v="0"/>
    <n v="4"/>
    <n v="11"/>
    <n v="2003"/>
    <x v="1"/>
    <n v="207"/>
    <s v="S12_1108"/>
    <s v="L'ordine Souveniers"/>
    <s v="0522-556555"/>
    <s v="Strada Provinciale 124"/>
    <m/>
    <s v="Reggio Emilia"/>
    <m/>
    <n v="42100"/>
    <s v="Italy"/>
    <s v="EMEA"/>
    <s v="Maurizio Moroni"/>
    <s v="Large"/>
  </r>
  <r>
    <n v="10177"/>
    <n v="23"/>
    <n v="100"/>
    <n v="9"/>
    <n v="3675.63"/>
    <d v="2003-07-11T00:00:00"/>
    <x v="0"/>
    <n v="4"/>
    <n v="11"/>
    <n v="2003"/>
    <x v="0"/>
    <n v="136"/>
    <s v="S18_3140"/>
    <s v="CAF Imports"/>
    <s v="+34 913 728 555"/>
    <s v="Merchants House, 27-30 Merchant's Quay"/>
    <m/>
    <s v="Madrid"/>
    <m/>
    <n v="28023"/>
    <s v="Spain"/>
    <s v="EMEA"/>
    <s v="Jesus Fernandez"/>
    <s v="Medium"/>
  </r>
  <r>
    <n v="10178"/>
    <n v="24"/>
    <n v="100"/>
    <n v="12"/>
    <n v="3492.48"/>
    <d v="2003-08-11T00:00:00"/>
    <x v="0"/>
    <n v="4"/>
    <n v="11"/>
    <n v="2003"/>
    <x v="1"/>
    <n v="136"/>
    <s v="S10_4757"/>
    <s v="Alpha Cognac"/>
    <s v="61.77.6555"/>
    <s v="1 rue Alsace-Lorraine"/>
    <m/>
    <s v="Toulouse"/>
    <m/>
    <n v="31000"/>
    <s v="France"/>
    <s v="EMEA"/>
    <s v="Annette Roulet"/>
    <s v="Medium"/>
  </r>
  <r>
    <n v="10180"/>
    <n v="29"/>
    <n v="86.13"/>
    <n v="9"/>
    <n v="2497.77"/>
    <d v="2003-11-11T00:00:00"/>
    <x v="0"/>
    <n v="4"/>
    <n v="11"/>
    <n v="2003"/>
    <x v="3"/>
    <n v="95"/>
    <s v="S10_1678"/>
    <s v="Daedalus Designs Imports"/>
    <s v="20.16.1555"/>
    <s v="184, chausse de Tournai"/>
    <m/>
    <s v="Lille"/>
    <m/>
    <n v="59000"/>
    <s v="France"/>
    <s v="EMEA"/>
    <s v="Martine Rance"/>
    <s v="Small"/>
  </r>
  <r>
    <n v="10181"/>
    <n v="27"/>
    <n v="100"/>
    <n v="14"/>
    <n v="5411.07"/>
    <d v="2003-12-11T00:00:00"/>
    <x v="0"/>
    <n v="4"/>
    <n v="11"/>
    <n v="2003"/>
    <x v="1"/>
    <n v="194"/>
    <s v="S12_1099"/>
    <s v="Herkku Gifts"/>
    <s v="+47 2267 3215"/>
    <s v="Drammen 121, PR 744 Sentrum"/>
    <m/>
    <s v="Bergen"/>
    <m/>
    <s v="N 5804"/>
    <s v="Norway"/>
    <s v="EMEA"/>
    <s v="Veysel Oeztan"/>
    <s v="Medium"/>
  </r>
  <r>
    <n v="10182"/>
    <n v="25"/>
    <n v="87.33"/>
    <n v="3"/>
    <n v="2183.25"/>
    <d v="2003-12-11T00:00:00"/>
    <x v="0"/>
    <n v="4"/>
    <n v="11"/>
    <n v="2003"/>
    <x v="0"/>
    <n v="102"/>
    <s v="S18_1342"/>
    <s v="Mini Gifts Distributors Ltd."/>
    <n v="4155551450"/>
    <s v="5677 Strong St."/>
    <m/>
    <s v="San Rafael"/>
    <s v="CA"/>
    <n v="97562"/>
    <s v="USA"/>
    <s v="NA"/>
    <s v="Valarie Nelson"/>
    <s v="Small"/>
  </r>
  <r>
    <n v="10183"/>
    <n v="23"/>
    <n v="100"/>
    <n v="8"/>
    <n v="5372.57"/>
    <d v="2003-11-13T00:00:00"/>
    <x v="0"/>
    <n v="4"/>
    <n v="11"/>
    <n v="2003"/>
    <x v="1"/>
    <n v="214"/>
    <s v="S10_1949"/>
    <s v="Classic Gift Ideas, Inc"/>
    <n v="2155554695"/>
    <s v="782 First Street"/>
    <m/>
    <s v="Philadelphia"/>
    <s v="PA"/>
    <n v="71270"/>
    <s v="USA"/>
    <s v="NA"/>
    <s v="Francisca Cervantes"/>
    <s v="Medium"/>
  </r>
  <r>
    <n v="10184"/>
    <n v="37"/>
    <n v="100"/>
    <n v="6"/>
    <n v="4516.22"/>
    <d v="2003-11-14T00:00:00"/>
    <x v="0"/>
    <n v="4"/>
    <n v="11"/>
    <n v="2003"/>
    <x v="4"/>
    <n v="118"/>
    <s v="S12_4473"/>
    <s v="Iberia Gift Imports, Corp."/>
    <s v="(95) 555 82 82"/>
    <s v="C/ Romero, 33"/>
    <m/>
    <s v="Sevilla"/>
    <m/>
    <n v="41101"/>
    <s v="Spain"/>
    <s v="EMEA"/>
    <s v="Jose Pedro Roel"/>
    <s v="Medium"/>
  </r>
  <r>
    <n v="10185"/>
    <n v="21"/>
    <n v="100"/>
    <n v="13"/>
    <n v="3883.74"/>
    <d v="2003-11-14T00:00:00"/>
    <x v="0"/>
    <n v="4"/>
    <n v="11"/>
    <n v="2003"/>
    <x v="1"/>
    <n v="207"/>
    <s v="S12_1108"/>
    <s v="Mini Creations Ltd."/>
    <n v="5085559555"/>
    <s v="4575 Hillside Dr."/>
    <m/>
    <s v="New Bedford"/>
    <s v="MA"/>
    <n v="50553"/>
    <s v="USA"/>
    <s v="NA"/>
    <s v="Wing C Tam"/>
    <s v="Medium"/>
  </r>
  <r>
    <n v="10186"/>
    <n v="26"/>
    <n v="100"/>
    <n v="9"/>
    <n v="3854.24"/>
    <d v="2003-11-14T00:00:00"/>
    <x v="0"/>
    <n v="4"/>
    <n v="11"/>
    <n v="2003"/>
    <x v="1"/>
    <n v="136"/>
    <s v="S10_4757"/>
    <s v="Double Decker Gift Stores, Ltd"/>
    <s v="(171) 555-7555"/>
    <s v="120 Hanover Sq."/>
    <m/>
    <s v="London"/>
    <m/>
    <s v="WA1 1DP"/>
    <s v="UK"/>
    <s v="EMEA"/>
    <s v="Thomas Hardy"/>
    <s v="Medium"/>
  </r>
  <r>
    <n v="10188"/>
    <n v="48"/>
    <n v="100"/>
    <n v="1"/>
    <n v="5512.32"/>
    <d v="2003-11-18T00:00:00"/>
    <x v="0"/>
    <n v="4"/>
    <n v="11"/>
    <n v="2003"/>
    <x v="3"/>
    <n v="95"/>
    <s v="S10_1678"/>
    <s v="Herkku Gifts"/>
    <s v="+47 2267 3215"/>
    <s v="Drammen 121, PR 744 Sentrum"/>
    <m/>
    <s v="Bergen"/>
    <m/>
    <s v="N 5804"/>
    <s v="Norway"/>
    <s v="EMEA"/>
    <s v="Veysel Oeztan"/>
    <s v="Medium"/>
  </r>
  <r>
    <n v="10189"/>
    <n v="28"/>
    <n v="100"/>
    <n v="1"/>
    <n v="4512.4799999999996"/>
    <d v="2003-11-18T00:00:00"/>
    <x v="0"/>
    <n v="4"/>
    <n v="11"/>
    <n v="2003"/>
    <x v="3"/>
    <n v="150"/>
    <s v="S12_2823"/>
    <s v="Toys4GrownUps.com"/>
    <n v="6265557265"/>
    <s v="78934 Hillside Dr."/>
    <m/>
    <s v="Pasadena"/>
    <s v="CA"/>
    <n v="90003"/>
    <s v="USA"/>
    <s v="NA"/>
    <s v="Julie Young"/>
    <s v="Medium"/>
  </r>
  <r>
    <n v="10190"/>
    <n v="42"/>
    <n v="76.19"/>
    <n v="3"/>
    <n v="3199.98"/>
    <d v="2003-11-19T00:00:00"/>
    <x v="0"/>
    <n v="4"/>
    <n v="11"/>
    <n v="2003"/>
    <x v="3"/>
    <n v="69"/>
    <s v="S24_2360"/>
    <s v="Euro Shopping Channel"/>
    <s v="(91) 555 94 44"/>
    <s v="C/ Moralzarzal, 86"/>
    <m/>
    <s v="Madrid"/>
    <m/>
    <n v="28034"/>
    <s v="Spain"/>
    <s v="EMEA"/>
    <s v="Diego Freyre"/>
    <s v="Medium"/>
  </r>
  <r>
    <n v="10191"/>
    <n v="21"/>
    <n v="100"/>
    <n v="3"/>
    <n v="3840.9"/>
    <d v="2003-11-20T00:00:00"/>
    <x v="0"/>
    <n v="4"/>
    <n v="11"/>
    <n v="2003"/>
    <x v="1"/>
    <n v="194"/>
    <s v="S12_1099"/>
    <s v="Toms Spezialitten, Ltd"/>
    <s v="0221-5554327"/>
    <s v="Mehrheimerstr. 369"/>
    <m/>
    <s v="Koln"/>
    <m/>
    <n v="50739"/>
    <s v="Germany"/>
    <s v="EMEA"/>
    <s v="Henriette Pfalzheim"/>
    <s v="Medium"/>
  </r>
  <r>
    <n v="10192"/>
    <n v="27"/>
    <n v="100"/>
    <n v="16"/>
    <n v="3544.56"/>
    <d v="2003-11-20T00:00:00"/>
    <x v="0"/>
    <n v="4"/>
    <n v="11"/>
    <n v="2003"/>
    <x v="1"/>
    <n v="115"/>
    <s v="S12_4675"/>
    <s v="Online Diecast Creations Co."/>
    <n v="6035558647"/>
    <s v="2304 Long Airport Avenue"/>
    <m/>
    <s v="Nashua"/>
    <s v="NH"/>
    <n v="62005"/>
    <s v="USA"/>
    <s v="NA"/>
    <s v="Valarie Young"/>
    <s v="Medium"/>
  </r>
  <r>
    <n v="10193"/>
    <n v="28"/>
    <n v="100"/>
    <n v="7"/>
    <n v="3106.88"/>
    <d v="2003-11-21T00:00:00"/>
    <x v="0"/>
    <n v="4"/>
    <n v="11"/>
    <n v="2003"/>
    <x v="0"/>
    <n v="102"/>
    <s v="S18_1342"/>
    <s v="Australian Collectables, Ltd"/>
    <s v="61-9-3844-6555"/>
    <s v="7 Allen Street"/>
    <m/>
    <s v="Glen Waverly"/>
    <s v="Victoria"/>
    <n v="3150"/>
    <s v="Australia"/>
    <s v="APAC"/>
    <s v="Sean Connery"/>
    <s v="Medium"/>
  </r>
  <r>
    <n v="10194"/>
    <n v="42"/>
    <n v="100"/>
    <n v="11"/>
    <n v="7290.36"/>
    <d v="2003-11-25T00:00:00"/>
    <x v="0"/>
    <n v="4"/>
    <n v="11"/>
    <n v="2003"/>
    <x v="1"/>
    <n v="214"/>
    <s v="S10_1949"/>
    <s v="Saveley &amp; Henriot, Co."/>
    <s v="78.32.5555"/>
    <s v="2, rue du Commerce"/>
    <m/>
    <s v="Lyon"/>
    <m/>
    <n v="69004"/>
    <s v="France"/>
    <s v="EMEA"/>
    <s v="Mary Saveley"/>
    <s v="Large"/>
  </r>
  <r>
    <n v="10195"/>
    <n v="49"/>
    <n v="100"/>
    <n v="6"/>
    <n v="6445.46"/>
    <d v="2003-11-25T00:00:00"/>
    <x v="0"/>
    <n v="4"/>
    <n v="11"/>
    <n v="2003"/>
    <x v="4"/>
    <n v="118"/>
    <s v="S12_4473"/>
    <s v="Mini Classics"/>
    <n v="9145554562"/>
    <s v="3758 North Pendale Street"/>
    <m/>
    <s v="White Plains"/>
    <s v="NY"/>
    <n v="24067"/>
    <s v="USA"/>
    <s v="NA"/>
    <s v="Steve Frick"/>
    <s v="Medium"/>
  </r>
  <r>
    <n v="10196"/>
    <n v="47"/>
    <n v="100"/>
    <n v="5"/>
    <n v="8887.7000000000007"/>
    <d v="2003-11-26T00:00:00"/>
    <x v="0"/>
    <n v="4"/>
    <n v="11"/>
    <n v="2003"/>
    <x v="1"/>
    <n v="207"/>
    <s v="S12_1108"/>
    <s v="Super Scale Inc."/>
    <n v="2035559545"/>
    <s v="567 North Pendale Street"/>
    <m/>
    <s v="New Haven"/>
    <s v="CT"/>
    <n v="97823"/>
    <s v="USA"/>
    <s v="NA"/>
    <s v="Leslie Murphy"/>
    <s v="Large"/>
  </r>
  <r>
    <n v="10197"/>
    <n v="45"/>
    <n v="100"/>
    <n v="6"/>
    <n v="5324.4"/>
    <d v="2003-11-26T00:00:00"/>
    <x v="0"/>
    <n v="4"/>
    <n v="11"/>
    <n v="2003"/>
    <x v="1"/>
    <n v="136"/>
    <s v="S10_4757"/>
    <s v="Enaco Distributors"/>
    <s v="(93) 203 4555"/>
    <s v="Rambla de Catalu¤a, 23"/>
    <m/>
    <s v="Barcelona"/>
    <m/>
    <n v="8022"/>
    <s v="Spain"/>
    <s v="EMEA"/>
    <s v="Eduardo Saavedra"/>
    <s v="Medium"/>
  </r>
  <r>
    <n v="10198"/>
    <n v="42"/>
    <n v="100"/>
    <n v="4"/>
    <n v="7483.98"/>
    <d v="2003-11-27T00:00:00"/>
    <x v="0"/>
    <n v="4"/>
    <n v="11"/>
    <n v="2003"/>
    <x v="2"/>
    <n v="157"/>
    <s v="S18_1662"/>
    <s v="Cruz &amp; Sons Co."/>
    <s v="+63 2 555 3587"/>
    <s v="15 McCallum Street - NatWest Center #13-03"/>
    <m/>
    <s v="Makati City"/>
    <m/>
    <s v="1227 MM"/>
    <s v="Philippines"/>
    <s v="Japan"/>
    <s v="Arnold Cruz"/>
    <s v="Large"/>
  </r>
  <r>
    <n v="10199"/>
    <n v="29"/>
    <n v="38.4"/>
    <n v="1"/>
    <n v="1113.5999999999999"/>
    <d v="2003-01-12T00:00:00"/>
    <x v="0"/>
    <n v="4"/>
    <n v="12"/>
    <n v="2003"/>
    <x v="0"/>
    <n v="43"/>
    <s v="S50_1341"/>
    <s v="West Coast Collectables Co."/>
    <n v="3105553722"/>
    <s v="3675 Furth Circle"/>
    <m/>
    <s v="Burbank"/>
    <s v="CA"/>
    <n v="94019"/>
    <s v="USA"/>
    <s v="NA"/>
    <s v="Steve Thompson"/>
    <s v="Small"/>
  </r>
  <r>
    <n v="10201"/>
    <n v="22"/>
    <n v="98.57"/>
    <n v="2"/>
    <n v="2168.54"/>
    <d v="2003-01-12T00:00:00"/>
    <x v="0"/>
    <n v="4"/>
    <n v="12"/>
    <n v="2003"/>
    <x v="3"/>
    <n v="95"/>
    <s v="S10_1678"/>
    <s v="Mini Wheels Co."/>
    <n v="6505555787"/>
    <s v="5557 North Pendale Street"/>
    <m/>
    <s v="San Francisco"/>
    <s v="CA"/>
    <m/>
    <s v="USA"/>
    <s v="NA"/>
    <s v="Julie Murphy"/>
    <s v="Small"/>
  </r>
  <r>
    <n v="10203"/>
    <n v="20"/>
    <n v="100"/>
    <n v="8"/>
    <n v="3930.4"/>
    <d v="2003-02-12T00:00:00"/>
    <x v="0"/>
    <n v="4"/>
    <n v="12"/>
    <n v="2003"/>
    <x v="1"/>
    <n v="194"/>
    <s v="S12_1099"/>
    <s v="Euro Shopping Channel"/>
    <s v="(91) 555 94 44"/>
    <s v="C/ Moralzarzal, 86"/>
    <m/>
    <s v="Madrid"/>
    <m/>
    <n v="28034"/>
    <s v="Spain"/>
    <s v="EMEA"/>
    <s v="Diego Freyre"/>
    <s v="Medium"/>
  </r>
  <r>
    <n v="10204"/>
    <n v="42"/>
    <n v="100"/>
    <n v="17"/>
    <n v="6182.4"/>
    <d v="2003-02-12T00:00:00"/>
    <x v="0"/>
    <n v="4"/>
    <n v="12"/>
    <n v="2003"/>
    <x v="1"/>
    <n v="141"/>
    <s v="S18_1129"/>
    <s v="Muscle Machine Inc"/>
    <n v="2125557413"/>
    <s v="4092 Furth Circle"/>
    <s v="Suite 400"/>
    <s v="NYC"/>
    <s v="NY"/>
    <n v="10022"/>
    <s v="USA"/>
    <s v="NA"/>
    <s v="Jeff Young"/>
    <s v="Medium"/>
  </r>
  <r>
    <n v="10205"/>
    <n v="36"/>
    <n v="100"/>
    <n v="2"/>
    <n v="3735.72"/>
    <d v="2003-03-12T00:00:00"/>
    <x v="0"/>
    <n v="4"/>
    <n v="12"/>
    <n v="2003"/>
    <x v="0"/>
    <n v="102"/>
    <s v="S18_1342"/>
    <s v="Euro Shopping Channel"/>
    <s v="(91) 555 94 44"/>
    <s v="C/ Moralzarzal, 86"/>
    <m/>
    <s v="Madrid"/>
    <m/>
    <n v="28034"/>
    <s v="Spain"/>
    <s v="EMEA"/>
    <s v="Diego Freyre"/>
    <s v="Medium"/>
  </r>
  <r>
    <n v="10206"/>
    <n v="47"/>
    <n v="100"/>
    <n v="6"/>
    <n v="9064.89"/>
    <d v="2003-05-12T00:00:00"/>
    <x v="0"/>
    <n v="4"/>
    <n v="12"/>
    <n v="2003"/>
    <x v="1"/>
    <n v="214"/>
    <s v="S10_1949"/>
    <s v="Canadian Gift Exchange Network"/>
    <s v="(604) 555-3392"/>
    <s v="1900 Oak St."/>
    <m/>
    <s v="Vancouver"/>
    <s v="BC"/>
    <s v="V3F 2K1"/>
    <s v="Canada"/>
    <s v="NA"/>
    <s v="Yoshi Tannamuri"/>
    <s v="Large"/>
  </r>
  <r>
    <n v="10207"/>
    <n v="31"/>
    <n v="100"/>
    <n v="15"/>
    <n v="4076.19"/>
    <d v="2003-09-12T00:00:00"/>
    <x v="0"/>
    <n v="4"/>
    <n v="12"/>
    <n v="2003"/>
    <x v="1"/>
    <n v="147"/>
    <s v="S10_4962"/>
    <s v="Diecast Collectables"/>
    <n v="6175552555"/>
    <s v="6251 Ingle Ln."/>
    <m/>
    <s v="Boston"/>
    <s v="MA"/>
    <n v="51003"/>
    <s v="USA"/>
    <s v="NA"/>
    <s v="Valarie Franco"/>
    <s v="Medium"/>
  </r>
  <r>
    <n v="10208"/>
    <n v="46"/>
    <n v="100"/>
    <n v="13"/>
    <n v="8602.92"/>
    <d v="2004-02-01T00:00:00"/>
    <x v="0"/>
    <n v="1"/>
    <n v="1"/>
    <n v="2004"/>
    <x v="1"/>
    <n v="207"/>
    <s v="S12_1108"/>
    <s v="Saveley &amp; Henriot, Co."/>
    <s v="78.32.5555"/>
    <s v="2, rue du Commerce"/>
    <m/>
    <s v="Lyon"/>
    <m/>
    <n v="69004"/>
    <s v="France"/>
    <s v="EMEA"/>
    <s v="Mary Saveley"/>
    <s v="Large"/>
  </r>
  <r>
    <n v="10209"/>
    <n v="39"/>
    <n v="100"/>
    <n v="8"/>
    <n v="5197.92"/>
    <d v="2004-09-01T00:00:00"/>
    <x v="0"/>
    <n v="1"/>
    <n v="1"/>
    <n v="2004"/>
    <x v="1"/>
    <n v="136"/>
    <s v="S10_4757"/>
    <s v="Men 'R' US Retailers, Ltd."/>
    <n v="2155554369"/>
    <s v="6047 Douglas Av."/>
    <m/>
    <s v="Los Angeles"/>
    <s v="CA"/>
    <m/>
    <s v="USA"/>
    <s v="NA"/>
    <s v="Michael Chandler"/>
    <s v="Medium"/>
  </r>
  <r>
    <n v="10210"/>
    <n v="23"/>
    <n v="100"/>
    <n v="2"/>
    <n v="3009.09"/>
    <d v="2004-12-01T00:00:00"/>
    <x v="0"/>
    <n v="1"/>
    <n v="1"/>
    <n v="2004"/>
    <x v="3"/>
    <n v="118"/>
    <s v="S10_2016"/>
    <s v="Osaka Souveniers Co."/>
    <s v="+81 06 6342 5555"/>
    <s v="Dojima Avanza 4F, 1-6-20 Dojima, Kita-ku"/>
    <m/>
    <s v="Osaka"/>
    <s v="Osaka"/>
    <s v="530-0003"/>
    <s v="Japan"/>
    <s v="Japan"/>
    <s v="Mory Kentary"/>
    <s v="Medium"/>
  </r>
  <r>
    <n v="10211"/>
    <n v="41"/>
    <n v="100"/>
    <n v="14"/>
    <n v="4708.4399999999996"/>
    <d v="2004-01-15T00:00:00"/>
    <x v="0"/>
    <n v="1"/>
    <n v="1"/>
    <n v="2004"/>
    <x v="3"/>
    <n v="95"/>
    <s v="S10_1678"/>
    <s v="Auto Canal Petit"/>
    <s v="(1) 47.55.6555"/>
    <s v="25, rue Lauriston"/>
    <m/>
    <s v="Paris"/>
    <m/>
    <n v="75016"/>
    <s v="France"/>
    <s v="EMEA"/>
    <s v="Dominique Perrier"/>
    <s v="Medium"/>
  </r>
  <r>
    <n v="10212"/>
    <n v="39"/>
    <n v="100"/>
    <n v="16"/>
    <n v="4946.76"/>
    <d v="2004-01-16T00:00:00"/>
    <x v="0"/>
    <n v="1"/>
    <n v="1"/>
    <n v="2004"/>
    <x v="1"/>
    <n v="117"/>
    <s v="S12_3380"/>
    <s v="Euro Shopping Channel"/>
    <s v="(91) 555 94 44"/>
    <s v="C/ Moralzarzal, 86"/>
    <m/>
    <s v="Madrid"/>
    <m/>
    <n v="28034"/>
    <s v="Spain"/>
    <s v="EMEA"/>
    <s v="Diego Freyre"/>
    <s v="Medium"/>
  </r>
  <r>
    <n v="10213"/>
    <n v="38"/>
    <n v="94.79"/>
    <n v="1"/>
    <n v="3602.02"/>
    <d v="2004-01-22T00:00:00"/>
    <x v="0"/>
    <n v="1"/>
    <n v="1"/>
    <n v="2004"/>
    <x v="0"/>
    <n v="92"/>
    <s v="S18_4409"/>
    <s v="Double Decker Gift Stores, Ltd"/>
    <s v="(171) 555-7555"/>
    <s v="120 Hanover Sq."/>
    <m/>
    <s v="London"/>
    <m/>
    <s v="WA1 1DP"/>
    <s v="UK"/>
    <s v="EMEA"/>
    <s v="Thomas Hardy"/>
    <s v="Medium"/>
  </r>
  <r>
    <n v="10214"/>
    <n v="30"/>
    <n v="100"/>
    <n v="7"/>
    <n v="5967"/>
    <d v="2004-01-26T00:00:00"/>
    <x v="0"/>
    <n v="1"/>
    <n v="1"/>
    <n v="2004"/>
    <x v="0"/>
    <n v="170"/>
    <s v="S18_1749"/>
    <s v="Corrida Auto Replicas, Ltd"/>
    <s v="(91) 555 22 82"/>
    <s v="C/ Araquil, 67"/>
    <m/>
    <s v="Madrid"/>
    <m/>
    <n v="28023"/>
    <s v="Spain"/>
    <s v="EMEA"/>
    <s v="Mart¡n Sommer"/>
    <s v="Medium"/>
  </r>
  <r>
    <n v="10215"/>
    <n v="35"/>
    <n v="100"/>
    <n v="3"/>
    <n v="6075.3"/>
    <d v="2004-01-29T00:00:00"/>
    <x v="0"/>
    <n v="1"/>
    <n v="1"/>
    <n v="2004"/>
    <x v="1"/>
    <n v="214"/>
    <s v="S10_1949"/>
    <s v="West Coast Collectables Co."/>
    <n v="3105553722"/>
    <s v="3675 Furth Circle"/>
    <m/>
    <s v="Burbank"/>
    <s v="CA"/>
    <n v="94019"/>
    <s v="USA"/>
    <s v="NA"/>
    <s v="Steve Thompson"/>
    <s v="Medium"/>
  </r>
  <r>
    <n v="10216"/>
    <n v="43"/>
    <n v="100"/>
    <n v="1"/>
    <n v="5759.42"/>
    <d v="2004-02-02T00:00:00"/>
    <x v="0"/>
    <n v="1"/>
    <n v="2"/>
    <n v="2004"/>
    <x v="4"/>
    <n v="136"/>
    <s v="S12_1666"/>
    <s v="Auto Assoc. &amp; Cie."/>
    <s v="30.59.8555"/>
    <s v="67, avenue de l'Europe"/>
    <m/>
    <s v="Versailles"/>
    <m/>
    <n v="78000"/>
    <s v="France"/>
    <s v="EMEA"/>
    <s v="Daniel Tonini"/>
    <s v="Medium"/>
  </r>
  <r>
    <n v="10217"/>
    <n v="48"/>
    <n v="100"/>
    <n v="4"/>
    <n v="7020.48"/>
    <d v="2004-04-02T00:00:00"/>
    <x v="0"/>
    <n v="1"/>
    <n v="2"/>
    <n v="2004"/>
    <x v="1"/>
    <n v="147"/>
    <s v="S10_4962"/>
    <s v="Handji Gifts&amp; Co"/>
    <s v="+65 224 1555"/>
    <s v="Village Close - 106 Linden Road Sandown"/>
    <s v="2nd Floor"/>
    <s v="Singapore"/>
    <m/>
    <n v="69045"/>
    <s v="Singapore"/>
    <s v="APAC"/>
    <s v="Wendy Victorino"/>
    <s v="Large"/>
  </r>
  <r>
    <n v="10219"/>
    <n v="48"/>
    <n v="100"/>
    <n v="2"/>
    <n v="4891.68"/>
    <d v="2004-10-02T00:00:00"/>
    <x v="0"/>
    <n v="1"/>
    <n v="2"/>
    <n v="2004"/>
    <x v="4"/>
    <n v="118"/>
    <s v="S12_4473"/>
    <s v="Signal Collectibles Ltd."/>
    <n v="4155554312"/>
    <s v="2793 Furth Circle"/>
    <m/>
    <s v="Brisbane"/>
    <s v="CA"/>
    <n v="94217"/>
    <s v="USA"/>
    <s v="NA"/>
    <s v="Sue Taylor"/>
    <s v="Medium"/>
  </r>
  <r>
    <n v="10220"/>
    <n v="32"/>
    <n v="100"/>
    <n v="2"/>
    <n v="7181.44"/>
    <d v="2004-12-02T00:00:00"/>
    <x v="0"/>
    <n v="1"/>
    <n v="2"/>
    <n v="2004"/>
    <x v="1"/>
    <n v="207"/>
    <s v="S12_1108"/>
    <s v="Clover Collections, Co."/>
    <s v="+353 1862 1555"/>
    <s v="25 Maiden Lane"/>
    <s v="Floor No. 4"/>
    <s v="Dublin"/>
    <m/>
    <n v="2"/>
    <s v="Ireland"/>
    <s v="EMEA"/>
    <s v="Dean Cassidy"/>
    <s v="Large"/>
  </r>
  <r>
    <n v="10221"/>
    <n v="33"/>
    <n v="100"/>
    <n v="3"/>
    <n v="4417.38"/>
    <d v="2004-02-18T00:00:00"/>
    <x v="0"/>
    <n v="1"/>
    <n v="2"/>
    <n v="2004"/>
    <x v="0"/>
    <n v="136"/>
    <s v="S18_3140"/>
    <s v="Petit Auto"/>
    <s v="(02) 5554 67"/>
    <s v="Rue Joseph-Bens 532"/>
    <m/>
    <s v="Bruxelles"/>
    <m/>
    <s v="B-1180"/>
    <s v="Belgium"/>
    <s v="EMEA"/>
    <s v="Catherine Dewey"/>
    <s v="Medium"/>
  </r>
  <r>
    <n v="10222"/>
    <n v="49"/>
    <n v="100"/>
    <n v="12"/>
    <n v="5997.6"/>
    <d v="2004-02-19T00:00:00"/>
    <x v="0"/>
    <n v="1"/>
    <n v="2"/>
    <n v="2004"/>
    <x v="1"/>
    <n v="136"/>
    <s v="S10_4757"/>
    <s v="Collectable Mini Designs Co."/>
    <n v="7605558146"/>
    <s v="361 Furth Circle"/>
    <m/>
    <s v="San Diego"/>
    <s v="CA"/>
    <n v="91217"/>
    <s v="USA"/>
    <s v="NA"/>
    <s v="Valarie Thompson"/>
    <s v="Medium"/>
  </r>
  <r>
    <n v="10223"/>
    <n v="37"/>
    <n v="100"/>
    <n v="1"/>
    <n v="3965.66"/>
    <d v="2004-02-20T00:00:00"/>
    <x v="0"/>
    <n v="1"/>
    <n v="2"/>
    <n v="2004"/>
    <x v="3"/>
    <n v="95"/>
    <s v="S10_1678"/>
    <s v="Australian Collectors, Co."/>
    <s v="03 9520 4555"/>
    <s v="636 St Kilda Road"/>
    <s v="Level 3"/>
    <s v="Melbourne"/>
    <s v="Victoria"/>
    <n v="3004"/>
    <s v="Australia"/>
    <s v="APAC"/>
    <s v="Peter Ferguson"/>
    <s v="Medium"/>
  </r>
  <r>
    <n v="10224"/>
    <n v="43"/>
    <n v="100"/>
    <n v="6"/>
    <n v="6087.94"/>
    <d v="2004-02-21T00:00:00"/>
    <x v="0"/>
    <n v="1"/>
    <n v="2"/>
    <n v="2004"/>
    <x v="3"/>
    <n v="150"/>
    <s v="S12_2823"/>
    <s v="Daedalus Designs Imports"/>
    <s v="20.16.1555"/>
    <s v="184, chausse de Tournai"/>
    <m/>
    <s v="Lille"/>
    <m/>
    <n v="59000"/>
    <s v="France"/>
    <s v="EMEA"/>
    <s v="Martine Rance"/>
    <s v="Medium"/>
  </r>
  <r>
    <n v="10225"/>
    <n v="27"/>
    <n v="100"/>
    <n v="9"/>
    <n v="4517.91"/>
    <d v="2004-02-22T00:00:00"/>
    <x v="0"/>
    <n v="1"/>
    <n v="2"/>
    <n v="2004"/>
    <x v="1"/>
    <n v="194"/>
    <s v="S12_1099"/>
    <s v="Vida Sport, Ltd"/>
    <s v="0897-034555"/>
    <s v="Grenzacherweg 237"/>
    <m/>
    <s v="Gensve"/>
    <m/>
    <n v="1203"/>
    <s v="Switzerland"/>
    <s v="EMEA"/>
    <s v="Michael Holz"/>
    <s v="Medium"/>
  </r>
  <r>
    <n v="10226"/>
    <n v="38"/>
    <n v="100"/>
    <n v="4"/>
    <n v="4161.38"/>
    <d v="2004-02-26T00:00:00"/>
    <x v="0"/>
    <n v="1"/>
    <n v="2"/>
    <n v="2004"/>
    <x v="1"/>
    <n v="124"/>
    <s v="S18_1589"/>
    <s v="Collectable Mini Designs Co."/>
    <n v="7605558146"/>
    <s v="361 Furth Circle"/>
    <m/>
    <s v="San Diego"/>
    <s v="CA"/>
    <n v="91217"/>
    <s v="USA"/>
    <s v="NA"/>
    <s v="Valarie Thompson"/>
    <s v="Medium"/>
  </r>
  <r>
    <n v="10227"/>
    <n v="25"/>
    <n v="100"/>
    <n v="3"/>
    <n v="2953.75"/>
    <d v="2004-02-03T00:00:00"/>
    <x v="0"/>
    <n v="1"/>
    <n v="3"/>
    <n v="2004"/>
    <x v="0"/>
    <n v="102"/>
    <s v="S18_1342"/>
    <s v="Saveley &amp; Henriot, Co."/>
    <s v="78.32.5555"/>
    <s v="2, rue du Commerce"/>
    <m/>
    <s v="Lyon"/>
    <m/>
    <n v="69004"/>
    <s v="France"/>
    <s v="EMEA"/>
    <s v="Mary Saveley"/>
    <s v="Small"/>
  </r>
  <r>
    <n v="10228"/>
    <n v="29"/>
    <n v="100"/>
    <n v="2"/>
    <n v="6463.23"/>
    <d v="2004-10-03T00:00:00"/>
    <x v="0"/>
    <n v="1"/>
    <n v="3"/>
    <n v="2004"/>
    <x v="1"/>
    <n v="214"/>
    <s v="S10_1949"/>
    <s v="Cambridge Collectables Co."/>
    <n v="6175555555"/>
    <s v="4658 Baden Av."/>
    <m/>
    <s v="Cambridge"/>
    <s v="MA"/>
    <n v="51247"/>
    <s v="USA"/>
    <s v="NA"/>
    <s v="Kyung Tseng"/>
    <s v="Medium"/>
  </r>
  <r>
    <n v="10229"/>
    <n v="50"/>
    <n v="100"/>
    <n v="9"/>
    <n v="6426.5"/>
    <d v="2004-11-03T00:00:00"/>
    <x v="0"/>
    <n v="1"/>
    <n v="3"/>
    <n v="2004"/>
    <x v="1"/>
    <n v="147"/>
    <s v="S10_4962"/>
    <s v="Mini Gifts Distributors Ltd."/>
    <n v="4155551450"/>
    <s v="5677 Strong St."/>
    <m/>
    <s v="San Rafael"/>
    <s v="CA"/>
    <n v="97562"/>
    <s v="USA"/>
    <s v="NA"/>
    <s v="Valarie Nelson"/>
    <s v="Medium"/>
  </r>
  <r>
    <n v="10230"/>
    <n v="43"/>
    <n v="100"/>
    <n v="1"/>
    <n v="7016.31"/>
    <d v="2004-03-15T00:00:00"/>
    <x v="0"/>
    <n v="1"/>
    <n v="3"/>
    <n v="2004"/>
    <x v="1"/>
    <n v="151"/>
    <s v="S12_3148"/>
    <s v="Blauer See Auto, Co."/>
    <s v="+49 69 66 90 2555"/>
    <s v="Lyonerstr. 34"/>
    <m/>
    <s v="Frankfurt"/>
    <m/>
    <n v="60528"/>
    <s v="Germany"/>
    <s v="EMEA"/>
    <s v="Roland Keitel"/>
    <s v="Large"/>
  </r>
  <r>
    <n v="10231"/>
    <n v="42"/>
    <n v="100"/>
    <n v="2"/>
    <n v="8378.58"/>
    <d v="2004-03-19T00:00:00"/>
    <x v="0"/>
    <n v="1"/>
    <n v="3"/>
    <n v="2004"/>
    <x v="1"/>
    <n v="207"/>
    <s v="S12_1108"/>
    <s v="CAF Imports"/>
    <s v="+34 913 728 555"/>
    <s v="Merchants House, 27-30 Merchant's Quay"/>
    <m/>
    <s v="Madrid"/>
    <m/>
    <n v="28023"/>
    <s v="Spain"/>
    <s v="EMEA"/>
    <s v="Jesus Fernandez"/>
    <s v="Large"/>
  </r>
  <r>
    <n v="10232"/>
    <n v="22"/>
    <n v="100"/>
    <n v="6"/>
    <n v="3606.02"/>
    <d v="2004-03-20T00:00:00"/>
    <x v="0"/>
    <n v="1"/>
    <n v="3"/>
    <n v="2004"/>
    <x v="0"/>
    <n v="136"/>
    <s v="S18_3140"/>
    <s v="giftsbymail.co.uk"/>
    <s v="(198) 555-8888"/>
    <s v="Garden House Crowther Way"/>
    <m/>
    <s v="Cowes"/>
    <s v="Isle of Wight"/>
    <s v="PO31 7PJ"/>
    <s v="UK"/>
    <s v="EMEA"/>
    <s v="Helen Bennett"/>
    <s v="Medium"/>
  </r>
  <r>
    <n v="10233"/>
    <n v="40"/>
    <n v="94.71"/>
    <n v="2"/>
    <n v="3788.4"/>
    <d v="2004-03-29T00:00:00"/>
    <x v="0"/>
    <n v="1"/>
    <n v="3"/>
    <n v="2004"/>
    <x v="0"/>
    <n v="88"/>
    <s v="S24_3151"/>
    <s v="Tekni Collectables Inc."/>
    <n v="2015559350"/>
    <s v="7476 Moss Rd."/>
    <m/>
    <s v="Newark"/>
    <s v="NJ"/>
    <n v="94019"/>
    <s v="USA"/>
    <s v="NA"/>
    <s v="William Brown"/>
    <s v="Medium"/>
  </r>
  <r>
    <n v="10235"/>
    <n v="24"/>
    <n v="76.03"/>
    <n v="3"/>
    <n v="1824.72"/>
    <d v="2004-02-04T00:00:00"/>
    <x v="0"/>
    <n v="2"/>
    <n v="4"/>
    <n v="2004"/>
    <x v="2"/>
    <n v="84"/>
    <s v="S18_2581"/>
    <s v="Royal Canadian Collectables, Ltd."/>
    <s v="(604) 555-4555"/>
    <s v="23 Tsawassen Blvd."/>
    <m/>
    <s v="Tsawassen"/>
    <s v="BC"/>
    <s v="T2F 8M4"/>
    <s v="Canada"/>
    <s v="NA"/>
    <s v="Elizabeth Lincoln"/>
    <s v="Small"/>
  </r>
  <r>
    <n v="10236"/>
    <n v="22"/>
    <n v="100"/>
    <n v="1"/>
    <n v="2852.08"/>
    <d v="2004-03-04T00:00:00"/>
    <x v="0"/>
    <n v="2"/>
    <n v="4"/>
    <n v="2004"/>
    <x v="3"/>
    <n v="118"/>
    <s v="S10_2016"/>
    <s v="Motor Mint Distributors Inc."/>
    <n v="2155559857"/>
    <s v="11328 Douglas Av."/>
    <m/>
    <s v="Philadelphia"/>
    <s v="PA"/>
    <n v="71270"/>
    <s v="USA"/>
    <s v="NA"/>
    <s v="Rosa Hernandez"/>
    <s v="Small"/>
  </r>
  <r>
    <n v="10237"/>
    <n v="23"/>
    <n v="100"/>
    <n v="7"/>
    <n v="2333.12"/>
    <d v="2004-05-04T00:00:00"/>
    <x v="0"/>
    <n v="2"/>
    <n v="4"/>
    <n v="2004"/>
    <x v="3"/>
    <n v="95"/>
    <s v="S10_1678"/>
    <s v="Vitachrome Inc."/>
    <n v="2125551500"/>
    <s v="2678 Kingston Rd."/>
    <s v="Suite 101"/>
    <s v="NYC"/>
    <s v="NY"/>
    <n v="10022"/>
    <s v="USA"/>
    <s v="NA"/>
    <s v="Michael Frick"/>
    <s v="Small"/>
  </r>
  <r>
    <n v="10238"/>
    <n v="28"/>
    <n v="100"/>
    <n v="3"/>
    <n v="5774.72"/>
    <d v="2004-09-04T00:00:00"/>
    <x v="0"/>
    <n v="2"/>
    <n v="4"/>
    <n v="2004"/>
    <x v="1"/>
    <n v="194"/>
    <s v="S12_1099"/>
    <s v="Danish Wholesale Imports"/>
    <s v="31 12 3555"/>
    <s v="Vinb'ltet 34"/>
    <m/>
    <s v="Kobenhavn"/>
    <m/>
    <n v="1734"/>
    <s v="Denmark"/>
    <s v="EMEA"/>
    <s v="Jytte Petersen"/>
    <s v="Medium"/>
  </r>
  <r>
    <n v="10239"/>
    <n v="21"/>
    <n v="93.28"/>
    <n v="5"/>
    <n v="1958.88"/>
    <d v="2004-12-04T00:00:00"/>
    <x v="0"/>
    <n v="2"/>
    <n v="4"/>
    <n v="2004"/>
    <x v="1"/>
    <n v="115"/>
    <s v="S12_4675"/>
    <s v="Oulu Toy Supplies, Inc."/>
    <s v="981-443655"/>
    <s v="Torikatu 38"/>
    <m/>
    <s v="Oulu"/>
    <m/>
    <n v="90110"/>
    <s v="Finland"/>
    <s v="EMEA"/>
    <s v="Pirkko Koskitalo"/>
    <s v="Small"/>
  </r>
  <r>
    <n v="10240"/>
    <n v="41"/>
    <n v="100"/>
    <n v="3"/>
    <n v="5628.89"/>
    <d v="2004-04-13T00:00:00"/>
    <x v="0"/>
    <n v="2"/>
    <n v="4"/>
    <n v="2004"/>
    <x v="1"/>
    <n v="141"/>
    <s v="S18_1129"/>
    <s v="Osaka Souveniers Co."/>
    <s v="+81 06 6342 5555"/>
    <s v="Dojima Avanza 4F, 1-6-20 Dojima, Kita-ku"/>
    <m/>
    <s v="Osaka"/>
    <s v="Osaka"/>
    <s v="530-0003"/>
    <s v="Japan"/>
    <s v="Japan"/>
    <s v="Mory Kentary"/>
    <s v="Medium"/>
  </r>
  <r>
    <n v="10241"/>
    <n v="21"/>
    <n v="100"/>
    <n v="11"/>
    <n v="2508.66"/>
    <d v="2004-04-13T00:00:00"/>
    <x v="0"/>
    <n v="2"/>
    <n v="4"/>
    <n v="2004"/>
    <x v="1"/>
    <n v="124"/>
    <s v="S18_1589"/>
    <s v="Mini Caravy"/>
    <s v="88.60.1555"/>
    <s v="24, place Kluber"/>
    <m/>
    <s v="Strasbourg"/>
    <m/>
    <n v="67000"/>
    <s v="France"/>
    <s v="EMEA"/>
    <s v="Frederique Citeaux"/>
    <s v="Small"/>
  </r>
  <r>
    <n v="10242"/>
    <n v="46"/>
    <n v="36.93"/>
    <n v="1"/>
    <n v="1698.78"/>
    <d v="2004-04-20T00:00:00"/>
    <x v="0"/>
    <n v="2"/>
    <n v="4"/>
    <n v="2004"/>
    <x v="0"/>
    <n v="41"/>
    <s v="S24_3969"/>
    <s v="Microscale Inc."/>
    <n v="2125551957"/>
    <s v="5290 North Pendale Street"/>
    <s v="Suite 200"/>
    <s v="NYC"/>
    <s v="NY"/>
    <n v="10022"/>
    <s v="USA"/>
    <s v="NA"/>
    <s v="Kee Kuo"/>
    <s v="Small"/>
  </r>
  <r>
    <n v="10243"/>
    <n v="47"/>
    <n v="100"/>
    <n v="2"/>
    <n v="6154.18"/>
    <d v="2004-04-26T00:00:00"/>
    <x v="0"/>
    <n v="2"/>
    <n v="4"/>
    <n v="2004"/>
    <x v="0"/>
    <n v="127"/>
    <s v="S18_2325"/>
    <s v="Diecast Collectables"/>
    <n v="6175552555"/>
    <s v="6251 Ingle Ln."/>
    <m/>
    <s v="Boston"/>
    <s v="MA"/>
    <n v="51003"/>
    <s v="USA"/>
    <s v="NA"/>
    <s v="Valarie Franco"/>
    <s v="Medium"/>
  </r>
  <r>
    <n v="10244"/>
    <n v="40"/>
    <n v="100"/>
    <n v="7"/>
    <n v="4684.8"/>
    <d v="2004-04-29T00:00:00"/>
    <x v="0"/>
    <n v="2"/>
    <n v="4"/>
    <n v="2004"/>
    <x v="0"/>
    <n v="102"/>
    <s v="S18_1342"/>
    <s v="Euro Shopping Channel"/>
    <s v="(91) 555 94 44"/>
    <s v="C/ Moralzarzal, 86"/>
    <m/>
    <s v="Madrid"/>
    <m/>
    <n v="28034"/>
    <s v="Spain"/>
    <s v="EMEA"/>
    <s v="Diego Freyre"/>
    <s v="Medium"/>
  </r>
  <r>
    <n v="10245"/>
    <n v="34"/>
    <n v="100"/>
    <n v="9"/>
    <n v="6120.34"/>
    <d v="2004-04-05T00:00:00"/>
    <x v="0"/>
    <n v="2"/>
    <n v="5"/>
    <n v="2004"/>
    <x v="1"/>
    <n v="214"/>
    <s v="S10_1949"/>
    <s v="Super Scale Inc."/>
    <n v="2035559545"/>
    <s v="567 North Pendale Street"/>
    <m/>
    <s v="New Haven"/>
    <s v="CT"/>
    <n v="97823"/>
    <s v="USA"/>
    <s v="NA"/>
    <s v="Leslie Murphy"/>
    <s v="Medium"/>
  </r>
  <r>
    <n v="10246"/>
    <n v="46"/>
    <n v="100"/>
    <n v="5"/>
    <n v="5069.66"/>
    <d v="2004-05-05T00:00:00"/>
    <x v="0"/>
    <n v="2"/>
    <n v="5"/>
    <n v="2004"/>
    <x v="4"/>
    <n v="118"/>
    <s v="S12_4473"/>
    <s v="Euro Shopping Channel"/>
    <s v="(91) 555 94 44"/>
    <s v="C/ Moralzarzal, 86"/>
    <m/>
    <s v="Madrid"/>
    <m/>
    <n v="28034"/>
    <s v="Spain"/>
    <s v="EMEA"/>
    <s v="Diego Freyre"/>
    <s v="Medium"/>
  </r>
  <r>
    <n v="10247"/>
    <n v="44"/>
    <n v="100"/>
    <n v="2"/>
    <n v="10606.2"/>
    <d v="2004-05-05T00:00:00"/>
    <x v="0"/>
    <n v="2"/>
    <n v="5"/>
    <n v="2004"/>
    <x v="1"/>
    <n v="207"/>
    <s v="S12_1108"/>
    <s v="Suominen Souveniers"/>
    <s v="+358 9 8045 555"/>
    <s v="Software Engineering Center, SEC Oy"/>
    <m/>
    <s v="Espoo"/>
    <m/>
    <s v="FIN-02271"/>
    <s v="Finland"/>
    <s v="EMEA"/>
    <s v="Kalle Suominen"/>
    <s v="Large"/>
  </r>
  <r>
    <n v="10248"/>
    <n v="20"/>
    <n v="100"/>
    <n v="3"/>
    <n v="2910.4"/>
    <d v="2004-07-05T00:00:00"/>
    <x v="2"/>
    <n v="2"/>
    <n v="5"/>
    <n v="2004"/>
    <x v="1"/>
    <n v="136"/>
    <s v="S10_4757"/>
    <s v="Land of Toys Inc."/>
    <n v="2125557818"/>
    <s v="897 Long Airport Avenue"/>
    <m/>
    <s v="NYC"/>
    <s v="NY"/>
    <n v="10022"/>
    <s v="USA"/>
    <s v="NA"/>
    <s v="Kwai Yu"/>
    <s v="Small"/>
  </r>
  <r>
    <n v="10249"/>
    <n v="46"/>
    <n v="100"/>
    <n v="5"/>
    <n v="5600.5"/>
    <d v="2004-08-05T00:00:00"/>
    <x v="0"/>
    <n v="2"/>
    <n v="5"/>
    <n v="2004"/>
    <x v="0"/>
    <n v="105"/>
    <s v="S18_3856"/>
    <s v="Cambridge Collectables Co."/>
    <n v="6175555555"/>
    <s v="4658 Baden Av."/>
    <m/>
    <s v="Cambridge"/>
    <s v="MA"/>
    <n v="51247"/>
    <s v="USA"/>
    <s v="NA"/>
    <s v="Kyung Tseng"/>
    <s v="Medium"/>
  </r>
  <r>
    <n v="10250"/>
    <n v="45"/>
    <n v="100"/>
    <n v="14"/>
    <n v="8160.3"/>
    <d v="2004-11-05T00:00:00"/>
    <x v="0"/>
    <n v="2"/>
    <n v="5"/>
    <n v="2004"/>
    <x v="2"/>
    <n v="157"/>
    <s v="S18_1662"/>
    <s v="The Sharp Gifts Warehouse"/>
    <n v="4085553659"/>
    <s v="3086 Ingle Ln."/>
    <m/>
    <s v="San Jose"/>
    <s v="CA"/>
    <n v="94217"/>
    <s v="USA"/>
    <s v="NA"/>
    <s v="Sue Frick"/>
    <s v="Large"/>
  </r>
  <r>
    <n v="10251"/>
    <n v="28"/>
    <n v="100"/>
    <n v="2"/>
    <n v="3188.64"/>
    <d v="2004-05-18T00:00:00"/>
    <x v="0"/>
    <n v="2"/>
    <n v="5"/>
    <n v="2004"/>
    <x v="3"/>
    <n v="95"/>
    <s v="S10_1678"/>
    <s v="Tekni Collectables Inc."/>
    <n v="2015559350"/>
    <s v="7476 Moss Rd."/>
    <m/>
    <s v="Newark"/>
    <s v="NJ"/>
    <n v="94019"/>
    <s v="USA"/>
    <s v="NA"/>
    <s v="William Brown"/>
    <s v="Medium"/>
  </r>
  <r>
    <n v="10252"/>
    <n v="20"/>
    <n v="76.39"/>
    <n v="2"/>
    <n v="1527.8"/>
    <d v="2004-05-26T00:00:00"/>
    <x v="0"/>
    <n v="2"/>
    <n v="5"/>
    <n v="2004"/>
    <x v="1"/>
    <n v="80"/>
    <s v="S18_3278"/>
    <s v="Auto Canal Petit"/>
    <s v="(1) 47.55.6555"/>
    <s v="25, rue Lauriston"/>
    <m/>
    <s v="Paris"/>
    <m/>
    <n v="75016"/>
    <s v="France"/>
    <s v="EMEA"/>
    <s v="Dominique Perrier"/>
    <s v="Small"/>
  </r>
  <r>
    <n v="10253"/>
    <n v="24"/>
    <n v="100"/>
    <n v="13"/>
    <n v="3922.56"/>
    <d v="2004-01-06T00:00:00"/>
    <x v="2"/>
    <n v="2"/>
    <n v="6"/>
    <n v="2004"/>
    <x v="1"/>
    <n v="194"/>
    <s v="S12_1099"/>
    <s v="UK Collectables, Ltd."/>
    <s v="(171) 555-2282"/>
    <s v="Berkeley Gardens 12 Brewery"/>
    <m/>
    <s v="Liverpool"/>
    <m/>
    <s v="WX1 6LT"/>
    <s v="UK"/>
    <s v="EMEA"/>
    <s v="Elizabeth Devon"/>
    <s v="Medium"/>
  </r>
  <r>
    <n v="10255"/>
    <n v="24"/>
    <n v="100"/>
    <n v="1"/>
    <n v="3726"/>
    <d v="2004-04-06T00:00:00"/>
    <x v="0"/>
    <n v="2"/>
    <n v="6"/>
    <n v="2004"/>
    <x v="0"/>
    <n v="168"/>
    <s v="S18_2795"/>
    <s v="Mini Caravy"/>
    <s v="88.60.1555"/>
    <s v="24, place Kluber"/>
    <m/>
    <s v="Strasbourg"/>
    <m/>
    <n v="67000"/>
    <s v="France"/>
    <s v="EMEA"/>
    <s v="Frederique Citeaux"/>
    <s v="Medium"/>
  </r>
  <r>
    <n v="10256"/>
    <n v="34"/>
    <n v="95.55"/>
    <n v="2"/>
    <n v="3248.7"/>
    <d v="2004-08-06T00:00:00"/>
    <x v="0"/>
    <n v="2"/>
    <n v="6"/>
    <n v="2004"/>
    <x v="0"/>
    <n v="102"/>
    <s v="S18_1342"/>
    <s v="Danish Wholesale Imports"/>
    <s v="31 12 3555"/>
    <s v="Vinb'ltet 34"/>
    <m/>
    <s v="Kobenhavn"/>
    <m/>
    <n v="1734"/>
    <s v="Denmark"/>
    <s v="EMEA"/>
    <s v="Jytte Petersen"/>
    <s v="Medium"/>
  </r>
  <r>
    <n v="10257"/>
    <n v="50"/>
    <n v="88.14"/>
    <n v="1"/>
    <n v="4407"/>
    <d v="2004-06-14T00:00:00"/>
    <x v="0"/>
    <n v="2"/>
    <n v="6"/>
    <n v="2004"/>
    <x v="0"/>
    <n v="101"/>
    <s v="S18_2949"/>
    <s v="The Sharp Gifts Warehouse"/>
    <n v="4085553659"/>
    <s v="3086 Ingle Ln."/>
    <m/>
    <s v="San Jose"/>
    <s v="CA"/>
    <n v="94217"/>
    <s v="USA"/>
    <s v="NA"/>
    <s v="Sue Frick"/>
    <s v="Medium"/>
  </r>
  <r>
    <n v="10258"/>
    <n v="32"/>
    <n v="100"/>
    <n v="6"/>
    <n v="7680.64"/>
    <d v="2004-06-15T00:00:00"/>
    <x v="0"/>
    <n v="2"/>
    <n v="6"/>
    <n v="2004"/>
    <x v="1"/>
    <n v="214"/>
    <s v="S10_1949"/>
    <s v="Tokyo Collectables, Ltd"/>
    <s v="+81 3 3584 0555"/>
    <s v="2-2-8 Roppongi"/>
    <m/>
    <s v="Minato-ku"/>
    <s v="Tokyo"/>
    <s v="106-0032"/>
    <s v="Japan"/>
    <s v="Japan"/>
    <s v="Akiko Shimamura"/>
    <s v="Large"/>
  </r>
  <r>
    <n v="10259"/>
    <n v="26"/>
    <n v="100"/>
    <n v="12"/>
    <n v="4033.38"/>
    <d v="2004-06-15T00:00:00"/>
    <x v="0"/>
    <n v="2"/>
    <n v="6"/>
    <n v="2004"/>
    <x v="1"/>
    <n v="147"/>
    <s v="S10_4962"/>
    <s v="Handji Gifts&amp; Co"/>
    <s v="+65 224 1555"/>
    <s v="Village Close - 106 Linden Road Sandown"/>
    <s v="2nd Floor"/>
    <s v="Singapore"/>
    <m/>
    <n v="69045"/>
    <s v="Singapore"/>
    <s v="APAC"/>
    <s v="Wendy Victorino"/>
    <s v="Medium"/>
  </r>
  <r>
    <n v="10261"/>
    <n v="27"/>
    <n v="100"/>
    <n v="1"/>
    <n v="3378.24"/>
    <d v="2004-06-17T00:00:00"/>
    <x v="0"/>
    <n v="2"/>
    <n v="6"/>
    <n v="2004"/>
    <x v="1"/>
    <n v="136"/>
    <s v="S10_4757"/>
    <s v="Quebec Home Shopping Network"/>
    <s v="(514) 555-8054"/>
    <s v="43 rue St. Laurent"/>
    <m/>
    <s v="Montreal"/>
    <s v="Quebec"/>
    <s v="H1J 1C3"/>
    <s v="Canada"/>
    <s v="NA"/>
    <s v="Jean Fresnisre"/>
    <s v="Medium"/>
  </r>
  <r>
    <n v="10262"/>
    <n v="49"/>
    <n v="100"/>
    <n v="9"/>
    <n v="6567.96"/>
    <d v="2004-06-24T00:00:00"/>
    <x v="2"/>
    <n v="2"/>
    <n v="6"/>
    <n v="2004"/>
    <x v="2"/>
    <n v="157"/>
    <s v="S18_1662"/>
    <s v="Euro Shopping Channel"/>
    <s v="(91) 555 94 44"/>
    <s v="C/ Moralzarzal, 86"/>
    <m/>
    <s v="Madrid"/>
    <m/>
    <n v="28034"/>
    <s v="Spain"/>
    <s v="EMEA"/>
    <s v="Diego Freyre"/>
    <s v="Medium"/>
  </r>
  <r>
    <n v="10263"/>
    <n v="34"/>
    <n v="100"/>
    <n v="2"/>
    <n v="3676.76"/>
    <d v="2004-06-28T00:00:00"/>
    <x v="0"/>
    <n v="2"/>
    <n v="6"/>
    <n v="2004"/>
    <x v="3"/>
    <n v="95"/>
    <s v="S10_1678"/>
    <s v="Gift Depot Inc."/>
    <n v="2035552570"/>
    <s v="25593 South Bay Ln."/>
    <m/>
    <s v="Bridgewater"/>
    <s v="CT"/>
    <n v="97562"/>
    <s v="USA"/>
    <s v="NA"/>
    <s v="Julie King"/>
    <s v="Medium"/>
  </r>
  <r>
    <n v="10264"/>
    <n v="48"/>
    <n v="54.71"/>
    <n v="3"/>
    <n v="2626.08"/>
    <d v="2004-06-30T00:00:00"/>
    <x v="0"/>
    <n v="2"/>
    <n v="6"/>
    <n v="2004"/>
    <x v="3"/>
    <n v="62"/>
    <s v="S18_3782"/>
    <s v="Gifts4AllAges.com"/>
    <n v="6175559555"/>
    <s v="8616 Spinnaker Dr."/>
    <m/>
    <s v="Boston"/>
    <s v="MA"/>
    <n v="51003"/>
    <s v="USA"/>
    <s v="NA"/>
    <s v="Juri Yoshido"/>
    <s v="Small"/>
  </r>
  <r>
    <n v="10265"/>
    <n v="45"/>
    <n v="86.84"/>
    <n v="2"/>
    <n v="3907.8"/>
    <d v="2004-02-07T00:00:00"/>
    <x v="0"/>
    <n v="3"/>
    <n v="7"/>
    <n v="2004"/>
    <x v="1"/>
    <n v="80"/>
    <s v="S18_3278"/>
    <s v="Australian Collectables, Ltd"/>
    <s v="61-9-3844-6555"/>
    <s v="7 Allen Street"/>
    <m/>
    <s v="Glen Waverly"/>
    <s v="Victoria"/>
    <n v="3150"/>
    <s v="Australia"/>
    <s v="APAC"/>
    <s v="Sean Connery"/>
    <s v="Medium"/>
  </r>
  <r>
    <n v="10266"/>
    <n v="44"/>
    <n v="100"/>
    <n v="14"/>
    <n v="9160.36"/>
    <d v="2004-06-07T00:00:00"/>
    <x v="0"/>
    <n v="3"/>
    <n v="7"/>
    <n v="2004"/>
    <x v="1"/>
    <n v="194"/>
    <s v="S12_1099"/>
    <s v="L'ordine Souveniers"/>
    <s v="0522-556555"/>
    <s v="Strada Provinciale 124"/>
    <m/>
    <s v="Reggio Emilia"/>
    <m/>
    <n v="42100"/>
    <s v="Italy"/>
    <s v="EMEA"/>
    <s v="Maurizio Moroni"/>
    <s v="Large"/>
  </r>
  <r>
    <n v="10267"/>
    <n v="36"/>
    <n v="75.55"/>
    <n v="1"/>
    <n v="2719.8"/>
    <d v="2004-07-07T00:00:00"/>
    <x v="0"/>
    <n v="3"/>
    <n v="7"/>
    <n v="2004"/>
    <x v="1"/>
    <n v="71"/>
    <s v="S18_4933"/>
    <s v="Muscle Machine Inc"/>
    <n v="2125557413"/>
    <s v="4092 Furth Circle"/>
    <s v="Suite 400"/>
    <s v="NYC"/>
    <s v="NY"/>
    <n v="10022"/>
    <s v="USA"/>
    <s v="NA"/>
    <s v="Jeff Young"/>
    <s v="Small"/>
  </r>
  <r>
    <n v="10269"/>
    <n v="32"/>
    <n v="63.08"/>
    <n v="1"/>
    <n v="2018.56"/>
    <d v="2004-07-16T00:00:00"/>
    <x v="0"/>
    <n v="3"/>
    <n v="7"/>
    <n v="2004"/>
    <x v="0"/>
    <n v="62"/>
    <s v="S18_2957"/>
    <s v="Salzburg Collectables"/>
    <s v="6562-9555"/>
    <s v="Geislweg 14"/>
    <m/>
    <s v="Salzburg"/>
    <m/>
    <n v="5020"/>
    <s v="Austria"/>
    <s v="EMEA"/>
    <s v="Georg Pipps"/>
    <s v="Small"/>
  </r>
  <r>
    <n v="10270"/>
    <n v="21"/>
    <n v="100"/>
    <n v="9"/>
    <n v="4905.3900000000003"/>
    <d v="2004-07-19T00:00:00"/>
    <x v="0"/>
    <n v="3"/>
    <n v="7"/>
    <n v="2004"/>
    <x v="1"/>
    <n v="214"/>
    <s v="S10_1949"/>
    <s v="Souveniers And Things Co."/>
    <s v="+61 2 9495 8555"/>
    <s v="Monitor Money Building, 815 Pacific Hwy"/>
    <s v="Level 6"/>
    <s v="Chatswood"/>
    <s v="NSW"/>
    <n v="2067"/>
    <s v="Australia"/>
    <s v="APAC"/>
    <s v="Adrian Huxley"/>
    <s v="Medium"/>
  </r>
  <r>
    <n v="10271"/>
    <n v="31"/>
    <n v="97.17"/>
    <n v="5"/>
    <n v="3012.27"/>
    <d v="2004-07-20T00:00:00"/>
    <x v="0"/>
    <n v="3"/>
    <n v="7"/>
    <n v="2004"/>
    <x v="4"/>
    <n v="118"/>
    <s v="S12_4473"/>
    <s v="Mini Gifts Distributors Ltd."/>
    <n v="4155551450"/>
    <s v="5677 Strong St."/>
    <m/>
    <s v="San Rafael"/>
    <s v="CA"/>
    <n v="97562"/>
    <s v="USA"/>
    <s v="NA"/>
    <s v="Valarie Nelson"/>
    <s v="Medium"/>
  </r>
  <r>
    <n v="10272"/>
    <n v="35"/>
    <n v="100"/>
    <n v="2"/>
    <n v="5818.4"/>
    <d v="2004-07-20T00:00:00"/>
    <x v="0"/>
    <n v="3"/>
    <n v="7"/>
    <n v="2004"/>
    <x v="1"/>
    <n v="207"/>
    <s v="S12_1108"/>
    <s v="Diecast Classics Inc."/>
    <n v="2155551555"/>
    <s v="7586 Pompton St."/>
    <m/>
    <s v="Allentown"/>
    <s v="PA"/>
    <n v="70267"/>
    <s v="USA"/>
    <s v="NA"/>
    <s v="Kyung Yu"/>
    <s v="Medium"/>
  </r>
  <r>
    <n v="10273"/>
    <n v="30"/>
    <n v="100"/>
    <n v="4"/>
    <n v="3508.8"/>
    <d v="2004-07-21T00:00:00"/>
    <x v="0"/>
    <n v="3"/>
    <n v="7"/>
    <n v="2004"/>
    <x v="1"/>
    <n v="136"/>
    <s v="S10_4757"/>
    <s v="Petit Auto"/>
    <s v="(02) 5554 67"/>
    <s v="Rue Joseph-Bens 532"/>
    <m/>
    <s v="Bruxelles"/>
    <m/>
    <s v="B-1180"/>
    <s v="Belgium"/>
    <s v="EMEA"/>
    <s v="Catherine Dewey"/>
    <s v="Medium"/>
  </r>
  <r>
    <n v="10274"/>
    <n v="41"/>
    <n v="100"/>
    <n v="1"/>
    <n v="6724"/>
    <d v="2004-07-21T00:00:00"/>
    <x v="0"/>
    <n v="3"/>
    <n v="7"/>
    <n v="2004"/>
    <x v="2"/>
    <n v="157"/>
    <s v="S18_1662"/>
    <s v="Collectables For Less Inc."/>
    <n v="6175558555"/>
    <s v="7825 Douglas Av."/>
    <m/>
    <s v="Brickhaven"/>
    <s v="MA"/>
    <n v="58339"/>
    <s v="USA"/>
    <s v="NA"/>
    <s v="Allen Nelson"/>
    <s v="Medium"/>
  </r>
  <r>
    <n v="10275"/>
    <n v="45"/>
    <n v="92.83"/>
    <n v="1"/>
    <n v="4177.3500000000004"/>
    <d v="2004-07-23T00:00:00"/>
    <x v="0"/>
    <n v="3"/>
    <n v="7"/>
    <n v="2004"/>
    <x v="3"/>
    <n v="95"/>
    <s v="S10_1678"/>
    <s v="La Rochelle Gifts"/>
    <s v="40.67.8555"/>
    <s v="67, rue des Cinquante Otages"/>
    <m/>
    <s v="Nantes"/>
    <m/>
    <n v="44000"/>
    <s v="France"/>
    <s v="EMEA"/>
    <s v="Janine Labrune"/>
    <s v="Medium"/>
  </r>
  <r>
    <n v="10276"/>
    <n v="50"/>
    <n v="100"/>
    <n v="3"/>
    <n v="9631"/>
    <d v="2004-02-08T00:00:00"/>
    <x v="0"/>
    <n v="3"/>
    <n v="8"/>
    <n v="2004"/>
    <x v="1"/>
    <n v="194"/>
    <s v="S12_1099"/>
    <s v="Online Mini Collectables"/>
    <n v="6175557555"/>
    <s v="7635 Spinnaker Dr."/>
    <m/>
    <s v="Brickhaven"/>
    <s v="MA"/>
    <n v="58339"/>
    <s v="USA"/>
    <s v="NA"/>
    <s v="Miguel Barajas"/>
    <s v="Large"/>
  </r>
  <r>
    <n v="10277"/>
    <n v="28"/>
    <n v="100"/>
    <n v="1"/>
    <n v="3127.88"/>
    <d v="2004-04-08T00:00:00"/>
    <x v="0"/>
    <n v="3"/>
    <n v="8"/>
    <n v="2004"/>
    <x v="1"/>
    <n v="115"/>
    <s v="S12_4675"/>
    <s v="Dragon Souveniers, Ltd."/>
    <s v="+65 221 7555"/>
    <s v="Bronz Sok., Bronz Apt. 3/6 Tesvikiye"/>
    <m/>
    <s v="Singapore"/>
    <m/>
    <n v="79903"/>
    <s v="Singapore"/>
    <s v="Japan"/>
    <s v="Eric Natividad"/>
    <s v="Medium"/>
  </r>
  <r>
    <n v="10278"/>
    <n v="34"/>
    <n v="100"/>
    <n v="6"/>
    <n v="4667.8599999999997"/>
    <d v="2004-06-08T00:00:00"/>
    <x v="0"/>
    <n v="3"/>
    <n v="8"/>
    <n v="2004"/>
    <x v="1"/>
    <n v="141"/>
    <s v="S18_1129"/>
    <s v="Signal Gift Stores"/>
    <n v="7025551838"/>
    <s v="8489 Strong St."/>
    <m/>
    <s v="Las Vegas"/>
    <s v="NV"/>
    <n v="83030"/>
    <s v="USA"/>
    <s v="NA"/>
    <s v="Sue King"/>
    <s v="Medium"/>
  </r>
  <r>
    <n v="10279"/>
    <n v="26"/>
    <n v="60.58"/>
    <n v="1"/>
    <n v="1575.08"/>
    <d v="2004-09-08T00:00:00"/>
    <x v="0"/>
    <n v="3"/>
    <n v="8"/>
    <n v="2004"/>
    <x v="1"/>
    <n v="71"/>
    <s v="S18_4933"/>
    <s v="Euro Shopping Channel"/>
    <s v="(91) 555 94 44"/>
    <s v="C/ Moralzarzal, 86"/>
    <m/>
    <s v="Madrid"/>
    <m/>
    <n v="28034"/>
    <s v="Spain"/>
    <s v="EMEA"/>
    <s v="Diego Freyre"/>
    <s v="Small"/>
  </r>
  <r>
    <n v="10280"/>
    <n v="34"/>
    <n v="100"/>
    <n v="2"/>
    <n v="8014.82"/>
    <d v="2004-08-17T00:00:00"/>
    <x v="0"/>
    <n v="3"/>
    <n v="8"/>
    <n v="2004"/>
    <x v="1"/>
    <n v="214"/>
    <s v="S10_1949"/>
    <s v="Amica Models &amp; Co."/>
    <s v="011-4988555"/>
    <s v="Via Monte Bianco 34"/>
    <m/>
    <s v="Torino"/>
    <m/>
    <n v="10100"/>
    <s v="Italy"/>
    <s v="EMEA"/>
    <s v="Paolo Accorti"/>
    <s v="Large"/>
  </r>
  <r>
    <n v="10281"/>
    <n v="44"/>
    <n v="100"/>
    <n v="9"/>
    <n v="7020.64"/>
    <d v="2004-08-19T00:00:00"/>
    <x v="0"/>
    <n v="3"/>
    <n v="8"/>
    <n v="2004"/>
    <x v="1"/>
    <n v="147"/>
    <s v="S10_4962"/>
    <s v="Diecast Classics Inc."/>
    <n v="2155551555"/>
    <s v="7586 Pompton St."/>
    <m/>
    <s v="Allentown"/>
    <s v="PA"/>
    <n v="70267"/>
    <s v="USA"/>
    <s v="NA"/>
    <s v="Kyung Yu"/>
    <s v="Large"/>
  </r>
  <r>
    <n v="10282"/>
    <n v="41"/>
    <n v="100"/>
    <n v="5"/>
    <n v="7071.27"/>
    <d v="2004-08-20T00:00:00"/>
    <x v="0"/>
    <n v="3"/>
    <n v="8"/>
    <n v="2004"/>
    <x v="1"/>
    <n v="207"/>
    <s v="S12_1108"/>
    <s v="Mini Gifts Distributors Ltd."/>
    <n v="4155551450"/>
    <s v="5677 Strong St."/>
    <m/>
    <s v="San Rafael"/>
    <s v="CA"/>
    <n v="97562"/>
    <s v="USA"/>
    <s v="NA"/>
    <s v="Valarie Nelson"/>
    <s v="Large"/>
  </r>
  <r>
    <n v="10283"/>
    <n v="25"/>
    <n v="100"/>
    <n v="6"/>
    <n v="2992"/>
    <d v="2004-08-20T00:00:00"/>
    <x v="0"/>
    <n v="3"/>
    <n v="8"/>
    <n v="2004"/>
    <x v="1"/>
    <n v="136"/>
    <s v="S10_4757"/>
    <s v="Royal Canadian Collectables, Ltd."/>
    <s v="(604) 555-4555"/>
    <s v="23 Tsawassen Blvd."/>
    <m/>
    <s v="Tsawassen"/>
    <s v="BC"/>
    <s v="T2F 8M4"/>
    <s v="Canada"/>
    <s v="NA"/>
    <s v="Elizabeth Lincoln"/>
    <s v="Small"/>
  </r>
  <r>
    <n v="10284"/>
    <n v="45"/>
    <n v="100"/>
    <n v="11"/>
    <n v="5747.85"/>
    <d v="2004-08-21T00:00:00"/>
    <x v="0"/>
    <n v="3"/>
    <n v="8"/>
    <n v="2004"/>
    <x v="2"/>
    <n v="157"/>
    <s v="S18_1662"/>
    <s v="Norway Gifts By Mail, Co."/>
    <s v="+47 2212 1555"/>
    <s v="Drammensveien 126 A, PB 744 Sentrum"/>
    <m/>
    <s v="Oslo"/>
    <m/>
    <s v="N 0106"/>
    <s v="Norway"/>
    <s v="EMEA"/>
    <s v="Jan Klaeboe"/>
    <s v="Medium"/>
  </r>
  <r>
    <n v="10285"/>
    <n v="36"/>
    <n v="100"/>
    <n v="6"/>
    <n v="4099.68"/>
    <d v="2004-08-27T00:00:00"/>
    <x v="0"/>
    <n v="3"/>
    <n v="8"/>
    <n v="2004"/>
    <x v="3"/>
    <n v="95"/>
    <s v="S10_1678"/>
    <s v="Marta's Replicas Co."/>
    <n v="6175558555"/>
    <s v="39323 Spinnaker Dr."/>
    <m/>
    <s v="Cambridge"/>
    <s v="MA"/>
    <n v="51247"/>
    <s v="USA"/>
    <s v="NA"/>
    <s v="Marta Hernandez"/>
    <s v="Medium"/>
  </r>
  <r>
    <n v="10286"/>
    <n v="38"/>
    <n v="57.2"/>
    <n v="1"/>
    <n v="2173.6"/>
    <d v="2004-08-28T00:00:00"/>
    <x v="0"/>
    <n v="3"/>
    <n v="8"/>
    <n v="2004"/>
    <x v="3"/>
    <n v="62"/>
    <s v="S18_3782"/>
    <s v="La Corne D'abondance, Co."/>
    <s v="(1) 42.34.2555"/>
    <s v="265, boulevard Charonne"/>
    <m/>
    <s v="Paris"/>
    <m/>
    <n v="75012"/>
    <s v="France"/>
    <s v="EMEA"/>
    <s v="Marie Bertrand"/>
    <s v="Small"/>
  </r>
  <r>
    <n v="10287"/>
    <n v="21"/>
    <n v="100"/>
    <n v="12"/>
    <n v="3432.24"/>
    <d v="2004-08-30T00:00:00"/>
    <x v="0"/>
    <n v="3"/>
    <n v="8"/>
    <n v="2004"/>
    <x v="1"/>
    <n v="194"/>
    <s v="S12_1099"/>
    <s v="Vida Sport, Ltd"/>
    <s v="0897-034555"/>
    <s v="Grenzacherweg 237"/>
    <m/>
    <s v="Gensve"/>
    <m/>
    <n v="1203"/>
    <s v="Switzerland"/>
    <s v="EMEA"/>
    <s v="Michael Holz"/>
    <s v="Medium"/>
  </r>
  <r>
    <n v="10288"/>
    <n v="20"/>
    <n v="100"/>
    <n v="14"/>
    <n v="2936.8"/>
    <d v="2004-01-09T00:00:00"/>
    <x v="0"/>
    <n v="3"/>
    <n v="9"/>
    <n v="2004"/>
    <x v="1"/>
    <n v="124"/>
    <s v="S18_1589"/>
    <s v="Handji Gifts&amp; Co"/>
    <s v="+65 224 1555"/>
    <s v="Village Close - 106 Linden Road Sandown"/>
    <s v="2nd Floor"/>
    <s v="Singapore"/>
    <m/>
    <n v="69045"/>
    <s v="Singapore"/>
    <s v="APAC"/>
    <s v="Wendy Victorino"/>
    <s v="Small"/>
  </r>
  <r>
    <n v="10289"/>
    <n v="38"/>
    <n v="100"/>
    <n v="2"/>
    <n v="4567.9799999999996"/>
    <d v="2004-03-09T00:00:00"/>
    <x v="0"/>
    <n v="3"/>
    <n v="9"/>
    <n v="2004"/>
    <x v="0"/>
    <n v="102"/>
    <s v="S18_1342"/>
    <s v="Herkku Gifts"/>
    <s v="+47 2267 3215"/>
    <s v="Drammen 121, PR 744 Sentrum"/>
    <m/>
    <s v="Bergen"/>
    <m/>
    <s v="N 5804"/>
    <s v="Norway"/>
    <s v="EMEA"/>
    <s v="Veysel Oeztan"/>
    <s v="Medium"/>
  </r>
  <r>
    <n v="10290"/>
    <n v="26"/>
    <n v="96.23"/>
    <n v="2"/>
    <n v="2501.98"/>
    <d v="2004-07-09T00:00:00"/>
    <x v="0"/>
    <n v="3"/>
    <n v="9"/>
    <n v="2004"/>
    <x v="0"/>
    <n v="99"/>
    <s v="S18_3320"/>
    <s v="Auto-Moto Classics Inc."/>
    <n v="6175558428"/>
    <s v="16780 Pompton St."/>
    <m/>
    <s v="Brickhaven"/>
    <s v="MA"/>
    <n v="58339"/>
    <s v="USA"/>
    <s v="NA"/>
    <s v="Leslie Taylor"/>
    <s v="Small"/>
  </r>
  <r>
    <n v="10291"/>
    <n v="37"/>
    <n v="100"/>
    <n v="11"/>
    <n v="7136.19"/>
    <d v="2004-08-09T00:00:00"/>
    <x v="0"/>
    <n v="3"/>
    <n v="9"/>
    <n v="2004"/>
    <x v="1"/>
    <n v="214"/>
    <s v="S10_1949"/>
    <s v="Scandinavian Gift Ideas"/>
    <s v="0695-34 6555"/>
    <s v="?kergatan 24"/>
    <m/>
    <s v="Boras"/>
    <m/>
    <s v="S-844 67"/>
    <s v="Sweden"/>
    <s v="EMEA"/>
    <s v="Maria Larsson"/>
    <s v="Large"/>
  </r>
  <r>
    <n v="10292"/>
    <n v="21"/>
    <n v="100"/>
    <n v="8"/>
    <n v="2214.87"/>
    <d v="2004-08-09T00:00:00"/>
    <x v="0"/>
    <n v="3"/>
    <n v="9"/>
    <n v="2004"/>
    <x v="4"/>
    <n v="118"/>
    <s v="S12_4473"/>
    <s v="Land of Toys Inc."/>
    <n v="2125557818"/>
    <s v="897 Long Airport Avenue"/>
    <m/>
    <s v="NYC"/>
    <s v="NY"/>
    <n v="10022"/>
    <s v="USA"/>
    <s v="NA"/>
    <s v="Kwai Yu"/>
    <s v="Small"/>
  </r>
  <r>
    <n v="10293"/>
    <n v="46"/>
    <n v="100"/>
    <n v="8"/>
    <n v="8411.56"/>
    <d v="2004-09-09T00:00:00"/>
    <x v="0"/>
    <n v="3"/>
    <n v="9"/>
    <n v="2004"/>
    <x v="1"/>
    <n v="207"/>
    <s v="S12_1108"/>
    <s v="Amica Models &amp; Co."/>
    <s v="011-4988555"/>
    <s v="Via Monte Bianco 34"/>
    <m/>
    <s v="Torino"/>
    <m/>
    <n v="10100"/>
    <s v="Italy"/>
    <s v="EMEA"/>
    <s v="Paolo Accorti"/>
    <s v="Large"/>
  </r>
  <r>
    <n v="10294"/>
    <n v="45"/>
    <n v="100"/>
    <n v="1"/>
    <n v="4692.6000000000004"/>
    <d v="2004-10-09T00:00:00"/>
    <x v="0"/>
    <n v="3"/>
    <n v="9"/>
    <n v="2004"/>
    <x v="6"/>
    <n v="99"/>
    <s v="S700_3962"/>
    <s v="Online Mini Collectables"/>
    <n v="6175557555"/>
    <s v="7635 Spinnaker Dr."/>
    <m/>
    <s v="Brickhaven"/>
    <s v="MA"/>
    <n v="58339"/>
    <s v="USA"/>
    <s v="NA"/>
    <s v="Miguel Barajas"/>
    <s v="Medium"/>
  </r>
  <r>
    <n v="10295"/>
    <n v="24"/>
    <n v="100"/>
    <n v="1"/>
    <n v="3427.2"/>
    <d v="2004-10-09T00:00:00"/>
    <x v="0"/>
    <n v="3"/>
    <n v="9"/>
    <n v="2004"/>
    <x v="1"/>
    <n v="136"/>
    <s v="S10_4757"/>
    <s v="Gifts4AllAges.com"/>
    <n v="6175559555"/>
    <s v="8616 Spinnaker Dr."/>
    <m/>
    <s v="Boston"/>
    <s v="MA"/>
    <n v="51003"/>
    <s v="USA"/>
    <s v="NA"/>
    <s v="Juri Yoshido"/>
    <s v="Medium"/>
  </r>
  <r>
    <n v="10296"/>
    <n v="36"/>
    <n v="100"/>
    <n v="7"/>
    <n v="5676.84"/>
    <d v="2004-09-15T00:00:00"/>
    <x v="0"/>
    <n v="3"/>
    <n v="9"/>
    <n v="2004"/>
    <x v="2"/>
    <n v="157"/>
    <s v="S18_1662"/>
    <s v="Bavarian Collectables Imports, Co."/>
    <s v="+49 89 61 08 9555"/>
    <s v="Hansastr. 15"/>
    <m/>
    <s v="Munich"/>
    <m/>
    <n v="80686"/>
    <s v="Germany"/>
    <s v="EMEA"/>
    <s v="Michael Donnermeyer"/>
    <s v="Medium"/>
  </r>
  <r>
    <n v="10297"/>
    <n v="25"/>
    <n v="82.79"/>
    <n v="4"/>
    <n v="2069.75"/>
    <d v="2004-09-16T00:00:00"/>
    <x v="0"/>
    <n v="3"/>
    <n v="9"/>
    <n v="2004"/>
    <x v="2"/>
    <n v="84"/>
    <s v="S18_2581"/>
    <s v="Clover Collections, Co."/>
    <s v="+353 1862 1555"/>
    <s v="25 Maiden Lane"/>
    <s v="Floor No. 4"/>
    <s v="Dublin"/>
    <m/>
    <n v="2"/>
    <s v="Ireland"/>
    <s v="EMEA"/>
    <s v="Dean Cassidy"/>
    <s v="Small"/>
  </r>
  <r>
    <n v="10298"/>
    <n v="39"/>
    <n v="96.34"/>
    <n v="1"/>
    <n v="3757.26"/>
    <d v="2004-09-27T00:00:00"/>
    <x v="0"/>
    <n v="3"/>
    <n v="9"/>
    <n v="2004"/>
    <x v="3"/>
    <n v="118"/>
    <s v="S10_2016"/>
    <s v="Atelier graphique"/>
    <s v="40.32.2555"/>
    <s v="54, rue Royale"/>
    <m/>
    <s v="Nantes"/>
    <m/>
    <n v="44000"/>
    <s v="France"/>
    <s v="EMEA"/>
    <s v="Carine Schmitt"/>
    <s v="Medium"/>
  </r>
  <r>
    <n v="10299"/>
    <n v="23"/>
    <n v="100"/>
    <n v="9"/>
    <n v="2597.39"/>
    <d v="2004-09-30T00:00:00"/>
    <x v="0"/>
    <n v="3"/>
    <n v="9"/>
    <n v="2004"/>
    <x v="3"/>
    <n v="95"/>
    <s v="S10_1678"/>
    <s v="Toys of Finland, Co."/>
    <s v="90-224 8555"/>
    <s v="Keskuskatu 45"/>
    <m/>
    <s v="Helsinki"/>
    <m/>
    <n v="21240"/>
    <s v="Finland"/>
    <s v="EMEA"/>
    <s v="Matti Karttunen"/>
    <s v="Small"/>
  </r>
  <r>
    <n v="10300"/>
    <n v="33"/>
    <n v="100"/>
    <n v="5"/>
    <n v="5521.89"/>
    <d v="2003-04-10T00:00:00"/>
    <x v="0"/>
    <n v="4"/>
    <n v="10"/>
    <n v="2003"/>
    <x v="1"/>
    <n v="194"/>
    <s v="S12_1099"/>
    <s v="Blauer See Auto, Co."/>
    <s v="+49 69 66 90 2555"/>
    <s v="Lyonerstr. 34"/>
    <m/>
    <s v="Frankfurt"/>
    <m/>
    <n v="60528"/>
    <s v="Germany"/>
    <s v="EMEA"/>
    <s v="Roland Keitel"/>
    <s v="Medium"/>
  </r>
  <r>
    <n v="10301"/>
    <n v="37"/>
    <n v="100"/>
    <n v="8"/>
    <n v="5917.78"/>
    <d v="2003-05-10T00:00:00"/>
    <x v="0"/>
    <n v="4"/>
    <n v="10"/>
    <n v="2003"/>
    <x v="1"/>
    <n v="141"/>
    <s v="S18_1129"/>
    <s v="Norway Gifts By Mail, Co."/>
    <s v="+47 2212 1555"/>
    <s v="Drammensveien 126 A, PB 744 Sentrum"/>
    <m/>
    <s v="Oslo"/>
    <m/>
    <s v="N 0106"/>
    <s v="Norway"/>
    <s v="EMEA"/>
    <s v="Jan Klaeboe"/>
    <s v="Medium"/>
  </r>
  <r>
    <n v="10302"/>
    <n v="43"/>
    <n v="100"/>
    <n v="1"/>
    <n v="7310"/>
    <d v="2003-06-10T00:00:00"/>
    <x v="0"/>
    <n v="4"/>
    <n v="10"/>
    <n v="2003"/>
    <x v="0"/>
    <n v="170"/>
    <s v="S18_1749"/>
    <s v="UK Collectables, Ltd."/>
    <s v="(171) 555-2282"/>
    <s v="Berkeley Gardens 12 Brewery"/>
    <m/>
    <s v="Liverpool"/>
    <m/>
    <s v="WX1 6LT"/>
    <s v="UK"/>
    <s v="EMEA"/>
    <s v="Elizabeth Devon"/>
    <s v="Large"/>
  </r>
  <r>
    <n v="10303"/>
    <n v="46"/>
    <n v="49.04"/>
    <n v="2"/>
    <n v="2255.84"/>
    <d v="2004-06-10T00:00:00"/>
    <x v="0"/>
    <n v="4"/>
    <n v="10"/>
    <n v="2004"/>
    <x v="0"/>
    <n v="60"/>
    <s v="S18_2248"/>
    <s v="Iberia Gift Imports, Corp."/>
    <s v="(95) 555 82 82"/>
    <s v="C/ Romero, 33"/>
    <m/>
    <s v="Sevilla"/>
    <m/>
    <n v="41101"/>
    <s v="Spain"/>
    <s v="EMEA"/>
    <s v="Jose Pedro Roel"/>
    <s v="Small"/>
  </r>
  <r>
    <n v="10304"/>
    <n v="47"/>
    <n v="100"/>
    <n v="6"/>
    <n v="10172.700000000001"/>
    <d v="2004-11-10T00:00:00"/>
    <x v="0"/>
    <n v="4"/>
    <n v="10"/>
    <n v="2004"/>
    <x v="1"/>
    <n v="214"/>
    <s v="S10_1949"/>
    <s v="Auto Assoc. &amp; Cie."/>
    <s v="30.59.8555"/>
    <s v="67, avenue de l'Europe"/>
    <m/>
    <s v="Versailles"/>
    <m/>
    <n v="78000"/>
    <s v="France"/>
    <s v="EMEA"/>
    <s v="Daniel Tonini"/>
    <s v="Large"/>
  </r>
  <r>
    <n v="10305"/>
    <n v="38"/>
    <n v="100"/>
    <n v="13"/>
    <n v="6680.78"/>
    <d v="2004-10-13T00:00:00"/>
    <x v="0"/>
    <n v="4"/>
    <n v="10"/>
    <n v="2004"/>
    <x v="1"/>
    <n v="147"/>
    <s v="S10_4962"/>
    <s v="Marta's Replicas Co."/>
    <n v="6175558555"/>
    <s v="39323 Spinnaker Dr."/>
    <m/>
    <s v="Cambridge"/>
    <s v="MA"/>
    <n v="51247"/>
    <s v="USA"/>
    <s v="NA"/>
    <s v="Marta Hernandez"/>
    <s v="Medium"/>
  </r>
  <r>
    <n v="10306"/>
    <n v="31"/>
    <n v="100"/>
    <n v="13"/>
    <n v="6570.76"/>
    <d v="2004-10-14T00:00:00"/>
    <x v="0"/>
    <n v="4"/>
    <n v="10"/>
    <n v="2004"/>
    <x v="1"/>
    <n v="207"/>
    <s v="S12_1108"/>
    <s v="AV Stores, Co."/>
    <s v="(171) 555-1555"/>
    <s v="Fauntleroy Circus"/>
    <m/>
    <s v="Manchester"/>
    <m/>
    <s v="EC2 5NT"/>
    <s v="UK"/>
    <s v="EMEA"/>
    <s v="Victoria Ashworth"/>
    <s v="Medium"/>
  </r>
  <r>
    <n v="10307"/>
    <n v="22"/>
    <n v="100"/>
    <n v="9"/>
    <n v="2692.8"/>
    <d v="2004-10-14T00:00:00"/>
    <x v="0"/>
    <n v="4"/>
    <n v="10"/>
    <n v="2004"/>
    <x v="1"/>
    <n v="136"/>
    <s v="S10_4757"/>
    <s v="Classic Gift Ideas, Inc"/>
    <n v="2155554695"/>
    <s v="782 First Street"/>
    <m/>
    <s v="Philadelphia"/>
    <s v="PA"/>
    <n v="71270"/>
    <s v="USA"/>
    <s v="NA"/>
    <s v="Francisca Cervantes"/>
    <s v="Small"/>
  </r>
  <r>
    <n v="10308"/>
    <n v="34"/>
    <n v="100"/>
    <n v="2"/>
    <n v="4043.96"/>
    <d v="2004-10-15T00:00:00"/>
    <x v="0"/>
    <n v="4"/>
    <n v="10"/>
    <n v="2004"/>
    <x v="3"/>
    <n v="118"/>
    <s v="S10_2016"/>
    <s v="Mini Classics"/>
    <n v="9145554562"/>
    <s v="3758 North Pendale Street"/>
    <m/>
    <s v="White Plains"/>
    <s v="NY"/>
    <n v="24067"/>
    <s v="USA"/>
    <s v="NA"/>
    <s v="Steve Frick"/>
    <s v="Medium"/>
  </r>
  <r>
    <n v="10309"/>
    <n v="41"/>
    <n v="100"/>
    <n v="5"/>
    <n v="4394.38"/>
    <d v="2004-10-15T00:00:00"/>
    <x v="0"/>
    <n v="4"/>
    <n v="10"/>
    <n v="2004"/>
    <x v="3"/>
    <n v="95"/>
    <s v="S10_1678"/>
    <s v="Baane Mini Imports"/>
    <s v="07-98 9555"/>
    <s v="Erling Skakkes gate 78"/>
    <m/>
    <s v="Stavern"/>
    <m/>
    <n v="4110"/>
    <s v="Norway"/>
    <s v="EMEA"/>
    <s v="Jonas Bergulfsen"/>
    <s v="Medium"/>
  </r>
  <r>
    <n v="10310"/>
    <n v="33"/>
    <n v="100"/>
    <n v="10"/>
    <n v="6934.62"/>
    <d v="2004-10-16T00:00:00"/>
    <x v="0"/>
    <n v="4"/>
    <n v="10"/>
    <n v="2004"/>
    <x v="1"/>
    <n v="194"/>
    <s v="S12_1099"/>
    <s v="Toms Spezialitten, Ltd"/>
    <s v="0221-5554327"/>
    <s v="Mehrheimerstr. 369"/>
    <m/>
    <s v="Koln"/>
    <m/>
    <n v="50739"/>
    <s v="Germany"/>
    <s v="EMEA"/>
    <s v="Henriette Pfalzheim"/>
    <s v="Medium"/>
  </r>
  <r>
    <n v="10311"/>
    <n v="29"/>
    <n v="100"/>
    <n v="9"/>
    <n v="2923.2"/>
    <d v="2004-10-16T00:00:00"/>
    <x v="0"/>
    <n v="4"/>
    <n v="10"/>
    <n v="2004"/>
    <x v="1"/>
    <n v="124"/>
    <s v="S18_1589"/>
    <s v="Euro Shopping Channel"/>
    <s v="(91) 555 94 44"/>
    <s v="C/ Moralzarzal, 86"/>
    <m/>
    <s v="Madrid"/>
    <m/>
    <n v="28034"/>
    <s v="Spain"/>
    <s v="EMEA"/>
    <s v="Diego Freyre"/>
    <s v="Small"/>
  </r>
  <r>
    <n v="10312"/>
    <n v="48"/>
    <n v="100"/>
    <n v="3"/>
    <n v="11623.7"/>
    <d v="2004-10-21T00:00:00"/>
    <x v="0"/>
    <n v="4"/>
    <n v="10"/>
    <n v="2004"/>
    <x v="1"/>
    <n v="214"/>
    <s v="S10_1949"/>
    <s v="Mini Gifts Distributors Ltd."/>
    <n v="4155551450"/>
    <s v="5677 Strong St."/>
    <m/>
    <s v="San Rafael"/>
    <s v="CA"/>
    <n v="97562"/>
    <s v="USA"/>
    <s v="NA"/>
    <s v="Valarie Nelson"/>
    <s v="Large"/>
  </r>
  <r>
    <n v="10313"/>
    <n v="40"/>
    <n v="100"/>
    <n v="7"/>
    <n v="6678"/>
    <d v="2004-10-22T00:00:00"/>
    <x v="0"/>
    <n v="4"/>
    <n v="10"/>
    <n v="2004"/>
    <x v="1"/>
    <n v="147"/>
    <s v="S10_4962"/>
    <s v="Canadian Gift Exchange Network"/>
    <s v="(604) 555-3392"/>
    <s v="1900 Oak St."/>
    <m/>
    <s v="Vancouver"/>
    <s v="BC"/>
    <s v="V3F 2K1"/>
    <s v="Canada"/>
    <s v="NA"/>
    <s v="Yoshi Tannamuri"/>
    <s v="Medium"/>
  </r>
  <r>
    <n v="10314"/>
    <n v="38"/>
    <n v="100"/>
    <n v="5"/>
    <n v="7975.44"/>
    <d v="2004-10-22T00:00:00"/>
    <x v="0"/>
    <n v="4"/>
    <n v="10"/>
    <n v="2004"/>
    <x v="1"/>
    <n v="207"/>
    <s v="S12_1108"/>
    <s v="Heintze Collectables"/>
    <s v="86 21 3555"/>
    <s v="Smagsloget 45"/>
    <m/>
    <s v="Aaarhus"/>
    <m/>
    <n v="8200"/>
    <s v="Denmark"/>
    <s v="EMEA"/>
    <s v="Palle Ibsen"/>
    <s v="Large"/>
  </r>
  <r>
    <n v="10315"/>
    <n v="36"/>
    <n v="100"/>
    <n v="7"/>
    <n v="3602.16"/>
    <d v="2004-10-29T00:00:00"/>
    <x v="0"/>
    <n v="4"/>
    <n v="10"/>
    <n v="2004"/>
    <x v="0"/>
    <n v="87"/>
    <s v="S18_4522"/>
    <s v="La Rochelle Gifts"/>
    <s v="40.67.8555"/>
    <s v="67, rue des Cinquante Otages"/>
    <m/>
    <s v="Nantes"/>
    <m/>
    <n v="44000"/>
    <s v="France"/>
    <s v="EMEA"/>
    <s v="Janine Labrune"/>
    <s v="Medium"/>
  </r>
  <r>
    <n v="10316"/>
    <n v="33"/>
    <n v="100"/>
    <n v="17"/>
    <n v="4128.96"/>
    <d v="2004-01-11T00:00:00"/>
    <x v="0"/>
    <n v="4"/>
    <n v="11"/>
    <n v="2004"/>
    <x v="1"/>
    <n v="136"/>
    <s v="S10_4757"/>
    <s v="giftsbymail.co.uk"/>
    <s v="(198) 555-8888"/>
    <s v="Garden House Crowther Way"/>
    <m/>
    <s v="Cowes"/>
    <s v="Isle of Wight"/>
    <s v="PO31 7PJ"/>
    <s v="UK"/>
    <s v="EMEA"/>
    <s v="Helen Bennett"/>
    <s v="Medium"/>
  </r>
  <r>
    <n v="10317"/>
    <n v="35"/>
    <n v="83.32"/>
    <n v="1"/>
    <n v="2916.2"/>
    <d v="2004-02-11T00:00:00"/>
    <x v="0"/>
    <n v="4"/>
    <n v="11"/>
    <n v="2004"/>
    <x v="2"/>
    <n v="72"/>
    <s v="S24_4278"/>
    <s v="Technics Stores Inc."/>
    <n v="6505556809"/>
    <s v="9408 Furth Circle"/>
    <m/>
    <s v="Burlingame"/>
    <s v="CA"/>
    <n v="94217"/>
    <s v="USA"/>
    <s v="NA"/>
    <s v="Juri Hirano"/>
    <s v="Small"/>
  </r>
  <r>
    <n v="10318"/>
    <n v="46"/>
    <n v="94.74"/>
    <n v="1"/>
    <n v="4358.04"/>
    <d v="2004-02-11T00:00:00"/>
    <x v="0"/>
    <n v="4"/>
    <n v="11"/>
    <n v="2004"/>
    <x v="3"/>
    <n v="95"/>
    <s v="S10_1678"/>
    <s v="Diecast Classics Inc."/>
    <n v="2155551555"/>
    <s v="7586 Pompton St."/>
    <m/>
    <s v="Allentown"/>
    <s v="PA"/>
    <n v="70267"/>
    <s v="USA"/>
    <s v="NA"/>
    <s v="Kyung Yu"/>
    <s v="Medium"/>
  </r>
  <r>
    <n v="10319"/>
    <n v="30"/>
    <n v="100"/>
    <n v="9"/>
    <n v="4111.8"/>
    <d v="2004-03-11T00:00:00"/>
    <x v="0"/>
    <n v="4"/>
    <n v="11"/>
    <n v="2004"/>
    <x v="3"/>
    <n v="150"/>
    <s v="S12_2823"/>
    <s v="Microscale Inc."/>
    <n v="2125551957"/>
    <s v="5290 North Pendale Street"/>
    <s v="Suite 200"/>
    <s v="NYC"/>
    <s v="NY"/>
    <n v="10022"/>
    <s v="USA"/>
    <s v="NA"/>
    <s v="Kee Kuo"/>
    <s v="Medium"/>
  </r>
  <r>
    <n v="10320"/>
    <n v="31"/>
    <n v="100"/>
    <n v="3"/>
    <n v="6876.11"/>
    <d v="2004-03-11T00:00:00"/>
    <x v="0"/>
    <n v="4"/>
    <n v="11"/>
    <n v="2004"/>
    <x v="1"/>
    <n v="194"/>
    <s v="S12_1099"/>
    <s v="Volvo Model Replicas, Co"/>
    <s v="0921-12 3555"/>
    <s v="Berguvsv„gen 8"/>
    <m/>
    <s v="Lule"/>
    <m/>
    <s v="S-958 22"/>
    <s v="Sweden"/>
    <s v="EMEA"/>
    <s v="Christina Berglund"/>
    <s v="Medium"/>
  </r>
  <r>
    <n v="10321"/>
    <n v="24"/>
    <n v="100"/>
    <n v="15"/>
    <n v="2984.88"/>
    <d v="2004-04-11T00:00:00"/>
    <x v="0"/>
    <n v="4"/>
    <n v="11"/>
    <n v="2004"/>
    <x v="1"/>
    <n v="115"/>
    <s v="S12_4675"/>
    <s v="FunGiftIdeas.com"/>
    <n v="5085552555"/>
    <s v="1785 First Street"/>
    <m/>
    <s v="New Bedford"/>
    <s v="MA"/>
    <n v="50553"/>
    <s v="USA"/>
    <s v="NA"/>
    <s v="Violeta Benitez"/>
    <s v="Small"/>
  </r>
  <r>
    <n v="10322"/>
    <n v="40"/>
    <n v="100"/>
    <n v="1"/>
    <n v="6000.4"/>
    <d v="2004-04-11T00:00:00"/>
    <x v="0"/>
    <n v="4"/>
    <n v="11"/>
    <n v="2004"/>
    <x v="1"/>
    <n v="214"/>
    <s v="S10_1949"/>
    <s v="Online Diecast Creations Co."/>
    <n v="6035558647"/>
    <s v="2304 Long Airport Avenue"/>
    <m/>
    <s v="Nashua"/>
    <s v="NH"/>
    <n v="62005"/>
    <s v="USA"/>
    <s v="NA"/>
    <s v="Valarie Young"/>
    <s v="Medium"/>
  </r>
  <r>
    <n v="10323"/>
    <n v="33"/>
    <n v="91.27"/>
    <n v="2"/>
    <n v="3011.91"/>
    <d v="2004-05-11T00:00:00"/>
    <x v="0"/>
    <n v="4"/>
    <n v="11"/>
    <n v="2004"/>
    <x v="0"/>
    <n v="99"/>
    <s v="S18_3320"/>
    <s v="Blauer See Auto, Co."/>
    <s v="+49 69 66 90 2555"/>
    <s v="Lyonerstr. 34"/>
    <m/>
    <s v="Frankfurt"/>
    <m/>
    <n v="60528"/>
    <s v="Germany"/>
    <s v="EMEA"/>
    <s v="Roland Keitel"/>
    <s v="Medium"/>
  </r>
  <r>
    <n v="10324"/>
    <n v="27"/>
    <n v="54.33"/>
    <n v="1"/>
    <n v="1466.91"/>
    <d v="2004-05-11T00:00:00"/>
    <x v="0"/>
    <n v="4"/>
    <n v="11"/>
    <n v="2004"/>
    <x v="1"/>
    <n v="151"/>
    <s v="S12_3148"/>
    <s v="Vitachrome Inc."/>
    <n v="2125551500"/>
    <s v="2678 Kingston Rd."/>
    <s v="Suite 101"/>
    <s v="NYC"/>
    <s v="NY"/>
    <n v="10022"/>
    <s v="USA"/>
    <s v="NA"/>
    <s v="Michael Frick"/>
    <s v="Small"/>
  </r>
  <r>
    <n v="10325"/>
    <n v="47"/>
    <n v="64.930000000000007"/>
    <n v="6"/>
    <n v="3051.71"/>
    <d v="2004-05-11T00:00:00"/>
    <x v="0"/>
    <n v="4"/>
    <n v="11"/>
    <n v="2004"/>
    <x v="1"/>
    <n v="136"/>
    <s v="S10_4757"/>
    <s v="Baane Mini Imports"/>
    <s v="07-98 9555"/>
    <s v="Erling Skakkes gate 78"/>
    <m/>
    <s v="Stavern"/>
    <m/>
    <n v="4110"/>
    <s v="Norway"/>
    <s v="EMEA"/>
    <s v="Jonas Bergulfsen"/>
    <s v="Medium"/>
  </r>
  <r>
    <n v="10326"/>
    <n v="32"/>
    <n v="100"/>
    <n v="6"/>
    <n v="3807.68"/>
    <d v="2004-09-11T00:00:00"/>
    <x v="0"/>
    <n v="4"/>
    <n v="11"/>
    <n v="2004"/>
    <x v="5"/>
    <n v="100"/>
    <s v="S18_3259"/>
    <s v="Volvo Model Replicas, Co"/>
    <s v="0921-12 3555"/>
    <s v="Berguvsv„gen 8"/>
    <m/>
    <s v="Lule"/>
    <m/>
    <s v="S-958 22"/>
    <s v="Sweden"/>
    <s v="EMEA"/>
    <s v="Christina Berglund"/>
    <s v="Medium"/>
  </r>
  <r>
    <n v="10327"/>
    <n v="25"/>
    <n v="100"/>
    <n v="6"/>
    <n v="2804.75"/>
    <d v="2004-10-11T00:00:00"/>
    <x v="1"/>
    <n v="4"/>
    <n v="11"/>
    <n v="2004"/>
    <x v="2"/>
    <n v="157"/>
    <s v="S18_1662"/>
    <s v="Danish Wholesale Imports"/>
    <s v="31 12 3555"/>
    <s v="Vinb'ltet 34"/>
    <m/>
    <s v="Kobenhavn"/>
    <m/>
    <n v="1734"/>
    <s v="Denmark"/>
    <s v="EMEA"/>
    <s v="Jytte Petersen"/>
    <s v="Small"/>
  </r>
  <r>
    <n v="10328"/>
    <n v="34"/>
    <n v="100"/>
    <n v="6"/>
    <n v="3815.48"/>
    <d v="2004-12-11T00:00:00"/>
    <x v="0"/>
    <n v="4"/>
    <n v="11"/>
    <n v="2004"/>
    <x v="0"/>
    <n v="105"/>
    <s v="S18_3856"/>
    <s v="Rovelli Gifts"/>
    <s v="035-640555"/>
    <s v="Via Ludovico il Moro 22"/>
    <m/>
    <s v="Bergamo"/>
    <m/>
    <n v="24100"/>
    <s v="Italy"/>
    <s v="EMEA"/>
    <s v="Giovanni Rovelli"/>
    <s v="Medium"/>
  </r>
  <r>
    <n v="10329"/>
    <n v="42"/>
    <n v="100"/>
    <n v="1"/>
    <n v="4396.1400000000003"/>
    <d v="2004-11-15T00:00:00"/>
    <x v="0"/>
    <n v="4"/>
    <n v="11"/>
    <n v="2004"/>
    <x v="3"/>
    <n v="95"/>
    <s v="S10_1678"/>
    <s v="Land of Toys Inc."/>
    <n v="2125557818"/>
    <s v="897 Long Airport Avenue"/>
    <m/>
    <s v="NYC"/>
    <s v="NY"/>
    <n v="10022"/>
    <s v="USA"/>
    <s v="NA"/>
    <s v="Kwai Yu"/>
    <s v="Medium"/>
  </r>
  <r>
    <n v="10330"/>
    <n v="37"/>
    <n v="100"/>
    <n v="3"/>
    <n v="4405.22"/>
    <d v="2004-11-16T00:00:00"/>
    <x v="0"/>
    <n v="4"/>
    <n v="11"/>
    <n v="2004"/>
    <x v="1"/>
    <n v="146"/>
    <s v="S18_3482"/>
    <s v="Cruz &amp; Sons Co."/>
    <s v="+63 2 555 3587"/>
    <s v="15 McCallum Street - NatWest Center #13-03"/>
    <m/>
    <s v="Makati City"/>
    <m/>
    <s v="1227 MM"/>
    <s v="Philippines"/>
    <s v="Japan"/>
    <s v="Arnold Cruz"/>
    <s v="Medium"/>
  </r>
  <r>
    <n v="10331"/>
    <n v="46"/>
    <n v="100"/>
    <n v="6"/>
    <n v="6434.02"/>
    <d v="2004-11-17T00:00:00"/>
    <x v="0"/>
    <n v="4"/>
    <n v="11"/>
    <n v="2004"/>
    <x v="1"/>
    <n v="141"/>
    <s v="S18_1129"/>
    <s v="Motor Mint Distributors Inc."/>
    <n v="2155559857"/>
    <s v="11328 Douglas Av."/>
    <m/>
    <s v="Philadelphia"/>
    <s v="PA"/>
    <n v="71270"/>
    <s v="USA"/>
    <s v="NA"/>
    <s v="Rosa Hernandez"/>
    <s v="Medium"/>
  </r>
  <r>
    <n v="10332"/>
    <n v="46"/>
    <n v="95.13"/>
    <n v="15"/>
    <n v="4375.9799999999996"/>
    <d v="2004-11-17T00:00:00"/>
    <x v="0"/>
    <n v="4"/>
    <n v="11"/>
    <n v="2004"/>
    <x v="0"/>
    <n v="102"/>
    <s v="S18_1342"/>
    <s v="AV Stores, Co."/>
    <s v="(171) 555-1555"/>
    <s v="Fauntleroy Circus"/>
    <m/>
    <s v="Manchester"/>
    <m/>
    <s v="EC2 5NT"/>
    <s v="UK"/>
    <s v="EMEA"/>
    <s v="Victoria Ashworth"/>
    <s v="Medium"/>
  </r>
  <r>
    <n v="10333"/>
    <n v="26"/>
    <n v="100"/>
    <n v="3"/>
    <n v="3003"/>
    <d v="2004-11-18T00:00:00"/>
    <x v="0"/>
    <n v="4"/>
    <n v="11"/>
    <n v="2004"/>
    <x v="1"/>
    <n v="214"/>
    <s v="S10_1949"/>
    <s v="Mini Wheels Co."/>
    <n v="6505555787"/>
    <s v="5557 North Pendale Street"/>
    <m/>
    <s v="San Francisco"/>
    <s v="CA"/>
    <m/>
    <s v="USA"/>
    <s v="NA"/>
    <s v="Julie Murphy"/>
    <s v="Medium"/>
  </r>
  <r>
    <n v="10334"/>
    <n v="26"/>
    <n v="100"/>
    <n v="2"/>
    <n v="3188.12"/>
    <d v="2004-11-19T00:00:00"/>
    <x v="3"/>
    <n v="4"/>
    <n v="11"/>
    <n v="2004"/>
    <x v="1"/>
    <n v="147"/>
    <s v="S10_4962"/>
    <s v="Volvo Model Replicas, Co"/>
    <s v="0921-12 3555"/>
    <s v="Berguvsv„gen 8"/>
    <m/>
    <s v="Lule"/>
    <m/>
    <s v="S-958 22"/>
    <s v="Sweden"/>
    <s v="EMEA"/>
    <s v="Christina Berglund"/>
    <s v="Medium"/>
  </r>
  <r>
    <n v="10335"/>
    <n v="33"/>
    <n v="37.130000000000003"/>
    <n v="2"/>
    <n v="1225.29"/>
    <d v="2004-11-19T00:00:00"/>
    <x v="0"/>
    <n v="4"/>
    <n v="11"/>
    <n v="2004"/>
    <x v="1"/>
    <n v="35"/>
    <s v="S24_2840"/>
    <s v="Mini Gifts Distributors Ltd."/>
    <n v="4155551450"/>
    <s v="5677 Strong St."/>
    <m/>
    <s v="San Rafael"/>
    <s v="CA"/>
    <n v="97562"/>
    <s v="USA"/>
    <s v="NA"/>
    <s v="Valarie Nelson"/>
    <s v="Small"/>
  </r>
  <r>
    <n v="10336"/>
    <n v="33"/>
    <n v="57.22"/>
    <n v="10"/>
    <n v="1888.26"/>
    <d v="2004-11-20T00:00:00"/>
    <x v="0"/>
    <n v="4"/>
    <n v="11"/>
    <n v="2004"/>
    <x v="1"/>
    <n v="207"/>
    <s v="S12_1108"/>
    <s v="La Corne D'abondance, Co."/>
    <s v="(1) 42.34.2555"/>
    <s v="265, boulevard Charonne"/>
    <m/>
    <s v="Paris"/>
    <m/>
    <n v="75012"/>
    <s v="France"/>
    <s v="EMEA"/>
    <s v="Marie Bertrand"/>
    <s v="Small"/>
  </r>
  <r>
    <n v="10337"/>
    <n v="25"/>
    <n v="48.05"/>
    <n v="8"/>
    <n v="1201.25"/>
    <d v="2004-11-21T00:00:00"/>
    <x v="0"/>
    <n v="4"/>
    <n v="11"/>
    <n v="2004"/>
    <x v="1"/>
    <n v="136"/>
    <s v="S10_4757"/>
    <s v="Classic Legends Inc."/>
    <n v="2125558493"/>
    <s v="5905 Pompton St."/>
    <s v="Suite 750"/>
    <s v="NYC"/>
    <s v="NY"/>
    <n v="10022"/>
    <s v="USA"/>
    <s v="NA"/>
    <s v="Maria Hernandez"/>
    <s v="Small"/>
  </r>
  <r>
    <n v="10338"/>
    <n v="41"/>
    <n v="100"/>
    <n v="1"/>
    <n v="5624.79"/>
    <d v="2004-11-22T00:00:00"/>
    <x v="0"/>
    <n v="4"/>
    <n v="11"/>
    <n v="2004"/>
    <x v="2"/>
    <n v="157"/>
    <s v="S18_1662"/>
    <s v="Royale Belge"/>
    <s v="(071) 23 67 2555"/>
    <s v="Boulevard Tirou, 255"/>
    <m/>
    <s v="Charleroi"/>
    <m/>
    <s v="B-6000"/>
    <s v="Belgium"/>
    <s v="EMEA"/>
    <s v="Pascale Cartrain"/>
    <s v="Medium"/>
  </r>
  <r>
    <n v="10339"/>
    <n v="40"/>
    <n v="68.92"/>
    <n v="4"/>
    <n v="2756.8"/>
    <d v="2004-11-23T00:00:00"/>
    <x v="0"/>
    <n v="4"/>
    <n v="11"/>
    <n v="2004"/>
    <x v="3"/>
    <n v="118"/>
    <s v="S10_2016"/>
    <s v="Tokyo Collectables, Ltd"/>
    <s v="+81 3 3584 0555"/>
    <s v="2-2-8 Roppongi"/>
    <m/>
    <s v="Minato-ku"/>
    <s v="Tokyo"/>
    <s v="106-0032"/>
    <s v="Japan"/>
    <s v="Japan"/>
    <s v="Akiko Shimamura"/>
    <s v="Small"/>
  </r>
  <r>
    <n v="10340"/>
    <n v="55"/>
    <n v="79.98"/>
    <n v="8"/>
    <n v="4398.8999999999996"/>
    <d v="2004-11-24T00:00:00"/>
    <x v="0"/>
    <n v="4"/>
    <n v="11"/>
    <n v="2004"/>
    <x v="3"/>
    <n v="76"/>
    <s v="S24_2000"/>
    <s v="Enaco Distributors"/>
    <s v="(93) 203 4555"/>
    <s v="Rambla de Catalu¤a, 23"/>
    <m/>
    <s v="Barcelona"/>
    <m/>
    <n v="8022"/>
    <s v="Spain"/>
    <s v="EMEA"/>
    <s v="Eduardo Saavedra"/>
    <s v="Medium"/>
  </r>
  <r>
    <n v="10341"/>
    <n v="41"/>
    <n v="100"/>
    <n v="9"/>
    <n v="7737.93"/>
    <d v="2004-11-24T00:00:00"/>
    <x v="0"/>
    <n v="4"/>
    <n v="11"/>
    <n v="2004"/>
    <x v="3"/>
    <n v="95"/>
    <s v="S10_1678"/>
    <s v="Salzburg Collectables"/>
    <s v="6562-9555"/>
    <s v="Geislweg 14"/>
    <m/>
    <s v="Salzburg"/>
    <m/>
    <n v="5020"/>
    <s v="Austria"/>
    <s v="EMEA"/>
    <s v="Georg Pipps"/>
    <s v="Large"/>
  </r>
  <r>
    <n v="10342"/>
    <n v="40"/>
    <n v="100"/>
    <n v="2"/>
    <n v="6454.4"/>
    <d v="2004-11-24T00:00:00"/>
    <x v="0"/>
    <n v="4"/>
    <n v="11"/>
    <n v="2004"/>
    <x v="1"/>
    <n v="141"/>
    <s v="S18_1129"/>
    <s v="Australian Collectors, Co."/>
    <s v="03 9520 4555"/>
    <s v="636 St Kilda Road"/>
    <s v="Level 3"/>
    <s v="Melbourne"/>
    <s v="Victoria"/>
    <n v="3004"/>
    <s v="Australia"/>
    <s v="APAC"/>
    <s v="Peter Ferguson"/>
    <s v="Medium"/>
  </r>
  <r>
    <n v="10343"/>
    <n v="36"/>
    <n v="100"/>
    <n v="4"/>
    <n v="5848.92"/>
    <d v="2004-11-24T00:00:00"/>
    <x v="0"/>
    <n v="4"/>
    <n v="11"/>
    <n v="2004"/>
    <x v="1"/>
    <n v="124"/>
    <s v="S18_1589"/>
    <s v="Reims Collectables"/>
    <s v="26.47.1555"/>
    <s v="59 rue de l'Abbaye"/>
    <m/>
    <s v="Reims"/>
    <m/>
    <n v="51100"/>
    <s v="France"/>
    <s v="EMEA"/>
    <s v="Paul Henriot"/>
    <s v="Medium"/>
  </r>
  <r>
    <n v="10344"/>
    <n v="45"/>
    <n v="100"/>
    <n v="1"/>
    <n v="7650"/>
    <d v="2004-11-25T00:00:00"/>
    <x v="0"/>
    <n v="4"/>
    <n v="11"/>
    <n v="2004"/>
    <x v="0"/>
    <n v="170"/>
    <s v="S18_1749"/>
    <s v="Marseille Mini Autos"/>
    <s v="91.24.4555"/>
    <s v="12, rue des Bouchers"/>
    <m/>
    <s v="Marseille"/>
    <m/>
    <n v="13008"/>
    <s v="France"/>
    <s v="EMEA"/>
    <s v="Laurence Lebihan"/>
    <s v="Large"/>
  </r>
  <r>
    <n v="10345"/>
    <n v="43"/>
    <n v="53.76"/>
    <n v="1"/>
    <n v="2311.6799999999998"/>
    <d v="2004-11-25T00:00:00"/>
    <x v="0"/>
    <n v="4"/>
    <n v="11"/>
    <n v="2004"/>
    <x v="0"/>
    <n v="44"/>
    <s v="S24_2022"/>
    <s v="Atelier graphique"/>
    <s v="40.32.2555"/>
    <s v="54, rue Royale"/>
    <m/>
    <s v="Nantes"/>
    <m/>
    <n v="44000"/>
    <s v="France"/>
    <s v="EMEA"/>
    <s v="Carine Schmitt"/>
    <s v="Small"/>
  </r>
  <r>
    <n v="10346"/>
    <n v="42"/>
    <n v="36.11"/>
    <n v="3"/>
    <n v="1516.62"/>
    <d v="2004-11-29T00:00:00"/>
    <x v="0"/>
    <n v="4"/>
    <n v="11"/>
    <n v="2004"/>
    <x v="0"/>
    <n v="102"/>
    <s v="S18_1342"/>
    <s v="Signal Gift Stores"/>
    <n v="7025551838"/>
    <s v="8489 Strong St."/>
    <m/>
    <s v="Las Vegas"/>
    <s v="NV"/>
    <n v="83030"/>
    <s v="USA"/>
    <s v="NA"/>
    <s v="Sue King"/>
    <s v="Small"/>
  </r>
  <r>
    <n v="10347"/>
    <n v="30"/>
    <n v="100"/>
    <n v="1"/>
    <n v="3944.7"/>
    <d v="2004-11-29T00:00:00"/>
    <x v="0"/>
    <n v="4"/>
    <n v="11"/>
    <n v="2004"/>
    <x v="1"/>
    <n v="214"/>
    <s v="S10_1949"/>
    <s v="Australian Collectors, Co."/>
    <s v="03 9520 4555"/>
    <s v="636 St Kilda Road"/>
    <s v="Level 3"/>
    <s v="Melbourne"/>
    <s v="Victoria"/>
    <n v="3004"/>
    <s v="Australia"/>
    <s v="APAC"/>
    <s v="Peter Ferguson"/>
    <s v="Medium"/>
  </r>
  <r>
    <n v="10348"/>
    <n v="48"/>
    <n v="52.36"/>
    <n v="8"/>
    <n v="2513.2800000000002"/>
    <d v="2004-01-11T00:00:00"/>
    <x v="0"/>
    <n v="4"/>
    <n v="11"/>
    <n v="2004"/>
    <x v="1"/>
    <n v="207"/>
    <s v="S12_1108"/>
    <s v="Corrida Auto Replicas, Ltd"/>
    <s v="(91) 555 22 82"/>
    <s v="C/ Araquil, 67"/>
    <m/>
    <s v="Madrid"/>
    <m/>
    <n v="28023"/>
    <s v="Spain"/>
    <s v="EMEA"/>
    <s v="Mart¡n Sommer"/>
    <s v="Small"/>
  </r>
  <r>
    <n v="10349"/>
    <n v="26"/>
    <n v="100"/>
    <n v="10"/>
    <n v="4408.5600000000004"/>
    <d v="2004-01-12T00:00:00"/>
    <x v="0"/>
    <n v="4"/>
    <n v="12"/>
    <n v="2004"/>
    <x v="1"/>
    <n v="173"/>
    <s v="S12_3891"/>
    <s v="Muscle Machine Inc"/>
    <n v="2125557413"/>
    <s v="4092 Furth Circle"/>
    <s v="Suite 400"/>
    <s v="NYC"/>
    <s v="NY"/>
    <n v="10022"/>
    <s v="USA"/>
    <s v="NA"/>
    <s v="Jeff Young"/>
    <s v="Medium"/>
  </r>
  <r>
    <n v="10350"/>
    <n v="26"/>
    <n v="75.47"/>
    <n v="5"/>
    <n v="1962.22"/>
    <d v="2004-02-12T00:00:00"/>
    <x v="0"/>
    <n v="4"/>
    <n v="12"/>
    <n v="2004"/>
    <x v="1"/>
    <n v="136"/>
    <s v="S10_4757"/>
    <s v="Euro Shopping Channel"/>
    <s v="(91) 555 94 44"/>
    <s v="C/ Moralzarzal, 86"/>
    <m/>
    <s v="Madrid"/>
    <m/>
    <n v="28034"/>
    <s v="Spain"/>
    <s v="EMEA"/>
    <s v="Diego Freyre"/>
    <s v="Small"/>
  </r>
  <r>
    <n v="10351"/>
    <n v="39"/>
    <n v="99.52"/>
    <n v="1"/>
    <n v="3881.28"/>
    <d v="2004-03-12T00:00:00"/>
    <x v="0"/>
    <n v="4"/>
    <n v="12"/>
    <n v="2004"/>
    <x v="2"/>
    <n v="157"/>
    <s v="S18_1662"/>
    <s v="Stylish Desk Decors, Co."/>
    <s v="(171) 555-0297"/>
    <s v="35 King George"/>
    <m/>
    <s v="London"/>
    <m/>
    <s v="WX3 6FW"/>
    <s v="UK"/>
    <s v="EMEA"/>
    <s v="Ann Brown"/>
    <s v="Medium"/>
  </r>
  <r>
    <n v="10352"/>
    <n v="23"/>
    <n v="100"/>
    <n v="3"/>
    <n v="2352.67"/>
    <d v="2004-03-12T00:00:00"/>
    <x v="0"/>
    <n v="4"/>
    <n v="12"/>
    <n v="2004"/>
    <x v="6"/>
    <n v="90"/>
    <s v="S700_2047"/>
    <s v="Auto-Moto Classics Inc."/>
    <n v="6175558428"/>
    <s v="16780 Pompton St."/>
    <m/>
    <s v="Brickhaven"/>
    <s v="MA"/>
    <n v="58339"/>
    <s v="USA"/>
    <s v="NA"/>
    <s v="Leslie Taylor"/>
    <s v="Small"/>
  </r>
  <r>
    <n v="10353"/>
    <n v="27"/>
    <n v="100"/>
    <n v="1"/>
    <n v="3515.67"/>
    <d v="2004-04-12T00:00:00"/>
    <x v="0"/>
    <n v="4"/>
    <n v="12"/>
    <n v="2004"/>
    <x v="2"/>
    <n v="84"/>
    <s v="S18_2581"/>
    <s v="Gift Ideas Corp."/>
    <n v="2035554407"/>
    <s v="2440 Pompton St."/>
    <m/>
    <s v="Glendale"/>
    <s v="CT"/>
    <n v="97561"/>
    <s v="USA"/>
    <s v="NA"/>
    <s v="Dan Lewis"/>
    <s v="Medium"/>
  </r>
  <r>
    <n v="10355"/>
    <n v="23"/>
    <n v="100"/>
    <n v="7"/>
    <n v="3177.91"/>
    <d v="2004-07-12T00:00:00"/>
    <x v="0"/>
    <n v="4"/>
    <n v="12"/>
    <n v="2004"/>
    <x v="1"/>
    <n v="146"/>
    <s v="S18_3482"/>
    <s v="Euro Shopping Channel"/>
    <s v="(91) 555 94 44"/>
    <s v="C/ Moralzarzal, 86"/>
    <m/>
    <s v="Madrid"/>
    <m/>
    <n v="28034"/>
    <s v="Spain"/>
    <s v="EMEA"/>
    <s v="Diego Freyre"/>
    <s v="Medium"/>
  </r>
  <r>
    <n v="10356"/>
    <n v="43"/>
    <n v="97.6"/>
    <n v="8"/>
    <n v="4196.8"/>
    <d v="2004-09-12T00:00:00"/>
    <x v="0"/>
    <n v="4"/>
    <n v="12"/>
    <n v="2004"/>
    <x v="1"/>
    <n v="141"/>
    <s v="S18_1129"/>
    <s v="Lyon Souveniers"/>
    <s v="+33 1 46 62 7555"/>
    <s v="27 rue du Colonel Pierre Avia"/>
    <m/>
    <s v="Paris"/>
    <m/>
    <n v="75508"/>
    <s v="France"/>
    <s v="EMEA"/>
    <s v="Daniel Da Cunha"/>
    <s v="Medium"/>
  </r>
  <r>
    <n v="10357"/>
    <n v="32"/>
    <n v="100"/>
    <n v="10"/>
    <n v="5691.84"/>
    <d v="2004-10-12T00:00:00"/>
    <x v="0"/>
    <n v="4"/>
    <n v="12"/>
    <n v="2004"/>
    <x v="1"/>
    <n v="214"/>
    <s v="S10_1949"/>
    <s v="Mini Gifts Distributors Ltd."/>
    <n v="4155551450"/>
    <s v="5677 Strong St."/>
    <m/>
    <s v="San Rafael"/>
    <s v="CA"/>
    <n v="97562"/>
    <s v="USA"/>
    <s v="NA"/>
    <s v="Valarie Nelson"/>
    <s v="Medium"/>
  </r>
  <r>
    <n v="10358"/>
    <n v="49"/>
    <n v="55.34"/>
    <n v="5"/>
    <n v="2711.66"/>
    <d v="2004-10-12T00:00:00"/>
    <x v="0"/>
    <n v="4"/>
    <n v="12"/>
    <n v="2004"/>
    <x v="1"/>
    <n v="151"/>
    <s v="S12_3148"/>
    <s v="Euro Shopping Channel"/>
    <s v="(91) 555 94 44"/>
    <s v="C/ Moralzarzal, 86"/>
    <m/>
    <s v="Madrid"/>
    <m/>
    <n v="28034"/>
    <s v="Spain"/>
    <s v="EMEA"/>
    <s v="Diego Freyre"/>
    <s v="Small"/>
  </r>
  <r>
    <n v="10359"/>
    <n v="48"/>
    <n v="54.68"/>
    <n v="6"/>
    <n v="2624.64"/>
    <d v="2004-12-15T00:00:00"/>
    <x v="0"/>
    <n v="4"/>
    <n v="12"/>
    <n v="2004"/>
    <x v="1"/>
    <n v="136"/>
    <s v="S10_4757"/>
    <s v="Reims Collectables"/>
    <s v="26.47.1555"/>
    <s v="59 rue de l'Abbaye"/>
    <m/>
    <s v="Reims"/>
    <m/>
    <n v="51100"/>
    <s v="France"/>
    <s v="EMEA"/>
    <s v="Paul Henriot"/>
    <s v="Small"/>
  </r>
  <r>
    <n v="10361"/>
    <n v="20"/>
    <n v="72.55"/>
    <n v="13"/>
    <n v="1451"/>
    <d v="2004-12-17T00:00:00"/>
    <x v="0"/>
    <n v="4"/>
    <n v="12"/>
    <n v="2004"/>
    <x v="3"/>
    <n v="95"/>
    <s v="S10_1678"/>
    <s v="Souveniers And Things Co."/>
    <s v="+61 2 9495 8555"/>
    <s v="Monitor Money Building, 815 Pacific Hwy"/>
    <s v="Level 6"/>
    <s v="Chatswood"/>
    <s v="NSW"/>
    <n v="2067"/>
    <s v="Australia"/>
    <s v="APAC"/>
    <s v="Adrian Huxley"/>
    <s v="Small"/>
  </r>
  <r>
    <n v="10362"/>
    <n v="22"/>
    <n v="100"/>
    <n v="4"/>
    <n v="3664.1"/>
    <d v="2005-05-01T00:00:00"/>
    <x v="0"/>
    <n v="1"/>
    <n v="1"/>
    <n v="2005"/>
    <x v="3"/>
    <n v="193"/>
    <s v="S10_4698"/>
    <s v="Technics Stores Inc."/>
    <n v="6505556809"/>
    <s v="9408 Furth Circle"/>
    <m/>
    <s v="Burlingame"/>
    <s v="CA"/>
    <n v="94217"/>
    <s v="USA"/>
    <s v="NA"/>
    <s v="Juri Hirano"/>
    <s v="Medium"/>
  </r>
  <r>
    <n v="10363"/>
    <n v="33"/>
    <n v="85.39"/>
    <n v="3"/>
    <n v="2817.87"/>
    <d v="2005-06-01T00:00:00"/>
    <x v="0"/>
    <n v="1"/>
    <n v="1"/>
    <n v="2005"/>
    <x v="1"/>
    <n v="194"/>
    <s v="S12_1099"/>
    <s v="Suominen Souveniers"/>
    <s v="+358 9 8045 555"/>
    <s v="Software Engineering Center, SEC Oy"/>
    <m/>
    <s v="Espoo"/>
    <m/>
    <s v="FIN-02271"/>
    <s v="Finland"/>
    <s v="EMEA"/>
    <s v="Kalle Suominen"/>
    <s v="Small"/>
  </r>
  <r>
    <n v="10364"/>
    <n v="48"/>
    <n v="48.28"/>
    <n v="1"/>
    <n v="2317.44"/>
    <d v="2005-06-01T00:00:00"/>
    <x v="0"/>
    <n v="1"/>
    <n v="1"/>
    <n v="2005"/>
    <x v="3"/>
    <n v="40"/>
    <s v="S32_2206"/>
    <s v="Marseille Mini Autos"/>
    <s v="91.24.4555"/>
    <s v="12, rue des Bouchers"/>
    <m/>
    <s v="Marseille"/>
    <m/>
    <n v="13008"/>
    <s v="France"/>
    <s v="EMEA"/>
    <s v="Laurence Lebihan"/>
    <s v="Small"/>
  </r>
  <r>
    <n v="10365"/>
    <n v="30"/>
    <n v="87.06"/>
    <n v="1"/>
    <n v="2611.8000000000002"/>
    <d v="2005-07-01T00:00:00"/>
    <x v="0"/>
    <n v="1"/>
    <n v="1"/>
    <n v="2005"/>
    <x v="1"/>
    <n v="141"/>
    <s v="S18_1129"/>
    <s v="Mini Creations Ltd."/>
    <n v="5085559555"/>
    <s v="4575 Hillside Dr."/>
    <m/>
    <s v="New Bedford"/>
    <s v="MA"/>
    <n v="50553"/>
    <s v="USA"/>
    <s v="NA"/>
    <s v="Wing C Tam"/>
    <s v="Small"/>
  </r>
  <r>
    <n v="10366"/>
    <n v="34"/>
    <n v="100"/>
    <n v="3"/>
    <n v="4207.84"/>
    <d v="2005-10-01T00:00:00"/>
    <x v="0"/>
    <n v="1"/>
    <n v="1"/>
    <n v="2005"/>
    <x v="1"/>
    <n v="142"/>
    <s v="S18_1984"/>
    <s v="Royale Belge"/>
    <s v="(071) 23 67 2555"/>
    <s v="Boulevard Tirou, 255"/>
    <m/>
    <s v="Charleroi"/>
    <m/>
    <s v="B-6000"/>
    <s v="Belgium"/>
    <s v="EMEA"/>
    <s v="Pascale Cartrain"/>
    <s v="Medium"/>
  </r>
  <r>
    <n v="10367"/>
    <n v="49"/>
    <n v="56.3"/>
    <n v="1"/>
    <n v="2758.7"/>
    <d v="2005-12-01T00:00:00"/>
    <x v="1"/>
    <n v="1"/>
    <n v="1"/>
    <n v="2005"/>
    <x v="1"/>
    <n v="124"/>
    <s v="S18_1589"/>
    <s v="Toys4GrownUps.com"/>
    <n v="6265557265"/>
    <s v="78934 Hillside Dr."/>
    <m/>
    <s v="Pasadena"/>
    <s v="CA"/>
    <n v="90003"/>
    <s v="USA"/>
    <s v="NA"/>
    <s v="Julie Young"/>
    <s v="Small"/>
  </r>
  <r>
    <n v="10368"/>
    <n v="40"/>
    <n v="100"/>
    <n v="2"/>
    <n v="4107.2"/>
    <d v="2005-01-19T00:00:00"/>
    <x v="0"/>
    <n v="1"/>
    <n v="1"/>
    <n v="2005"/>
    <x v="1"/>
    <n v="90"/>
    <s v="S24_2766"/>
    <s v="Mini Gifts Distributors Ltd."/>
    <n v="4155551450"/>
    <s v="5677 Strong St."/>
    <m/>
    <s v="San Rafael"/>
    <s v="CA"/>
    <n v="97562"/>
    <s v="USA"/>
    <s v="NA"/>
    <s v="Valarie Nelson"/>
    <s v="Medium"/>
  </r>
  <r>
    <n v="10369"/>
    <n v="41"/>
    <n v="100"/>
    <n v="2"/>
    <n v="4514.92"/>
    <d v="2005-01-20T00:00:00"/>
    <x v="0"/>
    <n v="1"/>
    <n v="1"/>
    <n v="2005"/>
    <x v="1"/>
    <n v="214"/>
    <s v="S10_1949"/>
    <s v="Collectables For Less Inc."/>
    <n v="6175558555"/>
    <s v="7825 Douglas Av."/>
    <m/>
    <s v="Brickhaven"/>
    <s v="MA"/>
    <n v="58339"/>
    <s v="USA"/>
    <s v="NA"/>
    <s v="Allen Nelson"/>
    <s v="Medium"/>
  </r>
  <r>
    <n v="10370"/>
    <n v="35"/>
    <n v="65.63"/>
    <n v="4"/>
    <n v="2297.0500000000002"/>
    <d v="2005-01-20T00:00:00"/>
    <x v="0"/>
    <n v="1"/>
    <n v="1"/>
    <n v="2005"/>
    <x v="1"/>
    <n v="147"/>
    <s v="S10_4962"/>
    <s v="Anna's Decorations, Ltd"/>
    <s v="02 9936 8555"/>
    <s v="201 Miller Street"/>
    <s v="Level 15"/>
    <s v="North Sydney"/>
    <s v="NSW"/>
    <n v="2060"/>
    <s v="Australia"/>
    <s v="APAC"/>
    <s v="Anna O'Hara"/>
    <s v="Small"/>
  </r>
  <r>
    <n v="10371"/>
    <n v="32"/>
    <n v="100"/>
    <n v="6"/>
    <n v="3560.64"/>
    <d v="2005-01-23T00:00:00"/>
    <x v="0"/>
    <n v="1"/>
    <n v="1"/>
    <n v="2005"/>
    <x v="1"/>
    <n v="207"/>
    <s v="S12_1108"/>
    <s v="Mini Gifts Distributors Ltd."/>
    <n v="4155551450"/>
    <s v="5677 Strong St."/>
    <m/>
    <s v="San Rafael"/>
    <s v="CA"/>
    <n v="97562"/>
    <s v="USA"/>
    <s v="NA"/>
    <s v="Valarie Nelson"/>
    <s v="Medium"/>
  </r>
  <r>
    <n v="10372"/>
    <n v="40"/>
    <n v="100"/>
    <n v="4"/>
    <n v="5862"/>
    <d v="2005-01-26T00:00:00"/>
    <x v="0"/>
    <n v="1"/>
    <n v="1"/>
    <n v="2005"/>
    <x v="1"/>
    <n v="151"/>
    <s v="S12_3148"/>
    <s v="Tokyo Collectables, Ltd"/>
    <s v="+81 3 3584 0555"/>
    <s v="2-2-8 Roppongi"/>
    <m/>
    <s v="Minato-ku"/>
    <s v="Tokyo"/>
    <s v="106-0032"/>
    <s v="Japan"/>
    <s v="Japan"/>
    <s v="Akiko Shimamura"/>
    <s v="Medium"/>
  </r>
  <r>
    <n v="10373"/>
    <n v="39"/>
    <n v="100"/>
    <n v="3"/>
    <n v="4046.25"/>
    <d v="2005-01-31T00:00:00"/>
    <x v="0"/>
    <n v="1"/>
    <n v="1"/>
    <n v="2005"/>
    <x v="1"/>
    <n v="136"/>
    <s v="S10_4757"/>
    <s v="Oulu Toy Supplies, Inc."/>
    <s v="981-443655"/>
    <s v="Torikatu 38"/>
    <m/>
    <s v="Oulu"/>
    <m/>
    <n v="90110"/>
    <s v="Finland"/>
    <s v="EMEA"/>
    <s v="Pirkko Koskitalo"/>
    <s v="Medium"/>
  </r>
  <r>
    <n v="10374"/>
    <n v="39"/>
    <n v="100"/>
    <n v="5"/>
    <n v="5288.01"/>
    <d v="2005-02-02T00:00:00"/>
    <x v="0"/>
    <n v="1"/>
    <n v="2"/>
    <n v="2005"/>
    <x v="3"/>
    <n v="118"/>
    <s v="S10_2016"/>
    <s v="Australian Gift Network, Co"/>
    <s v="61-7-3844-6555"/>
    <s v="31 Duncan St. West End"/>
    <m/>
    <s v="South Brisbane"/>
    <s v="Queensland"/>
    <n v="4101"/>
    <s v="Australia"/>
    <s v="APAC"/>
    <s v="Tony Calaghan"/>
    <s v="Medium"/>
  </r>
  <r>
    <n v="10375"/>
    <n v="21"/>
    <n v="34.909999999999997"/>
    <n v="12"/>
    <n v="733.11"/>
    <d v="2005-03-02T00:00:00"/>
    <x v="0"/>
    <n v="1"/>
    <n v="2"/>
    <n v="2005"/>
    <x v="3"/>
    <n v="95"/>
    <s v="S10_1678"/>
    <s v="La Rochelle Gifts"/>
    <s v="40.67.8555"/>
    <s v="67, rue des Cinquante Otages"/>
    <m/>
    <s v="Nantes"/>
    <m/>
    <n v="44000"/>
    <s v="France"/>
    <s v="EMEA"/>
    <s v="Janine Labrune"/>
    <s v="Small"/>
  </r>
  <r>
    <n v="10376"/>
    <n v="35"/>
    <n v="100"/>
    <n v="1"/>
    <n v="3987.2"/>
    <d v="2005-08-02T00:00:00"/>
    <x v="0"/>
    <n v="1"/>
    <n v="2"/>
    <n v="2005"/>
    <x v="1"/>
    <n v="117"/>
    <s v="S12_3380"/>
    <s v="Boards &amp; Toys Co."/>
    <n v="3105552373"/>
    <s v="4097 Douglas Av."/>
    <m/>
    <s v="Glendale"/>
    <s v="CA"/>
    <n v="92561"/>
    <s v="USA"/>
    <s v="NA"/>
    <s v="Leslie Young"/>
    <s v="Medium"/>
  </r>
  <r>
    <n v="10377"/>
    <n v="24"/>
    <n v="67.83"/>
    <n v="5"/>
    <n v="1627.92"/>
    <d v="2005-09-02T00:00:00"/>
    <x v="0"/>
    <n v="1"/>
    <n v="2"/>
    <n v="2005"/>
    <x v="1"/>
    <n v="79"/>
    <s v="S12_3990"/>
    <s v="Toys of Finland, Co."/>
    <s v="90-224 8555"/>
    <s v="Keskuskatu 45"/>
    <m/>
    <s v="Helsinki"/>
    <m/>
    <n v="21240"/>
    <s v="Finland"/>
    <s v="EMEA"/>
    <s v="Matti Karttunen"/>
    <s v="Small"/>
  </r>
  <r>
    <n v="10378"/>
    <n v="34"/>
    <n v="42.64"/>
    <n v="5"/>
    <n v="1449.76"/>
    <d v="2005-10-02T00:00:00"/>
    <x v="0"/>
    <n v="1"/>
    <n v="2"/>
    <n v="2005"/>
    <x v="1"/>
    <n v="124"/>
    <s v="S18_1589"/>
    <s v="Euro Shopping Channel"/>
    <s v="(91) 555 94 44"/>
    <s v="C/ Moralzarzal, 86"/>
    <m/>
    <s v="Madrid"/>
    <m/>
    <n v="28034"/>
    <s v="Spain"/>
    <s v="EMEA"/>
    <s v="Diego Freyre"/>
    <s v="Small"/>
  </r>
  <r>
    <n v="10379"/>
    <n v="39"/>
    <n v="100"/>
    <n v="2"/>
    <n v="5399.55"/>
    <d v="2005-10-02T00:00:00"/>
    <x v="0"/>
    <n v="1"/>
    <n v="2"/>
    <n v="2005"/>
    <x v="0"/>
    <n v="170"/>
    <s v="S18_1749"/>
    <s v="Euro Shopping Channel"/>
    <s v="(91) 555 94 44"/>
    <s v="C/ Moralzarzal, 86"/>
    <m/>
    <s v="Madrid"/>
    <m/>
    <n v="28034"/>
    <s v="Spain"/>
    <s v="EMEA"/>
    <s v="Diego Freyre"/>
    <s v="Medium"/>
  </r>
  <r>
    <n v="10380"/>
    <n v="27"/>
    <n v="93.16"/>
    <n v="13"/>
    <n v="2515.3200000000002"/>
    <d v="2005-02-16T00:00:00"/>
    <x v="0"/>
    <n v="1"/>
    <n v="2"/>
    <n v="2005"/>
    <x v="0"/>
    <n v="102"/>
    <s v="S18_1342"/>
    <s v="Euro Shopping Channel"/>
    <s v="(91) 555 94 44"/>
    <s v="C/ Moralzarzal, 86"/>
    <m/>
    <s v="Madrid"/>
    <m/>
    <n v="28034"/>
    <s v="Spain"/>
    <s v="EMEA"/>
    <s v="Diego Freyre"/>
    <s v="Small"/>
  </r>
  <r>
    <n v="10381"/>
    <n v="36"/>
    <n v="100"/>
    <n v="3"/>
    <n v="8254.7999999999993"/>
    <d v="2005-02-17T00:00:00"/>
    <x v="0"/>
    <n v="1"/>
    <n v="2"/>
    <n v="2005"/>
    <x v="1"/>
    <n v="214"/>
    <s v="S10_1949"/>
    <s v="Corporate Gift Ideas Co."/>
    <n v="6505551386"/>
    <s v="7734 Strong St."/>
    <m/>
    <s v="San Francisco"/>
    <s v="CA"/>
    <m/>
    <s v="USA"/>
    <s v="NA"/>
    <s v="Julie Brown"/>
    <s v="Large"/>
  </r>
  <r>
    <n v="10382"/>
    <n v="34"/>
    <n v="100"/>
    <n v="10"/>
    <n v="3823.64"/>
    <d v="2005-02-17T00:00:00"/>
    <x v="0"/>
    <n v="1"/>
    <n v="2"/>
    <n v="2005"/>
    <x v="1"/>
    <n v="207"/>
    <s v="S12_1108"/>
    <s v="Mini Gifts Distributors Ltd."/>
    <n v="4155551450"/>
    <s v="5677 Strong St."/>
    <m/>
    <s v="San Rafael"/>
    <s v="CA"/>
    <n v="97562"/>
    <s v="USA"/>
    <s v="NA"/>
    <s v="Valarie Nelson"/>
    <s v="Medium"/>
  </r>
  <r>
    <n v="10383"/>
    <n v="27"/>
    <n v="100"/>
    <n v="11"/>
    <n v="3843.99"/>
    <d v="2005-02-22T00:00:00"/>
    <x v="0"/>
    <n v="1"/>
    <n v="2"/>
    <n v="2005"/>
    <x v="4"/>
    <n v="122"/>
    <s v="S18_2319"/>
    <s v="Euro Shopping Channel"/>
    <s v="(91) 555 94 44"/>
    <s v="C/ Moralzarzal, 86"/>
    <m/>
    <s v="Madrid"/>
    <m/>
    <n v="28034"/>
    <s v="Spain"/>
    <s v="EMEA"/>
    <s v="Diego Freyre"/>
    <s v="Medium"/>
  </r>
  <r>
    <n v="10384"/>
    <n v="34"/>
    <n v="100"/>
    <n v="4"/>
    <n v="4846.7"/>
    <d v="2005-02-23T00:00:00"/>
    <x v="0"/>
    <n v="1"/>
    <n v="2"/>
    <n v="2005"/>
    <x v="1"/>
    <n v="136"/>
    <s v="S10_4757"/>
    <s v="Corporate Gift Ideas Co."/>
    <n v="6505551386"/>
    <s v="7734 Strong St."/>
    <m/>
    <s v="San Francisco"/>
    <s v="CA"/>
    <m/>
    <s v="USA"/>
    <s v="NA"/>
    <s v="Julie Brown"/>
    <s v="Medium"/>
  </r>
  <r>
    <n v="10385"/>
    <n v="37"/>
    <n v="85.54"/>
    <n v="2"/>
    <n v="3164.98"/>
    <d v="2005-02-28T00:00:00"/>
    <x v="0"/>
    <n v="1"/>
    <n v="2"/>
    <n v="2005"/>
    <x v="0"/>
    <n v="83"/>
    <s v="S24_3816"/>
    <s v="Mini Gifts Distributors Ltd."/>
    <n v="4155551450"/>
    <s v="5677 Strong St."/>
    <m/>
    <s v="San Rafael"/>
    <s v="CA"/>
    <n v="97562"/>
    <s v="USA"/>
    <s v="NA"/>
    <s v="Valarie Nelson"/>
    <s v="Medium"/>
  </r>
  <r>
    <n v="10386"/>
    <n v="25"/>
    <n v="54.57"/>
    <n v="7"/>
    <n v="1364.25"/>
    <d v="2005-01-03T00:00:00"/>
    <x v="1"/>
    <n v="1"/>
    <n v="3"/>
    <n v="2005"/>
    <x v="2"/>
    <n v="157"/>
    <s v="S18_1662"/>
    <s v="Euro Shopping Channel"/>
    <s v="(91) 555 94 44"/>
    <s v="C/ Moralzarzal, 86"/>
    <m/>
    <s v="Madrid"/>
    <m/>
    <n v="28034"/>
    <s v="Spain"/>
    <s v="EMEA"/>
    <s v="Diego Freyre"/>
    <s v="Small"/>
  </r>
  <r>
    <n v="10387"/>
    <n v="44"/>
    <n v="94.9"/>
    <n v="1"/>
    <n v="4175.6000000000004"/>
    <d v="2005-02-03T00:00:00"/>
    <x v="0"/>
    <n v="1"/>
    <n v="3"/>
    <n v="2005"/>
    <x v="3"/>
    <n v="99"/>
    <s v="S32_1374"/>
    <s v="Dragon Souveniers, Ltd."/>
    <s v="+65 221 7555"/>
    <s v="Bronz Sok., Bronz Apt. 3/6 Tesvikiye"/>
    <m/>
    <s v="Singapore"/>
    <m/>
    <n v="79903"/>
    <s v="Singapore"/>
    <s v="Japan"/>
    <s v="Eric Natividad"/>
    <s v="Medium"/>
  </r>
  <r>
    <n v="10388"/>
    <n v="42"/>
    <n v="76.36"/>
    <n v="4"/>
    <n v="3207.12"/>
    <d v="2005-03-03T00:00:00"/>
    <x v="0"/>
    <n v="1"/>
    <n v="3"/>
    <n v="2005"/>
    <x v="3"/>
    <n v="95"/>
    <s v="S10_1678"/>
    <s v="FunGiftIdeas.com"/>
    <n v="5085552555"/>
    <s v="1785 First Street"/>
    <m/>
    <s v="New Bedford"/>
    <s v="MA"/>
    <n v="50553"/>
    <s v="USA"/>
    <s v="NA"/>
    <s v="Violeta Benitez"/>
    <s v="Medium"/>
  </r>
  <r>
    <n v="10389"/>
    <n v="26"/>
    <n v="99.04"/>
    <n v="4"/>
    <n v="2575.04"/>
    <d v="2005-03-03T00:00:00"/>
    <x v="0"/>
    <n v="1"/>
    <n v="3"/>
    <n v="2005"/>
    <x v="1"/>
    <n v="194"/>
    <s v="S12_1099"/>
    <s v="Scandinavian Gift Ideas"/>
    <s v="0695-34 6555"/>
    <s v="?kergatan 24"/>
    <m/>
    <s v="Boras"/>
    <m/>
    <s v="S-844 67"/>
    <s v="Sweden"/>
    <s v="EMEA"/>
    <s v="Maria Larsson"/>
    <s v="Small"/>
  </r>
  <r>
    <n v="10390"/>
    <n v="36"/>
    <n v="93.77"/>
    <n v="14"/>
    <n v="3375.72"/>
    <d v="2005-04-03T00:00:00"/>
    <x v="0"/>
    <n v="1"/>
    <n v="3"/>
    <n v="2005"/>
    <x v="1"/>
    <n v="141"/>
    <s v="S18_1129"/>
    <s v="Mini Gifts Distributors Ltd."/>
    <n v="4155551450"/>
    <s v="5677 Strong St."/>
    <m/>
    <s v="San Rafael"/>
    <s v="CA"/>
    <n v="97562"/>
    <s v="USA"/>
    <s v="NA"/>
    <s v="Valarie Nelson"/>
    <s v="Medium"/>
  </r>
  <r>
    <n v="10391"/>
    <n v="24"/>
    <n v="100"/>
    <n v="4"/>
    <n v="2416.56"/>
    <d v="2005-09-03T00:00:00"/>
    <x v="0"/>
    <n v="1"/>
    <n v="3"/>
    <n v="2005"/>
    <x v="1"/>
    <n v="214"/>
    <s v="S10_1949"/>
    <s v="Anna's Decorations, Ltd"/>
    <s v="02 9936 8555"/>
    <s v="201 Miller Street"/>
    <s v="Level 15"/>
    <s v="North Sydney"/>
    <s v="NSW"/>
    <n v="2060"/>
    <s v="Australia"/>
    <s v="APAC"/>
    <s v="Anna O'Hara"/>
    <s v="Small"/>
  </r>
  <r>
    <n v="10392"/>
    <n v="37"/>
    <n v="59.96"/>
    <n v="3"/>
    <n v="2218.52"/>
    <d v="2005-10-03T00:00:00"/>
    <x v="0"/>
    <n v="1"/>
    <n v="3"/>
    <n v="2005"/>
    <x v="0"/>
    <n v="62"/>
    <s v="S18_2957"/>
    <s v="Mini Auto Werke"/>
    <s v="7675-3555"/>
    <s v="Kirchgasse 6"/>
    <m/>
    <s v="Graz"/>
    <m/>
    <n v="8010"/>
    <s v="Austria"/>
    <s v="EMEA"/>
    <s v="Roland Mendel"/>
    <s v="Small"/>
  </r>
  <r>
    <n v="10394"/>
    <n v="22"/>
    <n v="100"/>
    <n v="5"/>
    <n v="3353.02"/>
    <d v="2005-03-15T00:00:00"/>
    <x v="0"/>
    <n v="1"/>
    <n v="3"/>
    <n v="2005"/>
    <x v="1"/>
    <n v="169"/>
    <s v="S18_3232"/>
    <s v="Euro Shopping Channel"/>
    <s v="(91) 555 94 44"/>
    <s v="C/ Moralzarzal, 86"/>
    <m/>
    <s v="Madrid"/>
    <m/>
    <n v="28034"/>
    <s v="Spain"/>
    <s v="EMEA"/>
    <s v="Diego Freyre"/>
    <s v="Medium"/>
  </r>
  <r>
    <n v="10395"/>
    <n v="32"/>
    <n v="100"/>
    <n v="2"/>
    <n v="3370.56"/>
    <d v="2005-03-17T00:00:00"/>
    <x v="0"/>
    <n v="1"/>
    <n v="3"/>
    <n v="2005"/>
    <x v="1"/>
    <n v="136"/>
    <s v="S10_4757"/>
    <s v="Lyon Souveniers"/>
    <s v="+33 1 46 62 7555"/>
    <s v="27 rue du Colonel Pierre Avia"/>
    <m/>
    <s v="Paris"/>
    <m/>
    <n v="75508"/>
    <s v="France"/>
    <s v="EMEA"/>
    <s v="Daniel Da Cunha"/>
    <s v="Medium"/>
  </r>
  <r>
    <n v="10396"/>
    <n v="33"/>
    <n v="100"/>
    <n v="3"/>
    <n v="6109.29"/>
    <d v="2005-03-23T00:00:00"/>
    <x v="0"/>
    <n v="1"/>
    <n v="3"/>
    <n v="2005"/>
    <x v="1"/>
    <n v="173"/>
    <s v="S12_3891"/>
    <s v="Mini Gifts Distributors Ltd."/>
    <n v="4155551450"/>
    <s v="5677 Strong St."/>
    <m/>
    <s v="San Rafael"/>
    <s v="CA"/>
    <n v="97562"/>
    <s v="USA"/>
    <s v="NA"/>
    <s v="Valarie Nelson"/>
    <s v="Medium"/>
  </r>
  <r>
    <n v="10397"/>
    <n v="32"/>
    <n v="80.55"/>
    <n v="5"/>
    <n v="2577.6"/>
    <d v="2005-03-28T00:00:00"/>
    <x v="0"/>
    <n v="1"/>
    <n v="3"/>
    <n v="2005"/>
    <x v="6"/>
    <n v="86"/>
    <s v="S700_1938"/>
    <s v="Alpha Cognac"/>
    <s v="61.77.6555"/>
    <s v="1 rue Alsace-Lorraine"/>
    <m/>
    <s v="Toulouse"/>
    <m/>
    <n v="31000"/>
    <s v="France"/>
    <s v="EMEA"/>
    <s v="Annette Roulet"/>
    <s v="Small"/>
  </r>
  <r>
    <n v="10398"/>
    <n v="33"/>
    <n v="100"/>
    <n v="11"/>
    <n v="4215.09"/>
    <d v="2005-03-30T00:00:00"/>
    <x v="0"/>
    <n v="1"/>
    <n v="3"/>
    <n v="2005"/>
    <x v="2"/>
    <n v="157"/>
    <s v="S18_1662"/>
    <s v="Reims Collectables"/>
    <s v="26.47.1555"/>
    <s v="59 rue de l'Abbaye"/>
    <m/>
    <s v="Reims"/>
    <m/>
    <n v="51100"/>
    <s v="France"/>
    <s v="EMEA"/>
    <s v="Paul Henriot"/>
    <s v="Medium"/>
  </r>
  <r>
    <n v="10400"/>
    <n v="64"/>
    <n v="100"/>
    <n v="9"/>
    <n v="9661.44"/>
    <d v="2005-01-04T00:00:00"/>
    <x v="0"/>
    <n v="2"/>
    <n v="4"/>
    <n v="2005"/>
    <x v="1"/>
    <n v="136"/>
    <s v="S10_4757"/>
    <s v="The Sharp Gifts Warehouse"/>
    <n v="4085553659"/>
    <s v="3086 Ingle Ln."/>
    <m/>
    <s v="San Jose"/>
    <s v="CA"/>
    <n v="94217"/>
    <s v="USA"/>
    <s v="NA"/>
    <s v="Sue Frick"/>
    <s v="Large"/>
  </r>
  <r>
    <n v="10401"/>
    <n v="42"/>
    <n v="76.03"/>
    <n v="3"/>
    <n v="3193.26"/>
    <d v="2005-03-04T00:00:00"/>
    <x v="3"/>
    <n v="2"/>
    <n v="4"/>
    <n v="2005"/>
    <x v="2"/>
    <n v="84"/>
    <s v="S18_2581"/>
    <s v="Tekni Collectables Inc."/>
    <n v="2015559350"/>
    <s v="7476 Moss Rd."/>
    <m/>
    <s v="Newark"/>
    <s v="NJ"/>
    <n v="94019"/>
    <s v="USA"/>
    <s v="NA"/>
    <s v="William Brown"/>
    <s v="Medium"/>
  </r>
  <r>
    <n v="10402"/>
    <n v="45"/>
    <n v="100"/>
    <n v="1"/>
    <n v="5833.8"/>
    <d v="2005-07-04T00:00:00"/>
    <x v="0"/>
    <n v="2"/>
    <n v="4"/>
    <n v="2005"/>
    <x v="3"/>
    <n v="118"/>
    <s v="S10_2016"/>
    <s v="Auto Canal Petit"/>
    <s v="(1) 47.55.6555"/>
    <s v="25, rue Lauriston"/>
    <m/>
    <s v="Paris"/>
    <m/>
    <n v="75016"/>
    <s v="France"/>
    <s v="EMEA"/>
    <s v="Dominique Perrier"/>
    <s v="Medium"/>
  </r>
  <r>
    <n v="10403"/>
    <n v="24"/>
    <n v="100"/>
    <n v="7"/>
    <n v="2434.56"/>
    <d v="2005-08-04T00:00:00"/>
    <x v="0"/>
    <n v="2"/>
    <n v="4"/>
    <n v="2005"/>
    <x v="3"/>
    <n v="95"/>
    <s v="S10_1678"/>
    <s v="UK Collectables, Ltd."/>
    <s v="(171) 555-2282"/>
    <s v="Berkeley Gardens 12 Brewery"/>
    <m/>
    <s v="Liverpool"/>
    <m/>
    <s v="WX1 6LT"/>
    <s v="UK"/>
    <s v="EMEA"/>
    <s v="Elizabeth Devon"/>
    <s v="Small"/>
  </r>
  <r>
    <n v="10405"/>
    <n v="97"/>
    <n v="93.28"/>
    <n v="5"/>
    <n v="9048.16"/>
    <d v="2005-04-14T00:00:00"/>
    <x v="0"/>
    <n v="2"/>
    <n v="4"/>
    <n v="2005"/>
    <x v="1"/>
    <n v="115"/>
    <s v="S12_4675"/>
    <s v="Mini Caravy"/>
    <s v="88.60.1555"/>
    <s v="24, place Kluber"/>
    <m/>
    <s v="Strasbourg"/>
    <m/>
    <n v="67000"/>
    <s v="France"/>
    <s v="EMEA"/>
    <s v="Frederique Citeaux"/>
    <s v="Large"/>
  </r>
  <r>
    <n v="10406"/>
    <n v="61"/>
    <n v="100"/>
    <n v="3"/>
    <n v="8374.69"/>
    <d v="2005-04-15T00:00:00"/>
    <x v="4"/>
    <n v="2"/>
    <n v="4"/>
    <n v="2005"/>
    <x v="1"/>
    <n v="141"/>
    <s v="S18_1129"/>
    <s v="Danish Wholesale Imports"/>
    <s v="31 12 3555"/>
    <s v="Vinb'ltet 34"/>
    <m/>
    <s v="Kobenhavn"/>
    <m/>
    <n v="1734"/>
    <s v="Denmark"/>
    <s v="EMEA"/>
    <s v="Jytte Petersen"/>
    <s v="Large"/>
  </r>
  <r>
    <n v="10407"/>
    <n v="59"/>
    <n v="100"/>
    <n v="11"/>
    <n v="7048.14"/>
    <d v="2005-04-22T00:00:00"/>
    <x v="3"/>
    <n v="2"/>
    <n v="4"/>
    <n v="2005"/>
    <x v="1"/>
    <n v="124"/>
    <s v="S18_1589"/>
    <s v="The Sharp Gifts Warehouse"/>
    <n v="4085553659"/>
    <s v="3086 Ingle Ln."/>
    <m/>
    <s v="San Jose"/>
    <s v="CA"/>
    <n v="94217"/>
    <s v="USA"/>
    <s v="NA"/>
    <s v="Sue Frick"/>
    <s v="Large"/>
  </r>
  <r>
    <n v="10408"/>
    <n v="15"/>
    <n v="36.93"/>
    <n v="1"/>
    <n v="553.95000000000005"/>
    <d v="2005-04-22T00:00:00"/>
    <x v="0"/>
    <n v="2"/>
    <n v="4"/>
    <n v="2005"/>
    <x v="0"/>
    <n v="41"/>
    <s v="S24_3969"/>
    <s v="Tokyo Collectables, Ltd"/>
    <s v="+81 3 3584 0555"/>
    <s v="2-2-8 Roppongi"/>
    <m/>
    <s v="Minato-ku"/>
    <s v="Tokyo"/>
    <s v="106-0032"/>
    <s v="Japan"/>
    <s v="Japan"/>
    <s v="Akiko Shimamura"/>
    <s v="Small"/>
  </r>
  <r>
    <n v="10409"/>
    <n v="6"/>
    <n v="100"/>
    <n v="2"/>
    <n v="785.64"/>
    <d v="2005-04-23T00:00:00"/>
    <x v="0"/>
    <n v="2"/>
    <n v="4"/>
    <n v="2005"/>
    <x v="0"/>
    <n v="127"/>
    <s v="S18_2325"/>
    <s v="Handji Gifts&amp; Co"/>
    <s v="+65 224 1555"/>
    <s v="Village Close - 106 Linden Road Sandown"/>
    <s v="2nd Floor"/>
    <s v="Singapore"/>
    <m/>
    <n v="69045"/>
    <s v="Singapore"/>
    <s v="APAC"/>
    <s v="Wendy Victorino"/>
    <s v="Small"/>
  </r>
  <r>
    <n v="10411"/>
    <n v="23"/>
    <n v="100"/>
    <n v="9"/>
    <n v="4140.2299999999996"/>
    <d v="2005-01-05T00:00:00"/>
    <x v="0"/>
    <n v="2"/>
    <n v="5"/>
    <n v="2005"/>
    <x v="1"/>
    <n v="214"/>
    <s v="S10_1949"/>
    <s v="Quebec Home Shopping Network"/>
    <s v="(514) 555-8054"/>
    <s v="43 rue St. Laurent"/>
    <m/>
    <s v="Montreal"/>
    <s v="Quebec"/>
    <s v="H1J 1C3"/>
    <s v="Canada"/>
    <s v="NA"/>
    <s v="Jean Fresnisre"/>
    <s v="Medium"/>
  </r>
  <r>
    <n v="10412"/>
    <n v="54"/>
    <n v="100"/>
    <n v="5"/>
    <n v="5951.34"/>
    <d v="2005-03-05T00:00:00"/>
    <x v="0"/>
    <n v="2"/>
    <n v="5"/>
    <n v="2005"/>
    <x v="4"/>
    <n v="118"/>
    <s v="S12_4473"/>
    <s v="Euro Shopping Channel"/>
    <s v="(91) 555 94 44"/>
    <s v="C/ Moralzarzal, 86"/>
    <m/>
    <s v="Madrid"/>
    <m/>
    <n v="28034"/>
    <s v="Spain"/>
    <s v="EMEA"/>
    <s v="Diego Freyre"/>
    <s v="Medium"/>
  </r>
  <r>
    <n v="10413"/>
    <n v="36"/>
    <n v="100"/>
    <n v="2"/>
    <n v="8677.7999999999993"/>
    <d v="2005-05-05T00:00:00"/>
    <x v="0"/>
    <n v="2"/>
    <n v="5"/>
    <n v="2005"/>
    <x v="1"/>
    <n v="207"/>
    <s v="S12_1108"/>
    <s v="Gift Depot Inc."/>
    <n v="2035552570"/>
    <s v="25593 South Bay Ln."/>
    <m/>
    <s v="Bridgewater"/>
    <s v="CT"/>
    <n v="97562"/>
    <s v="USA"/>
    <s v="NA"/>
    <s v="Julie King"/>
    <s v="Large"/>
  </r>
  <r>
    <n v="10414"/>
    <n v="19"/>
    <n v="100"/>
    <n v="3"/>
    <n v="2764.88"/>
    <d v="2005-06-05T00:00:00"/>
    <x v="3"/>
    <n v="2"/>
    <n v="5"/>
    <n v="2005"/>
    <x v="1"/>
    <n v="136"/>
    <s v="S10_4757"/>
    <s v="Gifts4AllAges.com"/>
    <n v="6175559555"/>
    <s v="8616 Spinnaker Dr."/>
    <m/>
    <s v="Boston"/>
    <s v="MA"/>
    <n v="51003"/>
    <s v="USA"/>
    <s v="NA"/>
    <s v="Juri Yoshido"/>
    <s v="Small"/>
  </r>
  <r>
    <n v="10415"/>
    <n v="51"/>
    <n v="100"/>
    <n v="5"/>
    <n v="6209.25"/>
    <d v="2005-09-05T00:00:00"/>
    <x v="4"/>
    <n v="2"/>
    <n v="5"/>
    <n v="2005"/>
    <x v="0"/>
    <n v="105"/>
    <s v="S18_3856"/>
    <s v="Australian Collectables, Ltd"/>
    <s v="61-9-3844-6555"/>
    <s v="7 Allen Street"/>
    <m/>
    <s v="Glen Waverly"/>
    <s v="Victoria"/>
    <n v="3150"/>
    <s v="Australia"/>
    <s v="APAC"/>
    <s v="Sean Connery"/>
    <s v="Medium"/>
  </r>
  <r>
    <n v="10416"/>
    <n v="24"/>
    <n v="100"/>
    <n v="14"/>
    <n v="4352.16"/>
    <d v="2005-10-05T00:00:00"/>
    <x v="0"/>
    <n v="2"/>
    <n v="5"/>
    <n v="2005"/>
    <x v="2"/>
    <n v="157"/>
    <s v="S18_1662"/>
    <s v="L'ordine Souveniers"/>
    <s v="0522-556555"/>
    <s v="Strada Provinciale 124"/>
    <m/>
    <s v="Reggio Emilia"/>
    <m/>
    <n v="42100"/>
    <s v="Italy"/>
    <s v="EMEA"/>
    <s v="Maurizio Moroni"/>
    <s v="Medium"/>
  </r>
  <r>
    <n v="10417"/>
    <n v="66"/>
    <n v="100"/>
    <n v="2"/>
    <n v="7516.08"/>
    <d v="2005-05-13T00:00:00"/>
    <x v="4"/>
    <n v="2"/>
    <n v="5"/>
    <n v="2005"/>
    <x v="3"/>
    <n v="95"/>
    <s v="S10_1678"/>
    <s v="Euro Shopping Channel"/>
    <s v="(91) 555 94 44"/>
    <s v="C/ Moralzarzal, 86"/>
    <m/>
    <s v="Madrid"/>
    <m/>
    <n v="28034"/>
    <s v="Spain"/>
    <s v="EMEA"/>
    <s v="Diego Freyre"/>
    <s v="Large"/>
  </r>
  <r>
    <n v="10419"/>
    <n v="12"/>
    <n v="100"/>
    <n v="13"/>
    <n v="1961.28"/>
    <d v="2005-05-17T00:00:00"/>
    <x v="0"/>
    <n v="2"/>
    <n v="5"/>
    <n v="2005"/>
    <x v="1"/>
    <n v="194"/>
    <s v="S12_1099"/>
    <s v="Salzburg Collectables"/>
    <s v="6562-9555"/>
    <s v="Geislweg 14"/>
    <m/>
    <s v="Salzburg"/>
    <m/>
    <n v="5020"/>
    <s v="Austria"/>
    <s v="EMEA"/>
    <s v="Georg Pipps"/>
    <s v="Small"/>
  </r>
  <r>
    <n v="10420"/>
    <n v="37"/>
    <n v="100"/>
    <n v="5"/>
    <n v="5283.6"/>
    <d v="2005-05-29T00:00:00"/>
    <x v="5"/>
    <n v="2"/>
    <n v="5"/>
    <n v="2005"/>
    <x v="0"/>
    <n v="170"/>
    <s v="S18_1749"/>
    <s v="Souveniers And Things Co."/>
    <s v="+61 2 9495 8555"/>
    <s v="Monitor Money Building, 815 Pacific Hwy"/>
    <s v="Level 6"/>
    <s v="Chatswood"/>
    <s v="NSW"/>
    <n v="2067"/>
    <s v="Australia"/>
    <s v="APAC"/>
    <s v="Adrian Huxley"/>
    <s v="Medium"/>
  </r>
  <r>
    <n v="10421"/>
    <n v="35"/>
    <n v="100"/>
    <n v="1"/>
    <n v="5433.75"/>
    <d v="2005-05-29T00:00:00"/>
    <x v="5"/>
    <n v="2"/>
    <n v="5"/>
    <n v="2005"/>
    <x v="0"/>
    <n v="168"/>
    <s v="S18_2795"/>
    <s v="Mini Gifts Distributors Ltd."/>
    <n v="4155551450"/>
    <s v="5677 Strong St."/>
    <m/>
    <s v="San Rafael"/>
    <s v="CA"/>
    <n v="97562"/>
    <s v="USA"/>
    <s v="NA"/>
    <s v="Valarie Nelson"/>
    <s v="Medium"/>
  </r>
  <r>
    <n v="10422"/>
    <n v="51"/>
    <n v="95.55"/>
    <n v="2"/>
    <n v="4873.05"/>
    <d v="2005-05-30T00:00:00"/>
    <x v="5"/>
    <n v="2"/>
    <n v="5"/>
    <n v="2005"/>
    <x v="0"/>
    <n v="102"/>
    <s v="S18_1342"/>
    <s v="Diecast Classics Inc."/>
    <n v="2155551555"/>
    <s v="7586 Pompton St."/>
    <m/>
    <s v="Allentown"/>
    <s v="PA"/>
    <n v="70267"/>
    <s v="USA"/>
    <s v="NA"/>
    <s v="Kyung Yu"/>
    <s v="Medium"/>
  </r>
  <r>
    <n v="10423"/>
    <n v="10"/>
    <n v="88.14"/>
    <n v="1"/>
    <n v="881.4"/>
    <d v="2005-05-30T00:00:00"/>
    <x v="5"/>
    <n v="2"/>
    <n v="5"/>
    <n v="2005"/>
    <x v="0"/>
    <n v="101"/>
    <s v="S18_2949"/>
    <s v="Petit Auto"/>
    <s v="(02) 5554 67"/>
    <s v="Rue Joseph-Bens 532"/>
    <m/>
    <s v="Bruxelles"/>
    <m/>
    <s v="B-1180"/>
    <s v="Belgium"/>
    <s v="EMEA"/>
    <s v="Catherine Dewey"/>
    <s v="Small"/>
  </r>
  <r>
    <n v="10424"/>
    <n v="50"/>
    <n v="100"/>
    <n v="6"/>
    <n v="12001"/>
    <d v="2005-05-31T00:00:00"/>
    <x v="5"/>
    <n v="2"/>
    <n v="5"/>
    <n v="2005"/>
    <x v="1"/>
    <n v="214"/>
    <s v="S10_1949"/>
    <s v="Euro Shopping Channel"/>
    <s v="(91) 555 94 44"/>
    <s v="C/ Moralzarzal, 86"/>
    <m/>
    <s v="Madrid"/>
    <m/>
    <n v="28034"/>
    <s v="Spain"/>
    <s v="EMEA"/>
    <s v="Diego Freyre"/>
    <s v="Large"/>
  </r>
  <r>
    <n v="10425"/>
    <n v="38"/>
    <n v="100"/>
    <n v="12"/>
    <n v="5894.94"/>
    <d v="2005-05-31T00:00:00"/>
    <x v="5"/>
    <n v="2"/>
    <n v="5"/>
    <n v="2005"/>
    <x v="1"/>
    <n v="147"/>
    <s v="S10_4962"/>
    <s v="La Rochelle Gifts"/>
    <s v="40.67.8555"/>
    <s v="67, rue des Cinquante Otages"/>
    <m/>
    <s v="Nantes"/>
    <m/>
    <n v="44000"/>
    <s v="France"/>
    <s v="EMEA"/>
    <s v="Janine Labrune"/>
    <s v="Medium"/>
  </r>
  <r>
    <m/>
    <m/>
    <m/>
    <m/>
    <n v="1408665.4800000002"/>
    <m/>
    <x v="6"/>
    <m/>
    <m/>
    <m/>
    <x v="7"/>
    <m/>
    <m/>
    <m/>
    <m/>
    <m/>
    <m/>
    <m/>
    <m/>
    <m/>
    <m/>
    <m/>
    <m/>
    <m/>
  </r>
  <r>
    <m/>
    <m/>
    <m/>
    <m/>
    <n v="9147.1784415584425"/>
    <m/>
    <x v="6"/>
    <m/>
    <m/>
    <m/>
    <x v="7"/>
    <m/>
    <m/>
    <m/>
    <m/>
    <m/>
    <m/>
    <m/>
    <m/>
    <m/>
    <m/>
    <m/>
    <m/>
    <m/>
  </r>
  <r>
    <m/>
    <m/>
    <m/>
    <m/>
    <m/>
    <m/>
    <x v="6"/>
    <m/>
    <m/>
    <m/>
    <x v="7"/>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
  <r>
    <x v="0"/>
    <n v="30"/>
    <n v="100"/>
    <n v="3000"/>
    <n v="3"/>
    <n v="5151"/>
    <x v="0"/>
    <x v="0"/>
    <x v="0"/>
    <x v="0"/>
    <x v="0"/>
    <x v="0"/>
    <x v="0"/>
    <n v="170"/>
    <x v="0"/>
    <x v="0"/>
    <n v="6035558647"/>
    <s v="2304 Long Airport Avenue"/>
    <m/>
    <s v="Nashua"/>
    <s v="NH"/>
    <n v="62005"/>
    <x v="0"/>
    <x v="0"/>
    <s v="Valarie Young"/>
    <x v="0"/>
  </r>
  <r>
    <x v="1"/>
    <n v="25"/>
    <n v="100"/>
    <n v="2500"/>
    <n v="4"/>
    <n v="3782"/>
    <x v="1"/>
    <x v="1"/>
    <x v="0"/>
    <x v="0"/>
    <x v="0"/>
    <x v="0"/>
    <x v="0"/>
    <n v="127"/>
    <x v="1"/>
    <x v="1"/>
    <s v="+49 69 66 90 2555"/>
    <s v="Lyonerstr. 34"/>
    <m/>
    <s v="Frankfurt"/>
    <m/>
    <n v="60528"/>
    <x v="1"/>
    <x v="1"/>
    <s v="Roland Keitel"/>
    <x v="0"/>
  </r>
  <r>
    <x v="2"/>
    <n v="39"/>
    <n v="100"/>
    <n v="3900"/>
    <n v="2"/>
    <n v="4808.3100000000004"/>
    <x v="2"/>
    <x v="2"/>
    <x v="0"/>
    <x v="0"/>
    <x v="0"/>
    <x v="0"/>
    <x v="0"/>
    <n v="102"/>
    <x v="2"/>
    <x v="2"/>
    <n v="2125551500"/>
    <s v="2678 Kingston Rd."/>
    <s v="Suite 101"/>
    <s v="NYC"/>
    <s v="NY"/>
    <n v="10022"/>
    <x v="0"/>
    <x v="0"/>
    <s v="Michael Frick"/>
    <x v="0"/>
  </r>
  <r>
    <x v="3"/>
    <n v="26"/>
    <n v="100"/>
    <n v="2600"/>
    <n v="11"/>
    <n v="5404.62"/>
    <x v="3"/>
    <x v="3"/>
    <x v="0"/>
    <x v="0"/>
    <x v="0"/>
    <x v="0"/>
    <x v="1"/>
    <n v="214"/>
    <x v="3"/>
    <x v="3"/>
    <s v="07-98 9555"/>
    <s v="Erling Skakkes gate 78"/>
    <m/>
    <s v="Stavern"/>
    <m/>
    <n v="4110"/>
    <x v="2"/>
    <x v="1"/>
    <s v="Jonas Bergulfsen"/>
    <x v="0"/>
  </r>
  <r>
    <x v="4"/>
    <n v="34"/>
    <n v="100"/>
    <n v="3400"/>
    <n v="1"/>
    <n v="5958.5"/>
    <x v="4"/>
    <x v="3"/>
    <x v="0"/>
    <x v="0"/>
    <x v="0"/>
    <x v="0"/>
    <x v="1"/>
    <n v="151"/>
    <x v="4"/>
    <x v="4"/>
    <s v="(91) 555 94 44"/>
    <s v="C/ Moralzarzal, 86"/>
    <m/>
    <s v="Madrid"/>
    <m/>
    <n v="28034"/>
    <x v="3"/>
    <x v="1"/>
    <s v="Diego Freyre"/>
    <x v="0"/>
  </r>
  <r>
    <x v="5"/>
    <n v="50"/>
    <n v="100"/>
    <n v="5000"/>
    <n v="2"/>
    <n v="7208"/>
    <x v="5"/>
    <x v="4"/>
    <x v="0"/>
    <x v="0"/>
    <x v="1"/>
    <x v="0"/>
    <x v="1"/>
    <n v="136"/>
    <x v="5"/>
    <x v="5"/>
    <s v="31 12 3555"/>
    <s v="Vinb'ltet 34"/>
    <m/>
    <s v="Kobenhavn"/>
    <m/>
    <n v="1734"/>
    <x v="4"/>
    <x v="1"/>
    <s v="Jytte Petersen"/>
    <x v="1"/>
  </r>
  <r>
    <x v="6"/>
    <n v="36"/>
    <n v="100"/>
    <n v="3600"/>
    <n v="12"/>
    <n v="5279.4"/>
    <x v="6"/>
    <x v="5"/>
    <x v="0"/>
    <x v="0"/>
    <x v="1"/>
    <x v="0"/>
    <x v="2"/>
    <n v="157"/>
    <x v="6"/>
    <x v="6"/>
    <s v="035-640555"/>
    <s v="Via Ludovico il Moro 22"/>
    <m/>
    <s v="Bergamo"/>
    <m/>
    <n v="24100"/>
    <x v="5"/>
    <x v="1"/>
    <s v="Giovanni Rovelli"/>
    <x v="0"/>
  </r>
  <r>
    <x v="7"/>
    <n v="30"/>
    <n v="95.7"/>
    <n v="2871"/>
    <n v="2"/>
    <n v="2871"/>
    <x v="7"/>
    <x v="5"/>
    <x v="0"/>
    <x v="0"/>
    <x v="1"/>
    <x v="0"/>
    <x v="3"/>
    <n v="95"/>
    <x v="7"/>
    <x v="7"/>
    <n v="2125557818"/>
    <s v="897 Long Airport Avenue"/>
    <m/>
    <s v="NYC"/>
    <s v="NY"/>
    <n v="10022"/>
    <x v="0"/>
    <x v="0"/>
    <s v="Kwai Yu"/>
    <x v="2"/>
  </r>
  <r>
    <x v="8"/>
    <n v="33"/>
    <n v="100"/>
    <n v="3300"/>
    <n v="6"/>
    <n v="5265.15"/>
    <x v="8"/>
    <x v="6"/>
    <x v="0"/>
    <x v="0"/>
    <x v="2"/>
    <x v="0"/>
    <x v="1"/>
    <n v="194"/>
    <x v="8"/>
    <x v="8"/>
    <s v="+63 2 555 3587"/>
    <s v="15 McCallum Street - NatWest Center #13-03"/>
    <m/>
    <s v="Makati City"/>
    <m/>
    <s v="1227 MM"/>
    <x v="6"/>
    <x v="2"/>
    <s v="Arnold Cruz"/>
    <x v="0"/>
  </r>
  <r>
    <x v="9"/>
    <n v="26"/>
    <n v="100"/>
    <n v="2600"/>
    <n v="4"/>
    <n v="4379.18"/>
    <x v="9"/>
    <x v="2"/>
    <x v="0"/>
    <x v="0"/>
    <x v="2"/>
    <x v="0"/>
    <x v="1"/>
    <n v="141"/>
    <x v="9"/>
    <x v="9"/>
    <n v="2155559857"/>
    <s v="11328 Douglas Av."/>
    <m/>
    <s v="Philadelphia"/>
    <s v="PA"/>
    <n v="71270"/>
    <x v="0"/>
    <x v="0"/>
    <s v="Rosa Hernandez"/>
    <x v="0"/>
  </r>
  <r>
    <x v="10"/>
    <n v="37"/>
    <n v="100"/>
    <n v="3700"/>
    <n v="16"/>
    <n v="5433.08"/>
    <x v="10"/>
    <x v="6"/>
    <x v="0"/>
    <x v="0"/>
    <x v="2"/>
    <x v="0"/>
    <x v="1"/>
    <n v="124"/>
    <x v="10"/>
    <x v="10"/>
    <s v="(171) 555-1555"/>
    <s v="Fauntleroy Circus"/>
    <m/>
    <s v="Manchester"/>
    <m/>
    <s v="EC2 5NT"/>
    <x v="7"/>
    <x v="1"/>
    <s v="Victoria Ashworth"/>
    <x v="0"/>
  </r>
  <r>
    <x v="11"/>
    <n v="33"/>
    <n v="99.66"/>
    <n v="3288.7799999999997"/>
    <n v="6"/>
    <n v="3288.78"/>
    <x v="11"/>
    <x v="6"/>
    <x v="0"/>
    <x v="0"/>
    <x v="2"/>
    <x v="0"/>
    <x v="0"/>
    <n v="102"/>
    <x v="2"/>
    <x v="11"/>
    <n v="6505555787"/>
    <s v="5557 North Pendale Street"/>
    <m/>
    <s v="San Francisco"/>
    <s v="CA"/>
    <m/>
    <x v="0"/>
    <x v="0"/>
    <s v="Julie Murphy"/>
    <x v="0"/>
  </r>
  <r>
    <x v="12"/>
    <n v="29"/>
    <n v="100"/>
    <n v="2900"/>
    <n v="1"/>
    <n v="7209.11"/>
    <x v="12"/>
    <x v="6"/>
    <x v="0"/>
    <x v="0"/>
    <x v="2"/>
    <x v="0"/>
    <x v="1"/>
    <n v="214"/>
    <x v="3"/>
    <x v="12"/>
    <s v="0921-12 3555"/>
    <s v="Berguvsv„gen 8"/>
    <m/>
    <s v="Lule"/>
    <m/>
    <s v="S-958 22"/>
    <x v="8"/>
    <x v="1"/>
    <s v="Christina Berglund"/>
    <x v="1"/>
  </r>
  <r>
    <x v="13"/>
    <n v="21"/>
    <n v="100"/>
    <n v="2100"/>
    <n v="2"/>
    <n v="3415.44"/>
    <x v="13"/>
    <x v="6"/>
    <x v="0"/>
    <x v="0"/>
    <x v="2"/>
    <x v="0"/>
    <x v="4"/>
    <n v="136"/>
    <x v="11"/>
    <x v="13"/>
    <n v="4155551450"/>
    <s v="5677 Strong St."/>
    <m/>
    <s v="San Rafael"/>
    <s v="CA"/>
    <n v="97562"/>
    <x v="0"/>
    <x v="0"/>
    <s v="Valarie Nelson"/>
    <x v="0"/>
  </r>
  <r>
    <x v="14"/>
    <n v="31"/>
    <n v="100"/>
    <n v="3100"/>
    <n v="8"/>
    <n v="4305.28"/>
    <x v="14"/>
    <x v="3"/>
    <x v="0"/>
    <x v="1"/>
    <x v="3"/>
    <x v="0"/>
    <x v="1"/>
    <n v="147"/>
    <x v="12"/>
    <x v="14"/>
    <s v="(1) 42.34.2555"/>
    <s v="265, boulevard Charonne"/>
    <m/>
    <s v="Paris"/>
    <m/>
    <n v="75012"/>
    <x v="9"/>
    <x v="1"/>
    <s v="Marie Bertrand"/>
    <x v="0"/>
  </r>
  <r>
    <x v="15"/>
    <n v="46"/>
    <n v="100"/>
    <n v="4600"/>
    <n v="5"/>
    <n v="5723.78"/>
    <x v="15"/>
    <x v="7"/>
    <x v="0"/>
    <x v="1"/>
    <x v="3"/>
    <x v="0"/>
    <x v="4"/>
    <n v="118"/>
    <x v="13"/>
    <x v="15"/>
    <n v="2125558493"/>
    <s v="5905 Pompton St."/>
    <s v="Suite 750"/>
    <s v="NYC"/>
    <s v="NY"/>
    <n v="10022"/>
    <x v="0"/>
    <x v="0"/>
    <s v="Maria Hernandez"/>
    <x v="0"/>
  </r>
  <r>
    <x v="16"/>
    <n v="27"/>
    <n v="63.38"/>
    <n v="1711.26"/>
    <n v="1"/>
    <n v="1711.26"/>
    <x v="16"/>
    <x v="4"/>
    <x v="0"/>
    <x v="1"/>
    <x v="3"/>
    <x v="0"/>
    <x v="5"/>
    <n v="62"/>
    <x v="14"/>
    <x v="16"/>
    <s v="(071) 23 67 2555"/>
    <s v="Boulevard Tirou, 255"/>
    <m/>
    <s v="Charleroi"/>
    <m/>
    <s v="B-6000"/>
    <x v="10"/>
    <x v="1"/>
    <s v="Pascale Cartrain"/>
    <x v="2"/>
  </r>
  <r>
    <x v="17"/>
    <n v="33"/>
    <n v="100"/>
    <n v="3300"/>
    <n v="9"/>
    <n v="6034.38"/>
    <x v="17"/>
    <x v="7"/>
    <x v="0"/>
    <x v="1"/>
    <x v="3"/>
    <x v="0"/>
    <x v="1"/>
    <n v="207"/>
    <x v="15"/>
    <x v="17"/>
    <s v="+65 221 7555"/>
    <s v="Bronz Sok., Bronz Apt. 3/6 Tesvikiye"/>
    <m/>
    <s v="Singapore"/>
    <m/>
    <n v="79903"/>
    <x v="11"/>
    <x v="2"/>
    <s v="Eric Natividad"/>
    <x v="0"/>
  </r>
  <r>
    <x v="18"/>
    <n v="36"/>
    <n v="100"/>
    <n v="3600"/>
    <n v="1"/>
    <n v="4219.2"/>
    <x v="18"/>
    <x v="7"/>
    <x v="0"/>
    <x v="1"/>
    <x v="3"/>
    <x v="0"/>
    <x v="6"/>
    <n v="100"/>
    <x v="16"/>
    <x v="18"/>
    <s v="(93) 203 4555"/>
    <s v="Rambla de Catalu¤a, 23"/>
    <m/>
    <s v="Barcelona"/>
    <m/>
    <n v="8022"/>
    <x v="3"/>
    <x v="1"/>
    <s v="Eduardo Saavedra"/>
    <x v="0"/>
  </r>
  <r>
    <x v="19"/>
    <n v="46"/>
    <n v="100"/>
    <n v="4600"/>
    <n v="11"/>
    <n v="5004.8"/>
    <x v="19"/>
    <x v="7"/>
    <x v="0"/>
    <x v="1"/>
    <x v="3"/>
    <x v="0"/>
    <x v="1"/>
    <n v="136"/>
    <x v="5"/>
    <x v="19"/>
    <s v="6562-9555"/>
    <s v="Geislweg 14"/>
    <m/>
    <s v="Salzburg"/>
    <m/>
    <n v="5020"/>
    <x v="12"/>
    <x v="1"/>
    <s v="Georg Pipps"/>
    <x v="0"/>
  </r>
  <r>
    <x v="20"/>
    <n v="29"/>
    <n v="96.34"/>
    <n v="2793.86"/>
    <n v="3"/>
    <n v="2793.86"/>
    <x v="20"/>
    <x v="7"/>
    <x v="0"/>
    <x v="1"/>
    <x v="3"/>
    <x v="0"/>
    <x v="3"/>
    <n v="118"/>
    <x v="17"/>
    <x v="20"/>
    <s v="03 9520 4555"/>
    <s v="636 St Kilda Road"/>
    <s v="Level 3"/>
    <s v="Melbourne"/>
    <s v="Victoria"/>
    <n v="3004"/>
    <x v="13"/>
    <x v="3"/>
    <s v="Peter Ferguson"/>
    <x v="2"/>
  </r>
  <r>
    <x v="21"/>
    <n v="34"/>
    <n v="81.349999999999994"/>
    <n v="2765.8999999999996"/>
    <n v="5"/>
    <n v="2765.9"/>
    <x v="21"/>
    <x v="8"/>
    <x v="0"/>
    <x v="1"/>
    <x v="4"/>
    <x v="0"/>
    <x v="3"/>
    <n v="95"/>
    <x v="7"/>
    <x v="21"/>
    <s v="26.47.1555"/>
    <s v="59 rue de l'Abbaye"/>
    <m/>
    <s v="Reims"/>
    <m/>
    <n v="51100"/>
    <x v="9"/>
    <x v="1"/>
    <s v="Paul Henriot"/>
    <x v="2"/>
  </r>
  <r>
    <x v="22"/>
    <n v="42"/>
    <n v="100"/>
    <n v="4200"/>
    <n v="10"/>
    <n v="7599.9"/>
    <x v="22"/>
    <x v="9"/>
    <x v="0"/>
    <x v="1"/>
    <x v="4"/>
    <x v="0"/>
    <x v="1"/>
    <n v="194"/>
    <x v="8"/>
    <x v="22"/>
    <s v="91.24.4555"/>
    <s v="12, rue des Bouchers"/>
    <m/>
    <s v="Marseille"/>
    <m/>
    <n v="13008"/>
    <x v="9"/>
    <x v="1"/>
    <s v="Laurence Lebihan"/>
    <x v="1"/>
  </r>
  <r>
    <x v="23"/>
    <n v="26"/>
    <n v="100"/>
    <n v="2600"/>
    <n v="2"/>
    <n v="3073.72"/>
    <x v="23"/>
    <x v="10"/>
    <x v="0"/>
    <x v="1"/>
    <x v="4"/>
    <x v="0"/>
    <x v="1"/>
    <n v="124"/>
    <x v="10"/>
    <x v="23"/>
    <s v="40.32.2555"/>
    <s v="54, rue Royale"/>
    <m/>
    <s v="Nantes"/>
    <m/>
    <n v="44000"/>
    <x v="9"/>
    <x v="1"/>
    <s v="Carine Schmitt"/>
    <x v="0"/>
  </r>
  <r>
    <x v="24"/>
    <n v="21"/>
    <n v="100"/>
    <n v="2100"/>
    <n v="6"/>
    <n v="2856"/>
    <x v="24"/>
    <x v="10"/>
    <x v="0"/>
    <x v="1"/>
    <x v="4"/>
    <x v="0"/>
    <x v="0"/>
    <n v="170"/>
    <x v="0"/>
    <x v="24"/>
    <n v="7025551838"/>
    <s v="8489 Strong St."/>
    <m/>
    <s v="Las Vegas"/>
    <s v="NV"/>
    <n v="83030"/>
    <x v="0"/>
    <x v="0"/>
    <s v="Sue King"/>
    <x v="2"/>
  </r>
  <r>
    <x v="25"/>
    <n v="32"/>
    <n v="100"/>
    <n v="3200"/>
    <n v="1"/>
    <n v="3254.72"/>
    <x v="24"/>
    <x v="10"/>
    <x v="0"/>
    <x v="1"/>
    <x v="4"/>
    <x v="0"/>
    <x v="0"/>
    <n v="102"/>
    <x v="2"/>
    <x v="20"/>
    <s v="03 9520 4555"/>
    <s v="636 St Kilda Road"/>
    <s v="Level 3"/>
    <s v="Melbourne"/>
    <s v="Victoria"/>
    <n v="3004"/>
    <x v="13"/>
    <x v="3"/>
    <s v="Peter Ferguson"/>
    <x v="0"/>
  </r>
  <r>
    <x v="26"/>
    <n v="38"/>
    <n v="100"/>
    <n v="3800"/>
    <n v="11"/>
    <n v="7329.06"/>
    <x v="25"/>
    <x v="10"/>
    <x v="0"/>
    <x v="1"/>
    <x v="4"/>
    <x v="0"/>
    <x v="1"/>
    <n v="214"/>
    <x v="3"/>
    <x v="25"/>
    <s v="(91) 555 22 82"/>
    <s v="C/ Araquil, 67"/>
    <m/>
    <s v="Madrid"/>
    <m/>
    <n v="28023"/>
    <x v="3"/>
    <x v="1"/>
    <s v="Mart¡n Sommer"/>
    <x v="1"/>
  </r>
  <r>
    <x v="27"/>
    <n v="46"/>
    <n v="100"/>
    <n v="4600"/>
    <n v="2"/>
    <n v="11279.2"/>
    <x v="26"/>
    <x v="6"/>
    <x v="0"/>
    <x v="1"/>
    <x v="5"/>
    <x v="0"/>
    <x v="1"/>
    <n v="207"/>
    <x v="15"/>
    <x v="26"/>
    <n v="2125557413"/>
    <s v="4092 Furth Circle"/>
    <s v="Suite 400"/>
    <s v="NYC"/>
    <s v="NY"/>
    <n v="10022"/>
    <x v="0"/>
    <x v="0"/>
    <s v="Jeff Young"/>
    <x v="1"/>
  </r>
  <r>
    <x v="28"/>
    <n v="41"/>
    <n v="100"/>
    <n v="4100"/>
    <n v="2"/>
    <n v="5544.02"/>
    <x v="27"/>
    <x v="0"/>
    <x v="0"/>
    <x v="1"/>
    <x v="5"/>
    <x v="0"/>
    <x v="0"/>
    <n v="136"/>
    <x v="18"/>
    <x v="4"/>
    <s v="(91) 555 94 44"/>
    <s v="C/ Moralzarzal, 86"/>
    <m/>
    <s v="Madrid"/>
    <m/>
    <n v="28034"/>
    <x v="3"/>
    <x v="1"/>
    <s v="Diego Freyre"/>
    <x v="0"/>
  </r>
  <r>
    <x v="29"/>
    <n v="33"/>
    <n v="100"/>
    <n v="3300"/>
    <n v="2"/>
    <n v="4398.24"/>
    <x v="28"/>
    <x v="11"/>
    <x v="0"/>
    <x v="1"/>
    <x v="5"/>
    <x v="0"/>
    <x v="1"/>
    <n v="136"/>
    <x v="5"/>
    <x v="27"/>
    <s v="(171) 555-0297"/>
    <s v="35 King George"/>
    <m/>
    <s v="London"/>
    <m/>
    <s v="WX3 6FW"/>
    <x v="7"/>
    <x v="1"/>
    <s v="Ann Brown"/>
    <x v="0"/>
  </r>
  <r>
    <x v="30"/>
    <n v="40"/>
    <n v="96.34"/>
    <n v="3853.6000000000004"/>
    <n v="2"/>
    <n v="3853.6"/>
    <x v="29"/>
    <x v="0"/>
    <x v="0"/>
    <x v="1"/>
    <x v="5"/>
    <x v="0"/>
    <x v="6"/>
    <n v="86"/>
    <x v="19"/>
    <x v="28"/>
    <n v="6175558428"/>
    <s v="16780 Pompton St."/>
    <m/>
    <s v="Brickhaven"/>
    <s v="MA"/>
    <n v="58339"/>
    <x v="0"/>
    <x v="0"/>
    <s v="Leslie Taylor"/>
    <x v="0"/>
  </r>
  <r>
    <x v="31"/>
    <n v="21"/>
    <n v="100"/>
    <n v="2100"/>
    <n v="4"/>
    <n v="2781.66"/>
    <x v="29"/>
    <x v="0"/>
    <x v="0"/>
    <x v="1"/>
    <x v="5"/>
    <x v="0"/>
    <x v="2"/>
    <n v="157"/>
    <x v="6"/>
    <x v="29"/>
    <n v="2035554407"/>
    <s v="2440 Pompton St."/>
    <m/>
    <s v="Glendale"/>
    <s v="CT"/>
    <n v="97561"/>
    <x v="0"/>
    <x v="0"/>
    <s v="Dan Lewis"/>
    <x v="2"/>
  </r>
  <r>
    <x v="32"/>
    <n v="49"/>
    <n v="69.27"/>
    <n v="3394.23"/>
    <n v="3"/>
    <n v="3394.23"/>
    <x v="30"/>
    <x v="0"/>
    <x v="0"/>
    <x v="1"/>
    <x v="5"/>
    <x v="0"/>
    <x v="2"/>
    <n v="84"/>
    <x v="20"/>
    <x v="4"/>
    <s v="(91) 555 94 44"/>
    <s v="C/ Moralzarzal, 86"/>
    <m/>
    <s v="Madrid"/>
    <m/>
    <n v="28034"/>
    <x v="3"/>
    <x v="1"/>
    <s v="Diego Freyre"/>
    <x v="0"/>
  </r>
  <r>
    <x v="33"/>
    <n v="41"/>
    <n v="94.74"/>
    <n v="3884.3399999999997"/>
    <n v="2"/>
    <n v="3884.34"/>
    <x v="31"/>
    <x v="3"/>
    <x v="0"/>
    <x v="2"/>
    <x v="6"/>
    <x v="0"/>
    <x v="3"/>
    <n v="95"/>
    <x v="7"/>
    <x v="30"/>
    <s v="+33 1 46 62 7555"/>
    <s v="27 rue du Colonel Pierre Avia"/>
    <m/>
    <s v="Paris"/>
    <m/>
    <n v="75508"/>
    <x v="9"/>
    <x v="1"/>
    <s v="Daniel Da Cunha"/>
    <x v="0"/>
  </r>
  <r>
    <x v="34"/>
    <n v="42"/>
    <n v="100"/>
    <n v="4200"/>
    <n v="7"/>
    <n v="8008.56"/>
    <x v="32"/>
    <x v="5"/>
    <x v="0"/>
    <x v="2"/>
    <x v="6"/>
    <x v="0"/>
    <x v="1"/>
    <n v="194"/>
    <x v="8"/>
    <x v="13"/>
    <n v="4155551450"/>
    <s v="5677 Strong St."/>
    <m/>
    <s v="San Rafael"/>
    <s v="CA"/>
    <n v="97562"/>
    <x v="0"/>
    <x v="0"/>
    <s v="Valarie Nelson"/>
    <x v="1"/>
  </r>
  <r>
    <x v="35"/>
    <n v="25"/>
    <n v="100"/>
    <n v="2500"/>
    <n v="2"/>
    <n v="3644.75"/>
    <x v="33"/>
    <x v="7"/>
    <x v="0"/>
    <x v="2"/>
    <x v="6"/>
    <x v="0"/>
    <x v="1"/>
    <n v="141"/>
    <x v="9"/>
    <x v="31"/>
    <s v="61.77.6555"/>
    <s v="1 rue Alsace-Lorraine"/>
    <m/>
    <s v="Toulouse"/>
    <m/>
    <n v="31000"/>
    <x v="9"/>
    <x v="1"/>
    <s v="Annette Roulet"/>
    <x v="0"/>
  </r>
  <r>
    <x v="36"/>
    <n v="44"/>
    <n v="99.55"/>
    <n v="4380.2"/>
    <n v="2"/>
    <n v="4380.2"/>
    <x v="34"/>
    <x v="2"/>
    <x v="0"/>
    <x v="2"/>
    <x v="6"/>
    <x v="0"/>
    <x v="1"/>
    <n v="124"/>
    <x v="10"/>
    <x v="21"/>
    <s v="26.47.1555"/>
    <s v="59 rue de l'Abbaye"/>
    <m/>
    <s v="Reims"/>
    <m/>
    <n v="51100"/>
    <x v="9"/>
    <x v="1"/>
    <s v="Paul Henriot"/>
    <x v="0"/>
  </r>
  <r>
    <x v="37"/>
    <n v="31"/>
    <n v="100"/>
    <n v="3100"/>
    <n v="7"/>
    <n v="3184.94"/>
    <x v="35"/>
    <x v="8"/>
    <x v="0"/>
    <x v="2"/>
    <x v="6"/>
    <x v="0"/>
    <x v="0"/>
    <n v="102"/>
    <x v="2"/>
    <x v="32"/>
    <s v="+61 2 9495 8555"/>
    <s v="Monitor Money Building, 815 Pacific Hwy"/>
    <s v="Level 6"/>
    <s v="Chatswood"/>
    <s v="NSW"/>
    <n v="2067"/>
    <x v="13"/>
    <x v="3"/>
    <s v="Adrian Huxley"/>
    <x v="0"/>
  </r>
  <r>
    <x v="38"/>
    <n v="37"/>
    <n v="100"/>
    <n v="3700"/>
    <n v="11"/>
    <n v="7374.1"/>
    <x v="36"/>
    <x v="8"/>
    <x v="0"/>
    <x v="2"/>
    <x v="6"/>
    <x v="0"/>
    <x v="1"/>
    <n v="214"/>
    <x v="3"/>
    <x v="33"/>
    <n v="6505556809"/>
    <s v="9408 Furth Circle"/>
    <m/>
    <s v="Burlingame"/>
    <s v="CA"/>
    <n v="94217"/>
    <x v="0"/>
    <x v="0"/>
    <s v="Juri Hirano"/>
    <x v="1"/>
  </r>
  <r>
    <x v="39"/>
    <n v="21"/>
    <n v="100"/>
    <n v="2100"/>
    <n v="5"/>
    <n v="2140.11"/>
    <x v="37"/>
    <x v="3"/>
    <x v="0"/>
    <x v="2"/>
    <x v="7"/>
    <x v="0"/>
    <x v="4"/>
    <n v="118"/>
    <x v="13"/>
    <x v="34"/>
    <s v="+358 9 8045 555"/>
    <s v="Software Engineering Center, SEC Oy"/>
    <m/>
    <s v="Espoo"/>
    <m/>
    <s v="FIN-02271"/>
    <x v="14"/>
    <x v="1"/>
    <s v="Kalle Suominen"/>
    <x v="2"/>
  </r>
  <r>
    <x v="40"/>
    <n v="33"/>
    <n v="100"/>
    <n v="3300"/>
    <n v="12"/>
    <n v="8023.29"/>
    <x v="38"/>
    <x v="9"/>
    <x v="0"/>
    <x v="2"/>
    <x v="7"/>
    <x v="0"/>
    <x v="1"/>
    <n v="207"/>
    <x v="15"/>
    <x v="13"/>
    <n v="4155551450"/>
    <s v="5677 Strong St."/>
    <m/>
    <s v="San Rafael"/>
    <s v="CA"/>
    <n v="97562"/>
    <x v="0"/>
    <x v="0"/>
    <s v="Valarie Nelson"/>
    <x v="1"/>
  </r>
  <r>
    <x v="41"/>
    <n v="49"/>
    <n v="100"/>
    <n v="4900"/>
    <n v="15"/>
    <n v="5597.76"/>
    <x v="39"/>
    <x v="2"/>
    <x v="0"/>
    <x v="2"/>
    <x v="7"/>
    <x v="0"/>
    <x v="1"/>
    <n v="136"/>
    <x v="5"/>
    <x v="35"/>
    <n v="5085559555"/>
    <s v="4575 Hillside Dr."/>
    <m/>
    <s v="New Bedford"/>
    <s v="MA"/>
    <n v="50553"/>
    <x v="0"/>
    <x v="0"/>
    <s v="Wing C Tam"/>
    <x v="0"/>
  </r>
  <r>
    <x v="42"/>
    <n v="20"/>
    <n v="81.86"/>
    <n v="1637.2"/>
    <n v="1"/>
    <n v="1637.2"/>
    <x v="40"/>
    <x v="9"/>
    <x v="0"/>
    <x v="2"/>
    <x v="7"/>
    <x v="0"/>
    <x v="0"/>
    <n v="68"/>
    <x v="21"/>
    <x v="16"/>
    <s v="(071) 23 67 2555"/>
    <s v="Boulevard Tirou, 255"/>
    <m/>
    <s v="Charleroi"/>
    <m/>
    <s v="B-6000"/>
    <x v="10"/>
    <x v="1"/>
    <s v="Pascale Cartrain"/>
    <x v="2"/>
  </r>
  <r>
    <x v="43"/>
    <n v="45"/>
    <n v="83.26"/>
    <n v="3746.7000000000003"/>
    <n v="6"/>
    <n v="3746.7"/>
    <x v="41"/>
    <x v="9"/>
    <x v="0"/>
    <x v="2"/>
    <x v="7"/>
    <x v="0"/>
    <x v="3"/>
    <n v="95"/>
    <x v="7"/>
    <x v="36"/>
    <n v="6265557265"/>
    <s v="78934 Hillside Dr."/>
    <m/>
    <s v="Pasadena"/>
    <s v="CA"/>
    <n v="90003"/>
    <x v="0"/>
    <x v="0"/>
    <s v="Julie Young"/>
    <x v="0"/>
  </r>
  <r>
    <x v="44"/>
    <n v="47"/>
    <n v="67.14"/>
    <n v="3155.58"/>
    <n v="2"/>
    <n v="3155.58"/>
    <x v="42"/>
    <x v="6"/>
    <x v="0"/>
    <x v="2"/>
    <x v="8"/>
    <x v="0"/>
    <x v="3"/>
    <n v="62"/>
    <x v="22"/>
    <x v="29"/>
    <n v="2035554407"/>
    <s v="2440 Pompton St."/>
    <m/>
    <s v="Glendale"/>
    <s v="CT"/>
    <n v="97561"/>
    <x v="0"/>
    <x v="0"/>
    <s v="Dan Lewis"/>
    <x v="0"/>
  </r>
  <r>
    <x v="45"/>
    <n v="48"/>
    <n v="100"/>
    <n v="4800"/>
    <n v="7"/>
    <n v="9245.76"/>
    <x v="43"/>
    <x v="10"/>
    <x v="0"/>
    <x v="2"/>
    <x v="8"/>
    <x v="0"/>
    <x v="1"/>
    <n v="194"/>
    <x v="8"/>
    <x v="37"/>
    <n v="6175558555"/>
    <s v="7825 Douglas Av."/>
    <m/>
    <s v="Brickhaven"/>
    <s v="MA"/>
    <n v="58339"/>
    <x v="0"/>
    <x v="0"/>
    <s v="Allen Nelson"/>
    <x v="1"/>
  </r>
  <r>
    <x v="46"/>
    <n v="23"/>
    <n v="100"/>
    <n v="2300"/>
    <n v="13"/>
    <n v="2702.04"/>
    <x v="44"/>
    <x v="4"/>
    <x v="0"/>
    <x v="2"/>
    <x v="8"/>
    <x v="0"/>
    <x v="1"/>
    <n v="141"/>
    <x v="9"/>
    <x v="38"/>
    <s v="02 9936 8555"/>
    <s v="201 Miller Street"/>
    <s v="Level 15"/>
    <s v="North Sydney"/>
    <s v="NSW"/>
    <n v="2060"/>
    <x v="13"/>
    <x v="3"/>
    <s v="Anna O'Hara"/>
    <x v="2"/>
  </r>
  <r>
    <x v="47"/>
    <n v="50"/>
    <n v="100"/>
    <n v="5000"/>
    <n v="4"/>
    <n v="5907.5"/>
    <x v="45"/>
    <x v="11"/>
    <x v="0"/>
    <x v="2"/>
    <x v="8"/>
    <x v="0"/>
    <x v="0"/>
    <n v="102"/>
    <x v="2"/>
    <x v="39"/>
    <n v="4155554312"/>
    <s v="2793 Furth Circle"/>
    <m/>
    <s v="Brisbane"/>
    <s v="CA"/>
    <n v="94217"/>
    <x v="0"/>
    <x v="0"/>
    <s v="Sue Taylor"/>
    <x v="0"/>
  </r>
  <r>
    <x v="48"/>
    <n v="45"/>
    <n v="100"/>
    <n v="4500"/>
    <n v="8"/>
    <n v="10993.5"/>
    <x v="46"/>
    <x v="1"/>
    <x v="0"/>
    <x v="2"/>
    <x v="8"/>
    <x v="0"/>
    <x v="1"/>
    <n v="214"/>
    <x v="3"/>
    <x v="17"/>
    <s v="+65 221 7555"/>
    <s v="Bronz Sok., Bronz Apt. 3/6 Tesvikiye"/>
    <m/>
    <s v="Singapore"/>
    <m/>
    <n v="79903"/>
    <x v="11"/>
    <x v="2"/>
    <s v="Eric Natividad"/>
    <x v="1"/>
  </r>
  <r>
    <x v="49"/>
    <n v="24"/>
    <n v="100"/>
    <n v="2400"/>
    <n v="3"/>
    <n v="3327.6"/>
    <x v="47"/>
    <x v="1"/>
    <x v="0"/>
    <x v="2"/>
    <x v="8"/>
    <x v="0"/>
    <x v="4"/>
    <n v="118"/>
    <x v="13"/>
    <x v="40"/>
    <s v="981-443655"/>
    <s v="Torikatu 38"/>
    <m/>
    <s v="Oulu"/>
    <m/>
    <n v="90110"/>
    <x v="14"/>
    <x v="1"/>
    <s v="Pirkko Koskitalo"/>
    <x v="0"/>
  </r>
  <r>
    <x v="50"/>
    <n v="35"/>
    <n v="100"/>
    <n v="3500"/>
    <n v="1"/>
    <n v="4524.1000000000004"/>
    <x v="48"/>
    <x v="1"/>
    <x v="0"/>
    <x v="2"/>
    <x v="8"/>
    <x v="0"/>
    <x v="1"/>
    <n v="143"/>
    <x v="23"/>
    <x v="41"/>
    <s v="61-7-3844-6555"/>
    <s v="31 Duncan St. West End"/>
    <m/>
    <s v="South Brisbane"/>
    <s v="Queensland"/>
    <n v="4101"/>
    <x v="13"/>
    <x v="3"/>
    <s v="Tony Calaghan"/>
    <x v="0"/>
  </r>
  <r>
    <x v="51"/>
    <n v="20"/>
    <n v="100"/>
    <n v="2000"/>
    <n v="11"/>
    <n v="4904"/>
    <x v="49"/>
    <x v="1"/>
    <x v="0"/>
    <x v="2"/>
    <x v="8"/>
    <x v="0"/>
    <x v="1"/>
    <n v="207"/>
    <x v="15"/>
    <x v="4"/>
    <s v="(91) 555 94 44"/>
    <s v="C/ Moralzarzal, 86"/>
    <m/>
    <s v="Madrid"/>
    <m/>
    <n v="28034"/>
    <x v="3"/>
    <x v="1"/>
    <s v="Diego Freyre"/>
    <x v="0"/>
  </r>
  <r>
    <x v="52"/>
    <n v="31"/>
    <n v="91.17"/>
    <n v="2826.27"/>
    <n v="2"/>
    <n v="2826.27"/>
    <x v="50"/>
    <x v="5"/>
    <x v="0"/>
    <x v="3"/>
    <x v="9"/>
    <x v="0"/>
    <x v="0"/>
    <n v="88"/>
    <x v="24"/>
    <x v="42"/>
    <n v="3105552373"/>
    <s v="4097 Douglas Av."/>
    <m/>
    <s v="Glendale"/>
    <s v="CA"/>
    <n v="92561"/>
    <x v="0"/>
    <x v="0"/>
    <s v="Leslie Young"/>
    <x v="2"/>
  </r>
  <r>
    <x v="53"/>
    <n v="32"/>
    <n v="100"/>
    <n v="3200"/>
    <n v="13"/>
    <n v="4526.08"/>
    <x v="51"/>
    <x v="0"/>
    <x v="0"/>
    <x v="3"/>
    <x v="9"/>
    <x v="0"/>
    <x v="1"/>
    <n v="136"/>
    <x v="5"/>
    <x v="43"/>
    <s v="90-224 8555"/>
    <s v="Keskuskatu 45"/>
    <m/>
    <s v="Helsinki"/>
    <m/>
    <n v="21240"/>
    <x v="14"/>
    <x v="1"/>
    <s v="Matti Karttunen"/>
    <x v="0"/>
  </r>
  <r>
    <x v="54"/>
    <n v="20"/>
    <n v="41.02"/>
    <n v="820.40000000000009"/>
    <n v="1"/>
    <n v="820.4"/>
    <x v="52"/>
    <x v="9"/>
    <x v="0"/>
    <x v="3"/>
    <x v="9"/>
    <x v="0"/>
    <x v="0"/>
    <n v="43"/>
    <x v="25"/>
    <x v="4"/>
    <s v="(91) 555 94 44"/>
    <s v="C/ Moralzarzal, 86"/>
    <m/>
    <s v="Madrid"/>
    <m/>
    <n v="28034"/>
    <x v="3"/>
    <x v="1"/>
    <s v="Diego Freyre"/>
    <x v="2"/>
  </r>
  <r>
    <x v="55"/>
    <n v="22"/>
    <n v="67.03"/>
    <n v="1474.66"/>
    <n v="1"/>
    <n v="1474.66"/>
    <x v="53"/>
    <x v="2"/>
    <x v="0"/>
    <x v="3"/>
    <x v="9"/>
    <x v="0"/>
    <x v="3"/>
    <n v="76"/>
    <x v="26"/>
    <x v="3"/>
    <s v="07-98 9555"/>
    <s v="Erling Skakkes gate 78"/>
    <m/>
    <s v="Stavern"/>
    <m/>
    <n v="4110"/>
    <x v="2"/>
    <x v="1"/>
    <s v="Jonas Bergulfsen"/>
    <x v="2"/>
  </r>
  <r>
    <x v="56"/>
    <n v="49"/>
    <n v="100"/>
    <n v="4900"/>
    <n v="14"/>
    <n v="5205.2700000000004"/>
    <x v="53"/>
    <x v="2"/>
    <x v="0"/>
    <x v="3"/>
    <x v="9"/>
    <x v="0"/>
    <x v="3"/>
    <n v="95"/>
    <x v="7"/>
    <x v="44"/>
    <n v="6505551386"/>
    <s v="7734 Strong St."/>
    <m/>
    <s v="San Francisco"/>
    <s v="CA"/>
    <m/>
    <x v="0"/>
    <x v="0"/>
    <s v="Julie Brown"/>
    <x v="0"/>
  </r>
  <r>
    <x v="57"/>
    <n v="46"/>
    <n v="100"/>
    <n v="4600"/>
    <n v="6"/>
    <n v="5294.14"/>
    <x v="54"/>
    <x v="4"/>
    <x v="0"/>
    <x v="3"/>
    <x v="9"/>
    <x v="0"/>
    <x v="1"/>
    <n v="117"/>
    <x v="27"/>
    <x v="45"/>
    <n v="2155554369"/>
    <s v="6047 Douglas Av."/>
    <m/>
    <s v="Los Angeles"/>
    <s v="CA"/>
    <m/>
    <x v="0"/>
    <x v="0"/>
    <s v="Michael Chandler"/>
    <x v="0"/>
  </r>
  <r>
    <x v="58"/>
    <n v="28"/>
    <n v="100"/>
    <n v="2800"/>
    <n v="12"/>
    <n v="3764.88"/>
    <x v="55"/>
    <x v="2"/>
    <x v="0"/>
    <x v="3"/>
    <x v="9"/>
    <x v="0"/>
    <x v="1"/>
    <n v="141"/>
    <x v="9"/>
    <x v="46"/>
    <s v="86 21 3555"/>
    <s v="Smagsloget 45"/>
    <m/>
    <s v="Aaarhus"/>
    <m/>
    <n v="8200"/>
    <x v="4"/>
    <x v="1"/>
    <s v="Palle Ibsen"/>
    <x v="0"/>
  </r>
  <r>
    <x v="59"/>
    <n v="48"/>
    <n v="91.44"/>
    <n v="4389.12"/>
    <n v="2"/>
    <n v="4389.12"/>
    <x v="56"/>
    <x v="2"/>
    <x v="0"/>
    <x v="3"/>
    <x v="9"/>
    <x v="0"/>
    <x v="0"/>
    <n v="102"/>
    <x v="2"/>
    <x v="44"/>
    <n v="6505551386"/>
    <s v="7734 Strong St."/>
    <m/>
    <s v="San Francisco"/>
    <s v="CA"/>
    <m/>
    <x v="0"/>
    <x v="0"/>
    <s v="Julie Brown"/>
    <x v="0"/>
  </r>
  <r>
    <x v="60"/>
    <n v="21"/>
    <n v="100"/>
    <n v="2100"/>
    <n v="1"/>
    <n v="4860.24"/>
    <x v="57"/>
    <x v="2"/>
    <x v="0"/>
    <x v="3"/>
    <x v="9"/>
    <x v="0"/>
    <x v="1"/>
    <n v="214"/>
    <x v="3"/>
    <x v="15"/>
    <n v="2125558493"/>
    <s v="5905 Pompton St."/>
    <s v="Suite 750"/>
    <s v="NYC"/>
    <s v="NY"/>
    <n v="10022"/>
    <x v="0"/>
    <x v="0"/>
    <s v="Maria Hernandez"/>
    <x v="0"/>
  </r>
  <r>
    <x v="61"/>
    <n v="21"/>
    <n v="100"/>
    <n v="2100"/>
    <n v="2"/>
    <n v="3536.82"/>
    <x v="58"/>
    <x v="2"/>
    <x v="1"/>
    <x v="3"/>
    <x v="9"/>
    <x v="0"/>
    <x v="1"/>
    <n v="147"/>
    <x v="12"/>
    <x v="47"/>
    <s v="7675-3555"/>
    <s v="Kirchgasse 6"/>
    <m/>
    <s v="Graz"/>
    <m/>
    <n v="8010"/>
    <x v="12"/>
    <x v="1"/>
    <s v="Roland Mendel"/>
    <x v="0"/>
  </r>
  <r>
    <x v="62"/>
    <n v="44"/>
    <n v="100"/>
    <n v="4400"/>
    <n v="3"/>
    <n v="8594.52"/>
    <x v="59"/>
    <x v="2"/>
    <x v="0"/>
    <x v="3"/>
    <x v="9"/>
    <x v="0"/>
    <x v="1"/>
    <n v="207"/>
    <x v="15"/>
    <x v="17"/>
    <s v="+65 221 7555"/>
    <s v="Bronz Sok., Bronz Apt. 3/6 Tesvikiye"/>
    <m/>
    <s v="Singapore"/>
    <m/>
    <n v="79903"/>
    <x v="11"/>
    <x v="2"/>
    <s v="Eric Natividad"/>
    <x v="1"/>
  </r>
  <r>
    <x v="63"/>
    <n v="43"/>
    <n v="100"/>
    <n v="4300"/>
    <n v="2"/>
    <n v="6930.74"/>
    <x v="58"/>
    <x v="2"/>
    <x v="0"/>
    <x v="3"/>
    <x v="9"/>
    <x v="0"/>
    <x v="0"/>
    <n v="136"/>
    <x v="18"/>
    <x v="48"/>
    <n v="5085552555"/>
    <s v="1785 First Street"/>
    <m/>
    <s v="New Bedford"/>
    <s v="MA"/>
    <n v="50553"/>
    <x v="0"/>
    <x v="0"/>
    <s v="Violeta Benitez"/>
    <x v="0"/>
  </r>
  <r>
    <x v="64"/>
    <n v="44"/>
    <n v="100"/>
    <n v="4400"/>
    <n v="9"/>
    <n v="5924.16"/>
    <x v="60"/>
    <x v="2"/>
    <x v="2"/>
    <x v="3"/>
    <x v="9"/>
    <x v="0"/>
    <x v="1"/>
    <n v="136"/>
    <x v="5"/>
    <x v="49"/>
    <s v="0695-34 6555"/>
    <s v="?kergatan 24"/>
    <m/>
    <s v="Boras"/>
    <m/>
    <s v="S-844 67"/>
    <x v="8"/>
    <x v="1"/>
    <s v="Maria Larsson"/>
    <x v="0"/>
  </r>
  <r>
    <x v="65"/>
    <n v="36"/>
    <n v="96.66"/>
    <n v="3479.7599999999998"/>
    <n v="1"/>
    <n v="3479.76"/>
    <x v="61"/>
    <x v="2"/>
    <x v="0"/>
    <x v="3"/>
    <x v="9"/>
    <x v="0"/>
    <x v="3"/>
    <n v="95"/>
    <x v="7"/>
    <x v="33"/>
    <n v="6505556809"/>
    <s v="9408 Furth Circle"/>
    <m/>
    <s v="Burlingame"/>
    <s v="CA"/>
    <n v="94217"/>
    <x v="0"/>
    <x v="0"/>
    <s v="Juri Hirano"/>
    <x v="0"/>
  </r>
  <r>
    <x v="66"/>
    <n v="30"/>
    <n v="100"/>
    <n v="3000"/>
    <n v="2"/>
    <n v="5019.8999999999996"/>
    <x v="62"/>
    <x v="7"/>
    <x v="0"/>
    <x v="3"/>
    <x v="10"/>
    <x v="0"/>
    <x v="1"/>
    <n v="194"/>
    <x v="8"/>
    <x v="38"/>
    <s v="02 9936 8555"/>
    <s v="201 Miller Street"/>
    <s v="Level 15"/>
    <s v="North Sydney"/>
    <s v="NSW"/>
    <n v="2060"/>
    <x v="13"/>
    <x v="3"/>
    <s v="Anna O'Hara"/>
    <x v="0"/>
  </r>
  <r>
    <x v="67"/>
    <n v="47"/>
    <n v="100"/>
    <n v="4700"/>
    <n v="4"/>
    <n v="5464.69"/>
    <x v="62"/>
    <x v="7"/>
    <x v="0"/>
    <x v="3"/>
    <x v="10"/>
    <x v="0"/>
    <x v="1"/>
    <n v="117"/>
    <x v="27"/>
    <x v="47"/>
    <s v="7675-3555"/>
    <s v="Kirchgasse 6"/>
    <m/>
    <s v="Graz"/>
    <m/>
    <n v="8010"/>
    <x v="12"/>
    <x v="1"/>
    <s v="Roland Mendel"/>
    <x v="0"/>
  </r>
  <r>
    <x v="68"/>
    <n v="35"/>
    <n v="100"/>
    <n v="3500"/>
    <n v="2"/>
    <n v="4508"/>
    <x v="63"/>
    <x v="10"/>
    <x v="0"/>
    <x v="3"/>
    <x v="10"/>
    <x v="0"/>
    <x v="1"/>
    <n v="141"/>
    <x v="9"/>
    <x v="50"/>
    <s v="(514) 555-8054"/>
    <s v="43 rue St. Laurent"/>
    <m/>
    <s v="Montreal"/>
    <s v="Quebec"/>
    <s v="H1J 1C3"/>
    <x v="15"/>
    <x v="0"/>
    <s v="Jean Fresnisre"/>
    <x v="0"/>
  </r>
  <r>
    <x v="69"/>
    <n v="42"/>
    <n v="100"/>
    <n v="4200"/>
    <n v="6"/>
    <n v="4965.24"/>
    <x v="63"/>
    <x v="10"/>
    <x v="0"/>
    <x v="3"/>
    <x v="10"/>
    <x v="0"/>
    <x v="1"/>
    <n v="124"/>
    <x v="10"/>
    <x v="51"/>
    <n v="2035552570"/>
    <s v="25593 South Bay Ln."/>
    <m/>
    <s v="Bridgewater"/>
    <s v="CT"/>
    <n v="97562"/>
    <x v="0"/>
    <x v="0"/>
    <s v="Julie King"/>
    <x v="0"/>
  </r>
  <r>
    <x v="70"/>
    <n v="43"/>
    <n v="100"/>
    <n v="4300"/>
    <n v="6"/>
    <n v="5036.16"/>
    <x v="63"/>
    <x v="10"/>
    <x v="0"/>
    <x v="3"/>
    <x v="10"/>
    <x v="0"/>
    <x v="0"/>
    <n v="102"/>
    <x v="2"/>
    <x v="6"/>
    <s v="035-640555"/>
    <s v="Via Ludovico il Moro 22"/>
    <m/>
    <s v="Bergamo"/>
    <m/>
    <n v="24100"/>
    <x v="5"/>
    <x v="1"/>
    <s v="Giovanni Rovelli"/>
    <x v="0"/>
  </r>
  <r>
    <x v="71"/>
    <n v="34"/>
    <n v="100"/>
    <n v="3400"/>
    <n v="4"/>
    <n v="8014.82"/>
    <x v="64"/>
    <x v="0"/>
    <x v="0"/>
    <x v="3"/>
    <x v="10"/>
    <x v="0"/>
    <x v="1"/>
    <n v="214"/>
    <x v="3"/>
    <x v="41"/>
    <s v="61-7-3844-6555"/>
    <s v="31 Duncan St. West End"/>
    <m/>
    <s v="South Brisbane"/>
    <s v="Queensland"/>
    <n v="4101"/>
    <x v="13"/>
    <x v="3"/>
    <s v="Tony Calaghan"/>
    <x v="1"/>
  </r>
  <r>
    <x v="72"/>
    <n v="33"/>
    <n v="100"/>
    <n v="3300"/>
    <n v="9"/>
    <n v="5362.83"/>
    <x v="64"/>
    <x v="0"/>
    <x v="0"/>
    <x v="3"/>
    <x v="10"/>
    <x v="0"/>
    <x v="1"/>
    <n v="147"/>
    <x v="12"/>
    <x v="27"/>
    <s v="(171) 555-0297"/>
    <s v="35 King George"/>
    <m/>
    <s v="London"/>
    <m/>
    <s v="WX3 6FW"/>
    <x v="7"/>
    <x v="1"/>
    <s v="Ann Brown"/>
    <x v="0"/>
  </r>
  <r>
    <x v="73"/>
    <n v="33"/>
    <n v="100"/>
    <n v="3300"/>
    <n v="2"/>
    <n v="7474.5"/>
    <x v="64"/>
    <x v="0"/>
    <x v="0"/>
    <x v="3"/>
    <x v="10"/>
    <x v="0"/>
    <x v="1"/>
    <n v="207"/>
    <x v="15"/>
    <x v="52"/>
    <s v="0522-556555"/>
    <s v="Strada Provinciale 124"/>
    <m/>
    <s v="Reggio Emilia"/>
    <m/>
    <n v="42100"/>
    <x v="5"/>
    <x v="1"/>
    <s v="Maurizio Moroni"/>
    <x v="1"/>
  </r>
  <r>
    <x v="74"/>
    <n v="23"/>
    <n v="100"/>
    <n v="2300"/>
    <n v="9"/>
    <n v="3675.63"/>
    <x v="65"/>
    <x v="8"/>
    <x v="0"/>
    <x v="3"/>
    <x v="10"/>
    <x v="0"/>
    <x v="0"/>
    <n v="136"/>
    <x v="18"/>
    <x v="53"/>
    <s v="+34 913 728 555"/>
    <s v="Merchants House, 27-30 Merchant's Quay"/>
    <m/>
    <s v="Madrid"/>
    <m/>
    <n v="28023"/>
    <x v="3"/>
    <x v="1"/>
    <s v="Jesus Fernandez"/>
    <x v="0"/>
  </r>
  <r>
    <x v="75"/>
    <n v="24"/>
    <n v="100"/>
    <n v="2400"/>
    <n v="12"/>
    <n v="3492.48"/>
    <x v="66"/>
    <x v="9"/>
    <x v="0"/>
    <x v="3"/>
    <x v="10"/>
    <x v="0"/>
    <x v="1"/>
    <n v="136"/>
    <x v="5"/>
    <x v="31"/>
    <s v="61.77.6555"/>
    <s v="1 rue Alsace-Lorraine"/>
    <m/>
    <s v="Toulouse"/>
    <m/>
    <n v="31000"/>
    <x v="9"/>
    <x v="1"/>
    <s v="Annette Roulet"/>
    <x v="0"/>
  </r>
  <r>
    <x v="76"/>
    <n v="29"/>
    <n v="86.13"/>
    <n v="2497.77"/>
    <n v="9"/>
    <n v="2497.77"/>
    <x v="67"/>
    <x v="4"/>
    <x v="0"/>
    <x v="3"/>
    <x v="10"/>
    <x v="0"/>
    <x v="3"/>
    <n v="95"/>
    <x v="7"/>
    <x v="54"/>
    <s v="20.16.1555"/>
    <s v="184, chausse de Tournai"/>
    <m/>
    <s v="Lille"/>
    <m/>
    <n v="59000"/>
    <x v="9"/>
    <x v="1"/>
    <s v="Martine Rance"/>
    <x v="2"/>
  </r>
  <r>
    <x v="77"/>
    <n v="27"/>
    <n v="100"/>
    <n v="2700"/>
    <n v="14"/>
    <n v="5411.07"/>
    <x v="68"/>
    <x v="11"/>
    <x v="0"/>
    <x v="3"/>
    <x v="10"/>
    <x v="0"/>
    <x v="1"/>
    <n v="194"/>
    <x v="8"/>
    <x v="55"/>
    <s v="+47 2267 3215"/>
    <s v="Drammen 121, PR 744 Sentrum"/>
    <m/>
    <s v="Bergen"/>
    <m/>
    <s v="N 5804"/>
    <x v="2"/>
    <x v="1"/>
    <s v="Veysel Oeztan"/>
    <x v="0"/>
  </r>
  <r>
    <x v="78"/>
    <n v="25"/>
    <n v="87.33"/>
    <n v="2183.25"/>
    <n v="3"/>
    <n v="2183.25"/>
    <x v="68"/>
    <x v="11"/>
    <x v="0"/>
    <x v="3"/>
    <x v="10"/>
    <x v="0"/>
    <x v="0"/>
    <n v="102"/>
    <x v="2"/>
    <x v="13"/>
    <n v="4155551450"/>
    <s v="5677 Strong St."/>
    <m/>
    <s v="San Rafael"/>
    <s v="CA"/>
    <n v="97562"/>
    <x v="0"/>
    <x v="0"/>
    <s v="Valarie Nelson"/>
    <x v="2"/>
  </r>
  <r>
    <x v="79"/>
    <n v="23"/>
    <n v="100"/>
    <n v="2300"/>
    <n v="8"/>
    <n v="5372.57"/>
    <x v="69"/>
    <x v="4"/>
    <x v="0"/>
    <x v="3"/>
    <x v="10"/>
    <x v="0"/>
    <x v="1"/>
    <n v="214"/>
    <x v="3"/>
    <x v="56"/>
    <n v="2155554695"/>
    <s v="782 First Street"/>
    <m/>
    <s v="Philadelphia"/>
    <s v="PA"/>
    <n v="71270"/>
    <x v="0"/>
    <x v="0"/>
    <s v="Francisca Cervantes"/>
    <x v="0"/>
  </r>
  <r>
    <x v="80"/>
    <n v="37"/>
    <n v="100"/>
    <n v="3700"/>
    <n v="6"/>
    <n v="4516.22"/>
    <x v="70"/>
    <x v="4"/>
    <x v="0"/>
    <x v="3"/>
    <x v="10"/>
    <x v="0"/>
    <x v="4"/>
    <n v="118"/>
    <x v="13"/>
    <x v="57"/>
    <s v="(95) 555 82 82"/>
    <s v="C/ Romero, 33"/>
    <m/>
    <s v="Sevilla"/>
    <m/>
    <n v="41101"/>
    <x v="3"/>
    <x v="1"/>
    <s v="Jose Pedro Roel"/>
    <x v="0"/>
  </r>
  <r>
    <x v="81"/>
    <n v="21"/>
    <n v="100"/>
    <n v="2100"/>
    <n v="13"/>
    <n v="3883.74"/>
    <x v="70"/>
    <x v="4"/>
    <x v="0"/>
    <x v="3"/>
    <x v="10"/>
    <x v="0"/>
    <x v="1"/>
    <n v="207"/>
    <x v="15"/>
    <x v="35"/>
    <n v="5085559555"/>
    <s v="4575 Hillside Dr."/>
    <m/>
    <s v="New Bedford"/>
    <s v="MA"/>
    <n v="50553"/>
    <x v="0"/>
    <x v="0"/>
    <s v="Wing C Tam"/>
    <x v="0"/>
  </r>
  <r>
    <x v="82"/>
    <n v="26"/>
    <n v="100"/>
    <n v="2600"/>
    <n v="9"/>
    <n v="3854.24"/>
    <x v="70"/>
    <x v="4"/>
    <x v="0"/>
    <x v="3"/>
    <x v="10"/>
    <x v="0"/>
    <x v="1"/>
    <n v="136"/>
    <x v="5"/>
    <x v="58"/>
    <s v="(171) 555-7555"/>
    <s v="120 Hanover Sq."/>
    <m/>
    <s v="London"/>
    <m/>
    <s v="WA1 1DP"/>
    <x v="7"/>
    <x v="1"/>
    <s v="Thomas Hardy"/>
    <x v="0"/>
  </r>
  <r>
    <x v="83"/>
    <n v="48"/>
    <n v="100"/>
    <n v="4800"/>
    <n v="1"/>
    <n v="5512.32"/>
    <x v="71"/>
    <x v="4"/>
    <x v="0"/>
    <x v="3"/>
    <x v="10"/>
    <x v="0"/>
    <x v="3"/>
    <n v="95"/>
    <x v="7"/>
    <x v="55"/>
    <s v="+47 2267 3215"/>
    <s v="Drammen 121, PR 744 Sentrum"/>
    <m/>
    <s v="Bergen"/>
    <m/>
    <s v="N 5804"/>
    <x v="2"/>
    <x v="1"/>
    <s v="Veysel Oeztan"/>
    <x v="0"/>
  </r>
  <r>
    <x v="84"/>
    <n v="28"/>
    <n v="100"/>
    <n v="2800"/>
    <n v="1"/>
    <n v="4512.4799999999996"/>
    <x v="71"/>
    <x v="4"/>
    <x v="0"/>
    <x v="3"/>
    <x v="10"/>
    <x v="0"/>
    <x v="3"/>
    <n v="150"/>
    <x v="28"/>
    <x v="36"/>
    <n v="6265557265"/>
    <s v="78934 Hillside Dr."/>
    <m/>
    <s v="Pasadena"/>
    <s v="CA"/>
    <n v="90003"/>
    <x v="0"/>
    <x v="0"/>
    <s v="Julie Young"/>
    <x v="0"/>
  </r>
  <r>
    <x v="85"/>
    <n v="42"/>
    <n v="76.19"/>
    <n v="3199.98"/>
    <n v="3"/>
    <n v="3199.98"/>
    <x v="72"/>
    <x v="4"/>
    <x v="0"/>
    <x v="3"/>
    <x v="10"/>
    <x v="0"/>
    <x v="3"/>
    <n v="69"/>
    <x v="29"/>
    <x v="4"/>
    <s v="(91) 555 94 44"/>
    <s v="C/ Moralzarzal, 86"/>
    <m/>
    <s v="Madrid"/>
    <m/>
    <n v="28034"/>
    <x v="3"/>
    <x v="1"/>
    <s v="Diego Freyre"/>
    <x v="0"/>
  </r>
  <r>
    <x v="86"/>
    <n v="21"/>
    <n v="100"/>
    <n v="2100"/>
    <n v="3"/>
    <n v="3840.9"/>
    <x v="73"/>
    <x v="4"/>
    <x v="0"/>
    <x v="3"/>
    <x v="10"/>
    <x v="0"/>
    <x v="1"/>
    <n v="194"/>
    <x v="8"/>
    <x v="59"/>
    <s v="0221-5554327"/>
    <s v="Mehrheimerstr. 369"/>
    <m/>
    <s v="Koln"/>
    <m/>
    <n v="50739"/>
    <x v="1"/>
    <x v="1"/>
    <s v="Henriette Pfalzheim"/>
    <x v="0"/>
  </r>
  <r>
    <x v="87"/>
    <n v="27"/>
    <n v="100"/>
    <n v="2700"/>
    <n v="16"/>
    <n v="3544.56"/>
    <x v="73"/>
    <x v="4"/>
    <x v="0"/>
    <x v="3"/>
    <x v="10"/>
    <x v="0"/>
    <x v="1"/>
    <n v="115"/>
    <x v="30"/>
    <x v="0"/>
    <n v="6035558647"/>
    <s v="2304 Long Airport Avenue"/>
    <m/>
    <s v="Nashua"/>
    <s v="NH"/>
    <n v="62005"/>
    <x v="0"/>
    <x v="0"/>
    <s v="Valarie Young"/>
    <x v="0"/>
  </r>
  <r>
    <x v="88"/>
    <n v="28"/>
    <n v="100"/>
    <n v="2800"/>
    <n v="7"/>
    <n v="3106.88"/>
    <x v="74"/>
    <x v="4"/>
    <x v="0"/>
    <x v="3"/>
    <x v="10"/>
    <x v="0"/>
    <x v="0"/>
    <n v="102"/>
    <x v="2"/>
    <x v="60"/>
    <s v="61-9-3844-6555"/>
    <s v="7 Allen Street"/>
    <m/>
    <s v="Glen Waverly"/>
    <s v="Victoria"/>
    <n v="3150"/>
    <x v="13"/>
    <x v="3"/>
    <s v="Sean Connery"/>
    <x v="0"/>
  </r>
  <r>
    <x v="89"/>
    <n v="42"/>
    <n v="100"/>
    <n v="4200"/>
    <n v="11"/>
    <n v="7290.36"/>
    <x v="75"/>
    <x v="4"/>
    <x v="0"/>
    <x v="3"/>
    <x v="10"/>
    <x v="0"/>
    <x v="1"/>
    <n v="214"/>
    <x v="3"/>
    <x v="61"/>
    <s v="78.32.5555"/>
    <s v="2, rue du Commerce"/>
    <m/>
    <s v="Lyon"/>
    <m/>
    <n v="69004"/>
    <x v="9"/>
    <x v="1"/>
    <s v="Mary Saveley"/>
    <x v="1"/>
  </r>
  <r>
    <x v="90"/>
    <n v="49"/>
    <n v="100"/>
    <n v="4900"/>
    <n v="6"/>
    <n v="6445.46"/>
    <x v="75"/>
    <x v="4"/>
    <x v="0"/>
    <x v="3"/>
    <x v="10"/>
    <x v="0"/>
    <x v="4"/>
    <n v="118"/>
    <x v="13"/>
    <x v="62"/>
    <n v="9145554562"/>
    <s v="3758 North Pendale Street"/>
    <m/>
    <s v="White Plains"/>
    <s v="NY"/>
    <n v="24067"/>
    <x v="0"/>
    <x v="0"/>
    <s v="Steve Frick"/>
    <x v="0"/>
  </r>
  <r>
    <x v="91"/>
    <n v="47"/>
    <n v="100"/>
    <n v="4700"/>
    <n v="5"/>
    <n v="8887.7000000000007"/>
    <x v="76"/>
    <x v="4"/>
    <x v="0"/>
    <x v="3"/>
    <x v="10"/>
    <x v="0"/>
    <x v="1"/>
    <n v="207"/>
    <x v="15"/>
    <x v="63"/>
    <n v="2035559545"/>
    <s v="567 North Pendale Street"/>
    <m/>
    <s v="New Haven"/>
    <s v="CT"/>
    <n v="97823"/>
    <x v="0"/>
    <x v="0"/>
    <s v="Leslie Murphy"/>
    <x v="1"/>
  </r>
  <r>
    <x v="92"/>
    <n v="45"/>
    <n v="100"/>
    <n v="4500"/>
    <n v="6"/>
    <n v="5324.4"/>
    <x v="76"/>
    <x v="4"/>
    <x v="0"/>
    <x v="3"/>
    <x v="10"/>
    <x v="0"/>
    <x v="1"/>
    <n v="136"/>
    <x v="5"/>
    <x v="18"/>
    <s v="(93) 203 4555"/>
    <s v="Rambla de Catalu¤a, 23"/>
    <m/>
    <s v="Barcelona"/>
    <m/>
    <n v="8022"/>
    <x v="3"/>
    <x v="1"/>
    <s v="Eduardo Saavedra"/>
    <x v="0"/>
  </r>
  <r>
    <x v="93"/>
    <n v="42"/>
    <n v="100"/>
    <n v="4200"/>
    <n v="4"/>
    <n v="7483.98"/>
    <x v="77"/>
    <x v="4"/>
    <x v="0"/>
    <x v="3"/>
    <x v="10"/>
    <x v="0"/>
    <x v="2"/>
    <n v="157"/>
    <x v="6"/>
    <x v="8"/>
    <s v="+63 2 555 3587"/>
    <s v="15 McCallum Street - NatWest Center #13-03"/>
    <m/>
    <s v="Makati City"/>
    <m/>
    <s v="1227 MM"/>
    <x v="6"/>
    <x v="2"/>
    <s v="Arnold Cruz"/>
    <x v="1"/>
  </r>
  <r>
    <x v="94"/>
    <n v="29"/>
    <n v="38.4"/>
    <n v="1113.5999999999999"/>
    <n v="1"/>
    <n v="1113.5999999999999"/>
    <x v="78"/>
    <x v="3"/>
    <x v="0"/>
    <x v="3"/>
    <x v="11"/>
    <x v="0"/>
    <x v="0"/>
    <n v="43"/>
    <x v="25"/>
    <x v="64"/>
    <n v="3105553722"/>
    <s v="3675 Furth Circle"/>
    <m/>
    <s v="Burbank"/>
    <s v="CA"/>
    <n v="94019"/>
    <x v="0"/>
    <x v="0"/>
    <s v="Steve Thompson"/>
    <x v="2"/>
  </r>
  <r>
    <x v="95"/>
    <n v="22"/>
    <n v="98.57"/>
    <n v="2168.54"/>
    <n v="2"/>
    <n v="2168.54"/>
    <x v="78"/>
    <x v="3"/>
    <x v="0"/>
    <x v="3"/>
    <x v="11"/>
    <x v="0"/>
    <x v="3"/>
    <n v="95"/>
    <x v="7"/>
    <x v="11"/>
    <n v="6505555787"/>
    <s v="5557 North Pendale Street"/>
    <m/>
    <s v="San Francisco"/>
    <s v="CA"/>
    <m/>
    <x v="0"/>
    <x v="0"/>
    <s v="Julie Murphy"/>
    <x v="2"/>
  </r>
  <r>
    <x v="96"/>
    <n v="20"/>
    <n v="100"/>
    <n v="2000"/>
    <n v="8"/>
    <n v="3930.4"/>
    <x v="79"/>
    <x v="5"/>
    <x v="0"/>
    <x v="3"/>
    <x v="11"/>
    <x v="0"/>
    <x v="1"/>
    <n v="194"/>
    <x v="8"/>
    <x v="4"/>
    <s v="(91) 555 94 44"/>
    <s v="C/ Moralzarzal, 86"/>
    <m/>
    <s v="Madrid"/>
    <m/>
    <n v="28034"/>
    <x v="3"/>
    <x v="1"/>
    <s v="Diego Freyre"/>
    <x v="0"/>
  </r>
  <r>
    <x v="97"/>
    <n v="42"/>
    <n v="100"/>
    <n v="4200"/>
    <n v="17"/>
    <n v="6182.4"/>
    <x v="79"/>
    <x v="5"/>
    <x v="0"/>
    <x v="3"/>
    <x v="11"/>
    <x v="0"/>
    <x v="1"/>
    <n v="141"/>
    <x v="9"/>
    <x v="26"/>
    <n v="2125557413"/>
    <s v="4092 Furth Circle"/>
    <s v="Suite 400"/>
    <s v="NYC"/>
    <s v="NY"/>
    <n v="10022"/>
    <x v="0"/>
    <x v="0"/>
    <s v="Jeff Young"/>
    <x v="0"/>
  </r>
  <r>
    <x v="98"/>
    <n v="36"/>
    <n v="100"/>
    <n v="3600"/>
    <n v="2"/>
    <n v="3735.72"/>
    <x v="80"/>
    <x v="6"/>
    <x v="0"/>
    <x v="3"/>
    <x v="11"/>
    <x v="0"/>
    <x v="0"/>
    <n v="102"/>
    <x v="2"/>
    <x v="4"/>
    <s v="(91) 555 94 44"/>
    <s v="C/ Moralzarzal, 86"/>
    <m/>
    <s v="Madrid"/>
    <m/>
    <n v="28034"/>
    <x v="3"/>
    <x v="1"/>
    <s v="Diego Freyre"/>
    <x v="0"/>
  </r>
  <r>
    <x v="99"/>
    <n v="47"/>
    <n v="100"/>
    <n v="4700"/>
    <n v="6"/>
    <n v="9064.89"/>
    <x v="81"/>
    <x v="10"/>
    <x v="0"/>
    <x v="3"/>
    <x v="11"/>
    <x v="0"/>
    <x v="1"/>
    <n v="214"/>
    <x v="3"/>
    <x v="65"/>
    <s v="(604) 555-3392"/>
    <s v="1900 Oak St."/>
    <m/>
    <s v="Vancouver"/>
    <s v="BC"/>
    <s v="V3F 2K1"/>
    <x v="15"/>
    <x v="0"/>
    <s v="Yoshi Tannamuri"/>
    <x v="1"/>
  </r>
  <r>
    <x v="100"/>
    <n v="31"/>
    <n v="100"/>
    <n v="3100"/>
    <n v="15"/>
    <n v="4076.19"/>
    <x v="82"/>
    <x v="1"/>
    <x v="0"/>
    <x v="3"/>
    <x v="11"/>
    <x v="0"/>
    <x v="1"/>
    <n v="147"/>
    <x v="12"/>
    <x v="66"/>
    <n v="6175552555"/>
    <s v="6251 Ingle Ln."/>
    <m/>
    <s v="Boston"/>
    <s v="MA"/>
    <n v="51003"/>
    <x v="0"/>
    <x v="0"/>
    <s v="Valarie Franco"/>
    <x v="0"/>
  </r>
  <r>
    <x v="101"/>
    <n v="46"/>
    <n v="100"/>
    <n v="4600"/>
    <n v="13"/>
    <n v="8602.92"/>
    <x v="83"/>
    <x v="5"/>
    <x v="0"/>
    <x v="0"/>
    <x v="0"/>
    <x v="1"/>
    <x v="1"/>
    <n v="207"/>
    <x v="15"/>
    <x v="61"/>
    <s v="78.32.5555"/>
    <s v="2, rue du Commerce"/>
    <m/>
    <s v="Lyon"/>
    <m/>
    <n v="69004"/>
    <x v="9"/>
    <x v="1"/>
    <s v="Mary Saveley"/>
    <x v="1"/>
  </r>
  <r>
    <x v="102"/>
    <n v="39"/>
    <n v="100"/>
    <n v="3900"/>
    <n v="8"/>
    <n v="5197.92"/>
    <x v="84"/>
    <x v="1"/>
    <x v="0"/>
    <x v="0"/>
    <x v="0"/>
    <x v="1"/>
    <x v="1"/>
    <n v="136"/>
    <x v="5"/>
    <x v="45"/>
    <n v="2155554369"/>
    <s v="6047 Douglas Av."/>
    <m/>
    <s v="Los Angeles"/>
    <s v="CA"/>
    <m/>
    <x v="0"/>
    <x v="0"/>
    <s v="Michael Chandler"/>
    <x v="0"/>
  </r>
  <r>
    <x v="103"/>
    <n v="23"/>
    <n v="100"/>
    <n v="2300"/>
    <n v="2"/>
    <n v="3009.09"/>
    <x v="85"/>
    <x v="11"/>
    <x v="0"/>
    <x v="0"/>
    <x v="0"/>
    <x v="1"/>
    <x v="3"/>
    <n v="118"/>
    <x v="17"/>
    <x v="67"/>
    <s v="+81 06 6342 5555"/>
    <s v="Dojima Avanza 4F, 1-6-20 Dojima, Kita-ku"/>
    <m/>
    <s v="Osaka"/>
    <s v="Osaka"/>
    <s v="530-0003"/>
    <x v="16"/>
    <x v="2"/>
    <s v="Mory Kentary"/>
    <x v="0"/>
  </r>
  <r>
    <x v="104"/>
    <n v="41"/>
    <n v="100"/>
    <n v="4100"/>
    <n v="14"/>
    <n v="4708.4399999999996"/>
    <x v="86"/>
    <x v="3"/>
    <x v="0"/>
    <x v="0"/>
    <x v="0"/>
    <x v="1"/>
    <x v="3"/>
    <n v="95"/>
    <x v="7"/>
    <x v="68"/>
    <s v="(1) 47.55.6555"/>
    <s v="25, rue Lauriston"/>
    <m/>
    <s v="Paris"/>
    <m/>
    <n v="75016"/>
    <x v="9"/>
    <x v="1"/>
    <s v="Dominique Perrier"/>
    <x v="0"/>
  </r>
  <r>
    <x v="105"/>
    <n v="39"/>
    <n v="100"/>
    <n v="3900"/>
    <n v="16"/>
    <n v="4946.76"/>
    <x v="87"/>
    <x v="3"/>
    <x v="0"/>
    <x v="0"/>
    <x v="0"/>
    <x v="1"/>
    <x v="1"/>
    <n v="117"/>
    <x v="27"/>
    <x v="4"/>
    <s v="(91) 555 94 44"/>
    <s v="C/ Moralzarzal, 86"/>
    <m/>
    <s v="Madrid"/>
    <m/>
    <n v="28034"/>
    <x v="3"/>
    <x v="1"/>
    <s v="Diego Freyre"/>
    <x v="0"/>
  </r>
  <r>
    <x v="106"/>
    <n v="38"/>
    <n v="94.79"/>
    <n v="3602.0200000000004"/>
    <n v="1"/>
    <n v="3602.02"/>
    <x v="88"/>
    <x v="3"/>
    <x v="0"/>
    <x v="0"/>
    <x v="0"/>
    <x v="1"/>
    <x v="0"/>
    <n v="92"/>
    <x v="31"/>
    <x v="58"/>
    <s v="(171) 555-7555"/>
    <s v="120 Hanover Sq."/>
    <m/>
    <s v="London"/>
    <m/>
    <s v="WA1 1DP"/>
    <x v="7"/>
    <x v="1"/>
    <s v="Thomas Hardy"/>
    <x v="0"/>
  </r>
  <r>
    <x v="107"/>
    <n v="30"/>
    <n v="100"/>
    <n v="3000"/>
    <n v="7"/>
    <n v="5967"/>
    <x v="89"/>
    <x v="3"/>
    <x v="0"/>
    <x v="0"/>
    <x v="0"/>
    <x v="1"/>
    <x v="0"/>
    <n v="170"/>
    <x v="0"/>
    <x v="25"/>
    <s v="(91) 555 22 82"/>
    <s v="C/ Araquil, 67"/>
    <m/>
    <s v="Madrid"/>
    <m/>
    <n v="28023"/>
    <x v="3"/>
    <x v="1"/>
    <s v="Mart¡n Sommer"/>
    <x v="0"/>
  </r>
  <r>
    <x v="108"/>
    <n v="35"/>
    <n v="100"/>
    <n v="3500"/>
    <n v="3"/>
    <n v="6075.3"/>
    <x v="90"/>
    <x v="3"/>
    <x v="0"/>
    <x v="0"/>
    <x v="0"/>
    <x v="1"/>
    <x v="1"/>
    <n v="214"/>
    <x v="3"/>
    <x v="64"/>
    <n v="3105553722"/>
    <s v="3675 Furth Circle"/>
    <m/>
    <s v="Burbank"/>
    <s v="CA"/>
    <n v="94019"/>
    <x v="0"/>
    <x v="0"/>
    <s v="Steve Thompson"/>
    <x v="0"/>
  </r>
  <r>
    <x v="109"/>
    <n v="43"/>
    <n v="100"/>
    <n v="4300"/>
    <n v="1"/>
    <n v="5759.42"/>
    <x v="91"/>
    <x v="5"/>
    <x v="0"/>
    <x v="0"/>
    <x v="1"/>
    <x v="1"/>
    <x v="4"/>
    <n v="136"/>
    <x v="11"/>
    <x v="69"/>
    <s v="30.59.8555"/>
    <s v="67, avenue de l'Europe"/>
    <m/>
    <s v="Versailles"/>
    <m/>
    <n v="78000"/>
    <x v="9"/>
    <x v="1"/>
    <s v="Daniel Tonini"/>
    <x v="0"/>
  </r>
  <r>
    <x v="110"/>
    <n v="48"/>
    <n v="100"/>
    <n v="4800"/>
    <n v="4"/>
    <n v="7020.48"/>
    <x v="92"/>
    <x v="7"/>
    <x v="0"/>
    <x v="0"/>
    <x v="1"/>
    <x v="1"/>
    <x v="1"/>
    <n v="147"/>
    <x v="12"/>
    <x v="70"/>
    <s v="+65 224 1555"/>
    <s v="Village Close - 106 Linden Road Sandown"/>
    <s v="2nd Floor"/>
    <s v="Singapore"/>
    <m/>
    <n v="69045"/>
    <x v="11"/>
    <x v="3"/>
    <s v="Wendy Victorino"/>
    <x v="1"/>
  </r>
  <r>
    <x v="111"/>
    <n v="48"/>
    <n v="100"/>
    <n v="4800"/>
    <n v="2"/>
    <n v="4891.68"/>
    <x v="93"/>
    <x v="2"/>
    <x v="0"/>
    <x v="0"/>
    <x v="1"/>
    <x v="1"/>
    <x v="4"/>
    <n v="118"/>
    <x v="13"/>
    <x v="39"/>
    <n v="4155554312"/>
    <s v="2793 Furth Circle"/>
    <m/>
    <s v="Brisbane"/>
    <s v="CA"/>
    <n v="94217"/>
    <x v="0"/>
    <x v="0"/>
    <s v="Sue Taylor"/>
    <x v="0"/>
  </r>
  <r>
    <x v="112"/>
    <n v="32"/>
    <n v="100"/>
    <n v="3200"/>
    <n v="2"/>
    <n v="7181.44"/>
    <x v="94"/>
    <x v="11"/>
    <x v="0"/>
    <x v="0"/>
    <x v="1"/>
    <x v="1"/>
    <x v="1"/>
    <n v="207"/>
    <x v="15"/>
    <x v="71"/>
    <s v="+353 1862 1555"/>
    <s v="25 Maiden Lane"/>
    <s v="Floor No. 4"/>
    <s v="Dublin"/>
    <m/>
    <n v="2"/>
    <x v="17"/>
    <x v="1"/>
    <s v="Dean Cassidy"/>
    <x v="1"/>
  </r>
  <r>
    <x v="113"/>
    <n v="33"/>
    <n v="100"/>
    <n v="3300"/>
    <n v="3"/>
    <n v="4417.38"/>
    <x v="95"/>
    <x v="5"/>
    <x v="0"/>
    <x v="0"/>
    <x v="1"/>
    <x v="1"/>
    <x v="0"/>
    <n v="136"/>
    <x v="18"/>
    <x v="72"/>
    <s v="(02) 5554 67"/>
    <s v="Rue Joseph-Bens 532"/>
    <m/>
    <s v="Bruxelles"/>
    <m/>
    <s v="B-1180"/>
    <x v="10"/>
    <x v="1"/>
    <s v="Catherine Dewey"/>
    <x v="0"/>
  </r>
  <r>
    <x v="114"/>
    <n v="49"/>
    <n v="100"/>
    <n v="4900"/>
    <n v="12"/>
    <n v="5997.6"/>
    <x v="96"/>
    <x v="5"/>
    <x v="0"/>
    <x v="0"/>
    <x v="1"/>
    <x v="1"/>
    <x v="1"/>
    <n v="136"/>
    <x v="5"/>
    <x v="73"/>
    <n v="7605558146"/>
    <s v="361 Furth Circle"/>
    <m/>
    <s v="San Diego"/>
    <s v="CA"/>
    <n v="91217"/>
    <x v="0"/>
    <x v="0"/>
    <s v="Valarie Thompson"/>
    <x v="0"/>
  </r>
  <r>
    <x v="115"/>
    <n v="37"/>
    <n v="100"/>
    <n v="3700"/>
    <n v="1"/>
    <n v="3965.66"/>
    <x v="97"/>
    <x v="5"/>
    <x v="0"/>
    <x v="0"/>
    <x v="1"/>
    <x v="1"/>
    <x v="3"/>
    <n v="95"/>
    <x v="7"/>
    <x v="20"/>
    <s v="03 9520 4555"/>
    <s v="636 St Kilda Road"/>
    <s v="Level 3"/>
    <s v="Melbourne"/>
    <s v="Victoria"/>
    <n v="3004"/>
    <x v="13"/>
    <x v="3"/>
    <s v="Peter Ferguson"/>
    <x v="0"/>
  </r>
  <r>
    <x v="116"/>
    <n v="43"/>
    <n v="100"/>
    <n v="4300"/>
    <n v="6"/>
    <n v="6087.94"/>
    <x v="98"/>
    <x v="5"/>
    <x v="0"/>
    <x v="0"/>
    <x v="1"/>
    <x v="1"/>
    <x v="3"/>
    <n v="150"/>
    <x v="28"/>
    <x v="54"/>
    <s v="20.16.1555"/>
    <s v="184, chausse de Tournai"/>
    <m/>
    <s v="Lille"/>
    <m/>
    <n v="59000"/>
    <x v="9"/>
    <x v="1"/>
    <s v="Martine Rance"/>
    <x v="0"/>
  </r>
  <r>
    <x v="117"/>
    <n v="27"/>
    <n v="100"/>
    <n v="2700"/>
    <n v="9"/>
    <n v="4517.91"/>
    <x v="99"/>
    <x v="5"/>
    <x v="0"/>
    <x v="0"/>
    <x v="1"/>
    <x v="1"/>
    <x v="1"/>
    <n v="194"/>
    <x v="8"/>
    <x v="74"/>
    <s v="0897-034555"/>
    <s v="Grenzacherweg 237"/>
    <m/>
    <s v="Gensve"/>
    <m/>
    <n v="1203"/>
    <x v="18"/>
    <x v="1"/>
    <s v="Michael Holz"/>
    <x v="0"/>
  </r>
  <r>
    <x v="118"/>
    <n v="38"/>
    <n v="100"/>
    <n v="3800"/>
    <n v="4"/>
    <n v="4161.38"/>
    <x v="100"/>
    <x v="5"/>
    <x v="0"/>
    <x v="0"/>
    <x v="1"/>
    <x v="1"/>
    <x v="1"/>
    <n v="124"/>
    <x v="10"/>
    <x v="73"/>
    <n v="7605558146"/>
    <s v="361 Furth Circle"/>
    <m/>
    <s v="San Diego"/>
    <s v="CA"/>
    <n v="91217"/>
    <x v="0"/>
    <x v="0"/>
    <s v="Valarie Thompson"/>
    <x v="0"/>
  </r>
  <r>
    <x v="119"/>
    <n v="25"/>
    <n v="100"/>
    <n v="2500"/>
    <n v="3"/>
    <n v="2953.75"/>
    <x v="101"/>
    <x v="5"/>
    <x v="0"/>
    <x v="0"/>
    <x v="2"/>
    <x v="1"/>
    <x v="0"/>
    <n v="102"/>
    <x v="2"/>
    <x v="61"/>
    <s v="78.32.5555"/>
    <s v="2, rue du Commerce"/>
    <m/>
    <s v="Lyon"/>
    <m/>
    <n v="69004"/>
    <x v="9"/>
    <x v="1"/>
    <s v="Mary Saveley"/>
    <x v="2"/>
  </r>
  <r>
    <x v="120"/>
    <n v="29"/>
    <n v="100"/>
    <n v="2900"/>
    <n v="2"/>
    <n v="6463.23"/>
    <x v="102"/>
    <x v="2"/>
    <x v="0"/>
    <x v="0"/>
    <x v="2"/>
    <x v="1"/>
    <x v="1"/>
    <n v="214"/>
    <x v="3"/>
    <x v="75"/>
    <n v="6175555555"/>
    <s v="4658 Baden Av."/>
    <m/>
    <s v="Cambridge"/>
    <s v="MA"/>
    <n v="51247"/>
    <x v="0"/>
    <x v="0"/>
    <s v="Kyung Tseng"/>
    <x v="0"/>
  </r>
  <r>
    <x v="121"/>
    <n v="50"/>
    <n v="100"/>
    <n v="5000"/>
    <n v="9"/>
    <n v="6426.5"/>
    <x v="103"/>
    <x v="4"/>
    <x v="0"/>
    <x v="0"/>
    <x v="2"/>
    <x v="1"/>
    <x v="1"/>
    <n v="147"/>
    <x v="12"/>
    <x v="13"/>
    <n v="4155551450"/>
    <s v="5677 Strong St."/>
    <m/>
    <s v="San Rafael"/>
    <s v="CA"/>
    <n v="97562"/>
    <x v="0"/>
    <x v="0"/>
    <s v="Valarie Nelson"/>
    <x v="0"/>
  </r>
  <r>
    <x v="122"/>
    <n v="43"/>
    <n v="100"/>
    <n v="4300"/>
    <n v="1"/>
    <n v="7016.31"/>
    <x v="104"/>
    <x v="6"/>
    <x v="0"/>
    <x v="0"/>
    <x v="2"/>
    <x v="1"/>
    <x v="1"/>
    <n v="151"/>
    <x v="4"/>
    <x v="1"/>
    <s v="+49 69 66 90 2555"/>
    <s v="Lyonerstr. 34"/>
    <m/>
    <s v="Frankfurt"/>
    <m/>
    <n v="60528"/>
    <x v="1"/>
    <x v="1"/>
    <s v="Roland Keitel"/>
    <x v="1"/>
  </r>
  <r>
    <x v="123"/>
    <n v="42"/>
    <n v="100"/>
    <n v="4200"/>
    <n v="2"/>
    <n v="8378.58"/>
    <x v="105"/>
    <x v="6"/>
    <x v="0"/>
    <x v="0"/>
    <x v="2"/>
    <x v="1"/>
    <x v="1"/>
    <n v="207"/>
    <x v="15"/>
    <x v="53"/>
    <s v="+34 913 728 555"/>
    <s v="Merchants House, 27-30 Merchant's Quay"/>
    <m/>
    <s v="Madrid"/>
    <m/>
    <n v="28023"/>
    <x v="3"/>
    <x v="1"/>
    <s v="Jesus Fernandez"/>
    <x v="1"/>
  </r>
  <r>
    <x v="124"/>
    <n v="22"/>
    <n v="100"/>
    <n v="2200"/>
    <n v="6"/>
    <n v="3606.02"/>
    <x v="106"/>
    <x v="6"/>
    <x v="0"/>
    <x v="0"/>
    <x v="2"/>
    <x v="1"/>
    <x v="0"/>
    <n v="136"/>
    <x v="18"/>
    <x v="76"/>
    <s v="(198) 555-8888"/>
    <s v="Garden House Crowther Way"/>
    <m/>
    <s v="Cowes"/>
    <s v="Isle of Wight"/>
    <s v="PO31 7PJ"/>
    <x v="7"/>
    <x v="1"/>
    <s v="Helen Bennett"/>
    <x v="0"/>
  </r>
  <r>
    <x v="125"/>
    <n v="40"/>
    <n v="94.71"/>
    <n v="3788.3999999999996"/>
    <n v="2"/>
    <n v="3788.4"/>
    <x v="107"/>
    <x v="6"/>
    <x v="0"/>
    <x v="0"/>
    <x v="2"/>
    <x v="1"/>
    <x v="0"/>
    <n v="88"/>
    <x v="24"/>
    <x v="77"/>
    <n v="2015559350"/>
    <s v="7476 Moss Rd."/>
    <m/>
    <s v="Newark"/>
    <s v="NJ"/>
    <n v="94019"/>
    <x v="0"/>
    <x v="0"/>
    <s v="William Brown"/>
    <x v="0"/>
  </r>
  <r>
    <x v="126"/>
    <n v="24"/>
    <n v="76.03"/>
    <n v="1824.72"/>
    <n v="3"/>
    <n v="1824.72"/>
    <x v="108"/>
    <x v="5"/>
    <x v="0"/>
    <x v="1"/>
    <x v="3"/>
    <x v="1"/>
    <x v="2"/>
    <n v="84"/>
    <x v="20"/>
    <x v="78"/>
    <s v="(604) 555-4555"/>
    <s v="23 Tsawassen Blvd."/>
    <m/>
    <s v="Tsawassen"/>
    <s v="BC"/>
    <s v="T2F 8M4"/>
    <x v="15"/>
    <x v="0"/>
    <s v="Elizabeth Lincoln"/>
    <x v="2"/>
  </r>
  <r>
    <x v="127"/>
    <n v="22"/>
    <n v="100"/>
    <n v="2200"/>
    <n v="1"/>
    <n v="2852.08"/>
    <x v="109"/>
    <x v="6"/>
    <x v="0"/>
    <x v="1"/>
    <x v="3"/>
    <x v="1"/>
    <x v="3"/>
    <n v="118"/>
    <x v="17"/>
    <x v="9"/>
    <n v="2155559857"/>
    <s v="11328 Douglas Av."/>
    <m/>
    <s v="Philadelphia"/>
    <s v="PA"/>
    <n v="71270"/>
    <x v="0"/>
    <x v="0"/>
    <s v="Rosa Hernandez"/>
    <x v="2"/>
  </r>
  <r>
    <x v="128"/>
    <n v="23"/>
    <n v="100"/>
    <n v="2300"/>
    <n v="7"/>
    <n v="2333.12"/>
    <x v="110"/>
    <x v="10"/>
    <x v="0"/>
    <x v="1"/>
    <x v="3"/>
    <x v="1"/>
    <x v="3"/>
    <n v="95"/>
    <x v="7"/>
    <x v="2"/>
    <n v="2125551500"/>
    <s v="2678 Kingston Rd."/>
    <s v="Suite 101"/>
    <s v="NYC"/>
    <s v="NY"/>
    <n v="10022"/>
    <x v="0"/>
    <x v="0"/>
    <s v="Michael Frick"/>
    <x v="2"/>
  </r>
  <r>
    <x v="129"/>
    <n v="28"/>
    <n v="100"/>
    <n v="2800"/>
    <n v="3"/>
    <n v="5774.72"/>
    <x v="111"/>
    <x v="1"/>
    <x v="0"/>
    <x v="1"/>
    <x v="3"/>
    <x v="1"/>
    <x v="1"/>
    <n v="194"/>
    <x v="8"/>
    <x v="5"/>
    <s v="31 12 3555"/>
    <s v="Vinb'ltet 34"/>
    <m/>
    <s v="Kobenhavn"/>
    <m/>
    <n v="1734"/>
    <x v="4"/>
    <x v="1"/>
    <s v="Jytte Petersen"/>
    <x v="0"/>
  </r>
  <r>
    <x v="130"/>
    <n v="21"/>
    <n v="93.28"/>
    <n v="1958.88"/>
    <n v="5"/>
    <n v="1958.88"/>
    <x v="112"/>
    <x v="11"/>
    <x v="0"/>
    <x v="1"/>
    <x v="3"/>
    <x v="1"/>
    <x v="1"/>
    <n v="115"/>
    <x v="30"/>
    <x v="40"/>
    <s v="981-443655"/>
    <s v="Torikatu 38"/>
    <m/>
    <s v="Oulu"/>
    <m/>
    <n v="90110"/>
    <x v="14"/>
    <x v="1"/>
    <s v="Pirkko Koskitalo"/>
    <x v="2"/>
  </r>
  <r>
    <x v="131"/>
    <n v="41"/>
    <n v="100"/>
    <n v="4100"/>
    <n v="3"/>
    <n v="5628.89"/>
    <x v="113"/>
    <x v="7"/>
    <x v="0"/>
    <x v="1"/>
    <x v="3"/>
    <x v="1"/>
    <x v="1"/>
    <n v="141"/>
    <x v="9"/>
    <x v="67"/>
    <s v="+81 06 6342 5555"/>
    <s v="Dojima Avanza 4F, 1-6-20 Dojima, Kita-ku"/>
    <m/>
    <s v="Osaka"/>
    <s v="Osaka"/>
    <s v="530-0003"/>
    <x v="16"/>
    <x v="2"/>
    <s v="Mory Kentary"/>
    <x v="0"/>
  </r>
  <r>
    <x v="132"/>
    <n v="21"/>
    <n v="100"/>
    <n v="2100"/>
    <n v="11"/>
    <n v="2508.66"/>
    <x v="113"/>
    <x v="7"/>
    <x v="0"/>
    <x v="1"/>
    <x v="3"/>
    <x v="1"/>
    <x v="1"/>
    <n v="124"/>
    <x v="10"/>
    <x v="79"/>
    <s v="88.60.1555"/>
    <s v="24, place Kluber"/>
    <m/>
    <s v="Strasbourg"/>
    <m/>
    <n v="67000"/>
    <x v="9"/>
    <x v="1"/>
    <s v="Frederique Citeaux"/>
    <x v="2"/>
  </r>
  <r>
    <x v="133"/>
    <n v="46"/>
    <n v="36.93"/>
    <n v="1698.78"/>
    <n v="1"/>
    <n v="1698.78"/>
    <x v="114"/>
    <x v="7"/>
    <x v="0"/>
    <x v="1"/>
    <x v="3"/>
    <x v="1"/>
    <x v="0"/>
    <n v="41"/>
    <x v="32"/>
    <x v="80"/>
    <n v="2125551957"/>
    <s v="5290 North Pendale Street"/>
    <s v="Suite 200"/>
    <s v="NYC"/>
    <s v="NY"/>
    <n v="10022"/>
    <x v="0"/>
    <x v="0"/>
    <s v="Kee Kuo"/>
    <x v="2"/>
  </r>
  <r>
    <x v="134"/>
    <n v="47"/>
    <n v="100"/>
    <n v="4700"/>
    <n v="2"/>
    <n v="6154.18"/>
    <x v="115"/>
    <x v="7"/>
    <x v="0"/>
    <x v="1"/>
    <x v="3"/>
    <x v="1"/>
    <x v="0"/>
    <n v="127"/>
    <x v="1"/>
    <x v="66"/>
    <n v="6175552555"/>
    <s v="6251 Ingle Ln."/>
    <m/>
    <s v="Boston"/>
    <s v="MA"/>
    <n v="51003"/>
    <x v="0"/>
    <x v="0"/>
    <s v="Valarie Franco"/>
    <x v="0"/>
  </r>
  <r>
    <x v="135"/>
    <n v="40"/>
    <n v="100"/>
    <n v="4000"/>
    <n v="7"/>
    <n v="4684.8"/>
    <x v="116"/>
    <x v="7"/>
    <x v="0"/>
    <x v="1"/>
    <x v="3"/>
    <x v="1"/>
    <x v="0"/>
    <n v="102"/>
    <x v="2"/>
    <x v="4"/>
    <s v="(91) 555 94 44"/>
    <s v="C/ Moralzarzal, 86"/>
    <m/>
    <s v="Madrid"/>
    <m/>
    <n v="28034"/>
    <x v="3"/>
    <x v="1"/>
    <s v="Diego Freyre"/>
    <x v="0"/>
  </r>
  <r>
    <x v="136"/>
    <n v="34"/>
    <n v="100"/>
    <n v="3400"/>
    <n v="9"/>
    <n v="6120.34"/>
    <x v="117"/>
    <x v="7"/>
    <x v="0"/>
    <x v="1"/>
    <x v="4"/>
    <x v="1"/>
    <x v="1"/>
    <n v="214"/>
    <x v="3"/>
    <x v="63"/>
    <n v="2035559545"/>
    <s v="567 North Pendale Street"/>
    <m/>
    <s v="New Haven"/>
    <s v="CT"/>
    <n v="97823"/>
    <x v="0"/>
    <x v="0"/>
    <s v="Leslie Murphy"/>
    <x v="0"/>
  </r>
  <r>
    <x v="137"/>
    <n v="46"/>
    <n v="100"/>
    <n v="4600"/>
    <n v="5"/>
    <n v="5069.66"/>
    <x v="118"/>
    <x v="10"/>
    <x v="0"/>
    <x v="1"/>
    <x v="4"/>
    <x v="1"/>
    <x v="4"/>
    <n v="118"/>
    <x v="13"/>
    <x v="4"/>
    <s v="(91) 555 94 44"/>
    <s v="C/ Moralzarzal, 86"/>
    <m/>
    <s v="Madrid"/>
    <m/>
    <n v="28034"/>
    <x v="3"/>
    <x v="1"/>
    <s v="Diego Freyre"/>
    <x v="0"/>
  </r>
  <r>
    <x v="138"/>
    <n v="44"/>
    <n v="100"/>
    <n v="4400"/>
    <n v="2"/>
    <n v="10606.2"/>
    <x v="118"/>
    <x v="10"/>
    <x v="0"/>
    <x v="1"/>
    <x v="4"/>
    <x v="1"/>
    <x v="1"/>
    <n v="207"/>
    <x v="15"/>
    <x v="34"/>
    <s v="+358 9 8045 555"/>
    <s v="Software Engineering Center, SEC Oy"/>
    <m/>
    <s v="Espoo"/>
    <m/>
    <s v="FIN-02271"/>
    <x v="14"/>
    <x v="1"/>
    <s v="Kalle Suominen"/>
    <x v="1"/>
  </r>
  <r>
    <x v="139"/>
    <n v="20"/>
    <n v="100"/>
    <n v="2000"/>
    <n v="3"/>
    <n v="2910.4"/>
    <x v="119"/>
    <x v="8"/>
    <x v="2"/>
    <x v="1"/>
    <x v="4"/>
    <x v="1"/>
    <x v="1"/>
    <n v="136"/>
    <x v="5"/>
    <x v="7"/>
    <n v="2125557818"/>
    <s v="897 Long Airport Avenue"/>
    <m/>
    <s v="NYC"/>
    <s v="NY"/>
    <n v="10022"/>
    <x v="0"/>
    <x v="0"/>
    <s v="Kwai Yu"/>
    <x v="2"/>
  </r>
  <r>
    <x v="140"/>
    <n v="46"/>
    <n v="100"/>
    <n v="4600"/>
    <n v="5"/>
    <n v="5600.5"/>
    <x v="120"/>
    <x v="9"/>
    <x v="0"/>
    <x v="1"/>
    <x v="4"/>
    <x v="1"/>
    <x v="0"/>
    <n v="105"/>
    <x v="33"/>
    <x v="75"/>
    <n v="6175555555"/>
    <s v="4658 Baden Av."/>
    <m/>
    <s v="Cambridge"/>
    <s v="MA"/>
    <n v="51247"/>
    <x v="0"/>
    <x v="0"/>
    <s v="Kyung Tseng"/>
    <x v="0"/>
  </r>
  <r>
    <x v="141"/>
    <n v="45"/>
    <n v="100"/>
    <n v="4500"/>
    <n v="14"/>
    <n v="8160.3"/>
    <x v="121"/>
    <x v="4"/>
    <x v="0"/>
    <x v="1"/>
    <x v="4"/>
    <x v="1"/>
    <x v="2"/>
    <n v="157"/>
    <x v="6"/>
    <x v="81"/>
    <n v="4085553659"/>
    <s v="3086 Ingle Ln."/>
    <m/>
    <s v="San Jose"/>
    <s v="CA"/>
    <n v="94217"/>
    <x v="0"/>
    <x v="0"/>
    <s v="Sue Frick"/>
    <x v="1"/>
  </r>
  <r>
    <x v="142"/>
    <n v="28"/>
    <n v="100"/>
    <n v="2800"/>
    <n v="2"/>
    <n v="3188.64"/>
    <x v="122"/>
    <x v="10"/>
    <x v="0"/>
    <x v="1"/>
    <x v="4"/>
    <x v="1"/>
    <x v="3"/>
    <n v="95"/>
    <x v="7"/>
    <x v="77"/>
    <n v="2015559350"/>
    <s v="7476 Moss Rd."/>
    <m/>
    <s v="Newark"/>
    <s v="NJ"/>
    <n v="94019"/>
    <x v="0"/>
    <x v="0"/>
    <s v="William Brown"/>
    <x v="0"/>
  </r>
  <r>
    <x v="143"/>
    <n v="20"/>
    <n v="76.39"/>
    <n v="1527.8"/>
    <n v="2"/>
    <n v="1527.8"/>
    <x v="123"/>
    <x v="10"/>
    <x v="0"/>
    <x v="1"/>
    <x v="4"/>
    <x v="1"/>
    <x v="1"/>
    <n v="80"/>
    <x v="34"/>
    <x v="68"/>
    <s v="(1) 47.55.6555"/>
    <s v="25, rue Lauriston"/>
    <m/>
    <s v="Paris"/>
    <m/>
    <n v="75016"/>
    <x v="9"/>
    <x v="1"/>
    <s v="Dominique Perrier"/>
    <x v="2"/>
  </r>
  <r>
    <x v="144"/>
    <n v="24"/>
    <n v="100"/>
    <n v="2400"/>
    <n v="13"/>
    <n v="3922.56"/>
    <x v="124"/>
    <x v="3"/>
    <x v="2"/>
    <x v="1"/>
    <x v="5"/>
    <x v="1"/>
    <x v="1"/>
    <n v="194"/>
    <x v="8"/>
    <x v="82"/>
    <s v="(171) 555-2282"/>
    <s v="Berkeley Gardens 12 Brewery"/>
    <m/>
    <s v="Liverpool"/>
    <m/>
    <s v="WX1 6LT"/>
    <x v="7"/>
    <x v="1"/>
    <s v="Elizabeth Devon"/>
    <x v="0"/>
  </r>
  <r>
    <x v="145"/>
    <n v="24"/>
    <n v="100"/>
    <n v="2400"/>
    <n v="1"/>
    <n v="3726"/>
    <x v="125"/>
    <x v="7"/>
    <x v="0"/>
    <x v="1"/>
    <x v="5"/>
    <x v="1"/>
    <x v="0"/>
    <n v="168"/>
    <x v="35"/>
    <x v="79"/>
    <s v="88.60.1555"/>
    <s v="24, place Kluber"/>
    <m/>
    <s v="Strasbourg"/>
    <m/>
    <n v="67000"/>
    <x v="9"/>
    <x v="1"/>
    <s v="Frederique Citeaux"/>
    <x v="0"/>
  </r>
  <r>
    <x v="146"/>
    <n v="34"/>
    <n v="95.55"/>
    <n v="3248.7"/>
    <n v="2"/>
    <n v="3248.7"/>
    <x v="126"/>
    <x v="9"/>
    <x v="0"/>
    <x v="1"/>
    <x v="5"/>
    <x v="1"/>
    <x v="0"/>
    <n v="102"/>
    <x v="2"/>
    <x v="5"/>
    <s v="31 12 3555"/>
    <s v="Vinb'ltet 34"/>
    <m/>
    <s v="Kobenhavn"/>
    <m/>
    <n v="1734"/>
    <x v="4"/>
    <x v="1"/>
    <s v="Jytte Petersen"/>
    <x v="0"/>
  </r>
  <r>
    <x v="147"/>
    <n v="50"/>
    <n v="88.14"/>
    <n v="4407"/>
    <n v="1"/>
    <n v="4407"/>
    <x v="127"/>
    <x v="0"/>
    <x v="0"/>
    <x v="1"/>
    <x v="5"/>
    <x v="1"/>
    <x v="0"/>
    <n v="101"/>
    <x v="36"/>
    <x v="81"/>
    <n v="4085553659"/>
    <s v="3086 Ingle Ln."/>
    <m/>
    <s v="San Jose"/>
    <s v="CA"/>
    <n v="94217"/>
    <x v="0"/>
    <x v="0"/>
    <s v="Sue Frick"/>
    <x v="0"/>
  </r>
  <r>
    <x v="148"/>
    <n v="32"/>
    <n v="100"/>
    <n v="3200"/>
    <n v="6"/>
    <n v="7680.64"/>
    <x v="128"/>
    <x v="0"/>
    <x v="0"/>
    <x v="1"/>
    <x v="5"/>
    <x v="1"/>
    <x v="1"/>
    <n v="214"/>
    <x v="3"/>
    <x v="83"/>
    <s v="+81 3 3584 0555"/>
    <s v="2-2-8 Roppongi"/>
    <m/>
    <s v="Minato-ku"/>
    <s v="Tokyo"/>
    <s v="106-0032"/>
    <x v="16"/>
    <x v="2"/>
    <s v="Akiko Shimamura"/>
    <x v="1"/>
  </r>
  <r>
    <x v="149"/>
    <n v="26"/>
    <n v="100"/>
    <n v="2600"/>
    <n v="12"/>
    <n v="4033.38"/>
    <x v="128"/>
    <x v="0"/>
    <x v="0"/>
    <x v="1"/>
    <x v="5"/>
    <x v="1"/>
    <x v="1"/>
    <n v="147"/>
    <x v="12"/>
    <x v="70"/>
    <s v="+65 224 1555"/>
    <s v="Village Close - 106 Linden Road Sandown"/>
    <s v="2nd Floor"/>
    <s v="Singapore"/>
    <m/>
    <n v="69045"/>
    <x v="11"/>
    <x v="3"/>
    <s v="Wendy Victorino"/>
    <x v="0"/>
  </r>
  <r>
    <x v="150"/>
    <n v="27"/>
    <n v="100"/>
    <n v="2700"/>
    <n v="1"/>
    <n v="3378.24"/>
    <x v="129"/>
    <x v="0"/>
    <x v="0"/>
    <x v="1"/>
    <x v="5"/>
    <x v="1"/>
    <x v="1"/>
    <n v="136"/>
    <x v="5"/>
    <x v="50"/>
    <s v="(514) 555-8054"/>
    <s v="43 rue St. Laurent"/>
    <m/>
    <s v="Montreal"/>
    <s v="Quebec"/>
    <s v="H1J 1C3"/>
    <x v="15"/>
    <x v="0"/>
    <s v="Jean Fresnisre"/>
    <x v="0"/>
  </r>
  <r>
    <x v="151"/>
    <n v="49"/>
    <n v="100"/>
    <n v="4900"/>
    <n v="9"/>
    <n v="6567.96"/>
    <x v="130"/>
    <x v="0"/>
    <x v="2"/>
    <x v="1"/>
    <x v="5"/>
    <x v="1"/>
    <x v="2"/>
    <n v="157"/>
    <x v="6"/>
    <x v="4"/>
    <s v="(91) 555 94 44"/>
    <s v="C/ Moralzarzal, 86"/>
    <m/>
    <s v="Madrid"/>
    <m/>
    <n v="28034"/>
    <x v="3"/>
    <x v="1"/>
    <s v="Diego Freyre"/>
    <x v="0"/>
  </r>
  <r>
    <x v="152"/>
    <n v="34"/>
    <n v="100"/>
    <n v="3400"/>
    <n v="2"/>
    <n v="3676.76"/>
    <x v="131"/>
    <x v="0"/>
    <x v="0"/>
    <x v="1"/>
    <x v="5"/>
    <x v="1"/>
    <x v="3"/>
    <n v="95"/>
    <x v="7"/>
    <x v="51"/>
    <n v="2035552570"/>
    <s v="25593 South Bay Ln."/>
    <m/>
    <s v="Bridgewater"/>
    <s v="CT"/>
    <n v="97562"/>
    <x v="0"/>
    <x v="0"/>
    <s v="Julie King"/>
    <x v="0"/>
  </r>
  <r>
    <x v="153"/>
    <n v="48"/>
    <n v="54.71"/>
    <n v="2626.08"/>
    <n v="3"/>
    <n v="2626.08"/>
    <x v="132"/>
    <x v="0"/>
    <x v="0"/>
    <x v="1"/>
    <x v="5"/>
    <x v="1"/>
    <x v="3"/>
    <n v="62"/>
    <x v="22"/>
    <x v="84"/>
    <n v="6175559555"/>
    <s v="8616 Spinnaker Dr."/>
    <m/>
    <s v="Boston"/>
    <s v="MA"/>
    <n v="51003"/>
    <x v="0"/>
    <x v="0"/>
    <s v="Juri Yoshido"/>
    <x v="2"/>
  </r>
  <r>
    <x v="154"/>
    <n v="45"/>
    <n v="86.84"/>
    <n v="3907.8"/>
    <n v="2"/>
    <n v="3907.8"/>
    <x v="133"/>
    <x v="5"/>
    <x v="0"/>
    <x v="2"/>
    <x v="6"/>
    <x v="1"/>
    <x v="1"/>
    <n v="80"/>
    <x v="34"/>
    <x v="60"/>
    <s v="61-9-3844-6555"/>
    <s v="7 Allen Street"/>
    <m/>
    <s v="Glen Waverly"/>
    <s v="Victoria"/>
    <n v="3150"/>
    <x v="13"/>
    <x v="3"/>
    <s v="Sean Connery"/>
    <x v="0"/>
  </r>
  <r>
    <x v="155"/>
    <n v="44"/>
    <n v="100"/>
    <n v="4400"/>
    <n v="14"/>
    <n v="9160.36"/>
    <x v="134"/>
    <x v="0"/>
    <x v="0"/>
    <x v="2"/>
    <x v="6"/>
    <x v="1"/>
    <x v="1"/>
    <n v="194"/>
    <x v="8"/>
    <x v="52"/>
    <s v="0522-556555"/>
    <s v="Strada Provinciale 124"/>
    <m/>
    <s v="Reggio Emilia"/>
    <m/>
    <n v="42100"/>
    <x v="5"/>
    <x v="1"/>
    <s v="Maurizio Moroni"/>
    <x v="1"/>
  </r>
  <r>
    <x v="156"/>
    <n v="36"/>
    <n v="75.55"/>
    <n v="2719.7999999999997"/>
    <n v="1"/>
    <n v="2719.8"/>
    <x v="135"/>
    <x v="8"/>
    <x v="0"/>
    <x v="2"/>
    <x v="6"/>
    <x v="1"/>
    <x v="1"/>
    <n v="71"/>
    <x v="37"/>
    <x v="26"/>
    <n v="2125557413"/>
    <s v="4092 Furth Circle"/>
    <s v="Suite 400"/>
    <s v="NYC"/>
    <s v="NY"/>
    <n v="10022"/>
    <x v="0"/>
    <x v="0"/>
    <s v="Jeff Young"/>
    <x v="2"/>
  </r>
  <r>
    <x v="157"/>
    <n v="32"/>
    <n v="63.08"/>
    <n v="2018.56"/>
    <n v="1"/>
    <n v="2018.56"/>
    <x v="136"/>
    <x v="8"/>
    <x v="0"/>
    <x v="2"/>
    <x v="6"/>
    <x v="1"/>
    <x v="0"/>
    <n v="62"/>
    <x v="38"/>
    <x v="19"/>
    <s v="6562-9555"/>
    <s v="Geislweg 14"/>
    <m/>
    <s v="Salzburg"/>
    <m/>
    <n v="5020"/>
    <x v="12"/>
    <x v="1"/>
    <s v="Georg Pipps"/>
    <x v="2"/>
  </r>
  <r>
    <x v="158"/>
    <n v="21"/>
    <n v="100"/>
    <n v="2100"/>
    <n v="9"/>
    <n v="4905.3900000000003"/>
    <x v="137"/>
    <x v="8"/>
    <x v="0"/>
    <x v="2"/>
    <x v="6"/>
    <x v="1"/>
    <x v="1"/>
    <n v="214"/>
    <x v="3"/>
    <x v="32"/>
    <s v="+61 2 9495 8555"/>
    <s v="Monitor Money Building, 815 Pacific Hwy"/>
    <s v="Level 6"/>
    <s v="Chatswood"/>
    <s v="NSW"/>
    <n v="2067"/>
    <x v="13"/>
    <x v="3"/>
    <s v="Adrian Huxley"/>
    <x v="0"/>
  </r>
  <r>
    <x v="159"/>
    <n v="31"/>
    <n v="97.17"/>
    <n v="3012.27"/>
    <n v="5"/>
    <n v="3012.27"/>
    <x v="138"/>
    <x v="8"/>
    <x v="0"/>
    <x v="2"/>
    <x v="6"/>
    <x v="1"/>
    <x v="4"/>
    <n v="118"/>
    <x v="13"/>
    <x v="13"/>
    <n v="4155551450"/>
    <s v="5677 Strong St."/>
    <m/>
    <s v="San Rafael"/>
    <s v="CA"/>
    <n v="97562"/>
    <x v="0"/>
    <x v="0"/>
    <s v="Valarie Nelson"/>
    <x v="0"/>
  </r>
  <r>
    <x v="160"/>
    <n v="35"/>
    <n v="100"/>
    <n v="3500"/>
    <n v="2"/>
    <n v="5818.4"/>
    <x v="138"/>
    <x v="8"/>
    <x v="0"/>
    <x v="2"/>
    <x v="6"/>
    <x v="1"/>
    <x v="1"/>
    <n v="207"/>
    <x v="15"/>
    <x v="85"/>
    <n v="2155551555"/>
    <s v="7586 Pompton St."/>
    <m/>
    <s v="Allentown"/>
    <s v="PA"/>
    <n v="70267"/>
    <x v="0"/>
    <x v="0"/>
    <s v="Kyung Yu"/>
    <x v="0"/>
  </r>
  <r>
    <x v="161"/>
    <n v="30"/>
    <n v="100"/>
    <n v="3000"/>
    <n v="4"/>
    <n v="3508.8"/>
    <x v="139"/>
    <x v="8"/>
    <x v="0"/>
    <x v="2"/>
    <x v="6"/>
    <x v="1"/>
    <x v="1"/>
    <n v="136"/>
    <x v="5"/>
    <x v="72"/>
    <s v="(02) 5554 67"/>
    <s v="Rue Joseph-Bens 532"/>
    <m/>
    <s v="Bruxelles"/>
    <m/>
    <s v="B-1180"/>
    <x v="10"/>
    <x v="1"/>
    <s v="Catherine Dewey"/>
    <x v="0"/>
  </r>
  <r>
    <x v="162"/>
    <n v="41"/>
    <n v="100"/>
    <n v="4100"/>
    <n v="1"/>
    <n v="6724"/>
    <x v="139"/>
    <x v="8"/>
    <x v="0"/>
    <x v="2"/>
    <x v="6"/>
    <x v="1"/>
    <x v="2"/>
    <n v="157"/>
    <x v="6"/>
    <x v="37"/>
    <n v="6175558555"/>
    <s v="7825 Douglas Av."/>
    <m/>
    <s v="Brickhaven"/>
    <s v="MA"/>
    <n v="58339"/>
    <x v="0"/>
    <x v="0"/>
    <s v="Allen Nelson"/>
    <x v="0"/>
  </r>
  <r>
    <x v="163"/>
    <n v="45"/>
    <n v="92.83"/>
    <n v="4177.3500000000004"/>
    <n v="1"/>
    <n v="4177.3500000000004"/>
    <x v="140"/>
    <x v="8"/>
    <x v="0"/>
    <x v="2"/>
    <x v="6"/>
    <x v="1"/>
    <x v="3"/>
    <n v="95"/>
    <x v="7"/>
    <x v="86"/>
    <s v="40.67.8555"/>
    <s v="67, rue des Cinquante Otages"/>
    <m/>
    <s v="Nantes"/>
    <m/>
    <n v="44000"/>
    <x v="9"/>
    <x v="1"/>
    <s v="Janine Labrune"/>
    <x v="0"/>
  </r>
  <r>
    <x v="164"/>
    <n v="50"/>
    <n v="100"/>
    <n v="5000"/>
    <n v="3"/>
    <n v="9631"/>
    <x v="141"/>
    <x v="5"/>
    <x v="0"/>
    <x v="2"/>
    <x v="7"/>
    <x v="1"/>
    <x v="1"/>
    <n v="194"/>
    <x v="8"/>
    <x v="87"/>
    <n v="6175557555"/>
    <s v="7635 Spinnaker Dr."/>
    <m/>
    <s v="Brickhaven"/>
    <s v="MA"/>
    <n v="58339"/>
    <x v="0"/>
    <x v="0"/>
    <s v="Miguel Barajas"/>
    <x v="1"/>
  </r>
  <r>
    <x v="165"/>
    <n v="28"/>
    <n v="100"/>
    <n v="2800"/>
    <n v="1"/>
    <n v="3127.88"/>
    <x v="142"/>
    <x v="7"/>
    <x v="0"/>
    <x v="2"/>
    <x v="7"/>
    <x v="1"/>
    <x v="1"/>
    <n v="115"/>
    <x v="30"/>
    <x v="17"/>
    <s v="+65 221 7555"/>
    <s v="Bronz Sok., Bronz Apt. 3/6 Tesvikiye"/>
    <m/>
    <s v="Singapore"/>
    <m/>
    <n v="79903"/>
    <x v="11"/>
    <x v="2"/>
    <s v="Eric Natividad"/>
    <x v="0"/>
  </r>
  <r>
    <x v="166"/>
    <n v="34"/>
    <n v="100"/>
    <n v="3400"/>
    <n v="6"/>
    <n v="4667.8599999999997"/>
    <x v="143"/>
    <x v="0"/>
    <x v="0"/>
    <x v="2"/>
    <x v="7"/>
    <x v="1"/>
    <x v="1"/>
    <n v="141"/>
    <x v="9"/>
    <x v="24"/>
    <n v="7025551838"/>
    <s v="8489 Strong St."/>
    <m/>
    <s v="Las Vegas"/>
    <s v="NV"/>
    <n v="83030"/>
    <x v="0"/>
    <x v="0"/>
    <s v="Sue King"/>
    <x v="0"/>
  </r>
  <r>
    <x v="167"/>
    <n v="26"/>
    <n v="60.58"/>
    <n v="1575.08"/>
    <n v="1"/>
    <n v="1575.08"/>
    <x v="144"/>
    <x v="1"/>
    <x v="0"/>
    <x v="2"/>
    <x v="7"/>
    <x v="1"/>
    <x v="1"/>
    <n v="71"/>
    <x v="37"/>
    <x v="4"/>
    <s v="(91) 555 94 44"/>
    <s v="C/ Moralzarzal, 86"/>
    <m/>
    <s v="Madrid"/>
    <m/>
    <n v="28034"/>
    <x v="3"/>
    <x v="1"/>
    <s v="Diego Freyre"/>
    <x v="2"/>
  </r>
  <r>
    <x v="168"/>
    <n v="34"/>
    <n v="100"/>
    <n v="3400"/>
    <n v="2"/>
    <n v="8014.82"/>
    <x v="145"/>
    <x v="9"/>
    <x v="0"/>
    <x v="2"/>
    <x v="7"/>
    <x v="1"/>
    <x v="1"/>
    <n v="214"/>
    <x v="3"/>
    <x v="88"/>
    <s v="011-4988555"/>
    <s v="Via Monte Bianco 34"/>
    <m/>
    <s v="Torino"/>
    <m/>
    <n v="10100"/>
    <x v="5"/>
    <x v="1"/>
    <s v="Paolo Accorti"/>
    <x v="1"/>
  </r>
  <r>
    <x v="169"/>
    <n v="44"/>
    <n v="100"/>
    <n v="4400"/>
    <n v="9"/>
    <n v="7020.64"/>
    <x v="146"/>
    <x v="9"/>
    <x v="0"/>
    <x v="2"/>
    <x v="7"/>
    <x v="1"/>
    <x v="1"/>
    <n v="147"/>
    <x v="12"/>
    <x v="85"/>
    <n v="2155551555"/>
    <s v="7586 Pompton St."/>
    <m/>
    <s v="Allentown"/>
    <s v="PA"/>
    <n v="70267"/>
    <x v="0"/>
    <x v="0"/>
    <s v="Kyung Yu"/>
    <x v="1"/>
  </r>
  <r>
    <x v="170"/>
    <n v="41"/>
    <n v="100"/>
    <n v="4100"/>
    <n v="5"/>
    <n v="7071.27"/>
    <x v="147"/>
    <x v="9"/>
    <x v="0"/>
    <x v="2"/>
    <x v="7"/>
    <x v="1"/>
    <x v="1"/>
    <n v="207"/>
    <x v="15"/>
    <x v="13"/>
    <n v="4155551450"/>
    <s v="5677 Strong St."/>
    <m/>
    <s v="San Rafael"/>
    <s v="CA"/>
    <n v="97562"/>
    <x v="0"/>
    <x v="0"/>
    <s v="Valarie Nelson"/>
    <x v="1"/>
  </r>
  <r>
    <x v="171"/>
    <n v="25"/>
    <n v="100"/>
    <n v="2500"/>
    <n v="6"/>
    <n v="2992"/>
    <x v="147"/>
    <x v="9"/>
    <x v="0"/>
    <x v="2"/>
    <x v="7"/>
    <x v="1"/>
    <x v="1"/>
    <n v="136"/>
    <x v="5"/>
    <x v="78"/>
    <s v="(604) 555-4555"/>
    <s v="23 Tsawassen Blvd."/>
    <m/>
    <s v="Tsawassen"/>
    <s v="BC"/>
    <s v="T2F 8M4"/>
    <x v="15"/>
    <x v="0"/>
    <s v="Elizabeth Lincoln"/>
    <x v="2"/>
  </r>
  <r>
    <x v="172"/>
    <n v="45"/>
    <n v="100"/>
    <n v="4500"/>
    <n v="11"/>
    <n v="5747.85"/>
    <x v="148"/>
    <x v="9"/>
    <x v="0"/>
    <x v="2"/>
    <x v="7"/>
    <x v="1"/>
    <x v="2"/>
    <n v="157"/>
    <x v="6"/>
    <x v="89"/>
    <s v="+47 2212 1555"/>
    <s v="Drammensveien 126 A, PB 744 Sentrum"/>
    <m/>
    <s v="Oslo"/>
    <m/>
    <s v="N 0106"/>
    <x v="2"/>
    <x v="1"/>
    <s v="Jan Klaeboe"/>
    <x v="0"/>
  </r>
  <r>
    <x v="173"/>
    <n v="36"/>
    <n v="100"/>
    <n v="3600"/>
    <n v="6"/>
    <n v="4099.68"/>
    <x v="149"/>
    <x v="9"/>
    <x v="0"/>
    <x v="2"/>
    <x v="7"/>
    <x v="1"/>
    <x v="3"/>
    <n v="95"/>
    <x v="7"/>
    <x v="90"/>
    <n v="6175558555"/>
    <s v="39323 Spinnaker Dr."/>
    <m/>
    <s v="Cambridge"/>
    <s v="MA"/>
    <n v="51247"/>
    <x v="0"/>
    <x v="0"/>
    <s v="Marta Hernandez"/>
    <x v="0"/>
  </r>
  <r>
    <x v="174"/>
    <n v="38"/>
    <n v="57.2"/>
    <n v="2173.6"/>
    <n v="1"/>
    <n v="2173.6"/>
    <x v="150"/>
    <x v="9"/>
    <x v="0"/>
    <x v="2"/>
    <x v="7"/>
    <x v="1"/>
    <x v="3"/>
    <n v="62"/>
    <x v="22"/>
    <x v="14"/>
    <s v="(1) 42.34.2555"/>
    <s v="265, boulevard Charonne"/>
    <m/>
    <s v="Paris"/>
    <m/>
    <n v="75012"/>
    <x v="9"/>
    <x v="1"/>
    <s v="Marie Bertrand"/>
    <x v="2"/>
  </r>
  <r>
    <x v="175"/>
    <n v="21"/>
    <n v="100"/>
    <n v="2100"/>
    <n v="12"/>
    <n v="3432.24"/>
    <x v="151"/>
    <x v="9"/>
    <x v="0"/>
    <x v="2"/>
    <x v="7"/>
    <x v="1"/>
    <x v="1"/>
    <n v="194"/>
    <x v="8"/>
    <x v="74"/>
    <s v="0897-034555"/>
    <s v="Grenzacherweg 237"/>
    <m/>
    <s v="Gensve"/>
    <m/>
    <n v="1203"/>
    <x v="18"/>
    <x v="1"/>
    <s v="Michael Holz"/>
    <x v="0"/>
  </r>
  <r>
    <x v="176"/>
    <n v="20"/>
    <n v="100"/>
    <n v="2000"/>
    <n v="14"/>
    <n v="2936.8"/>
    <x v="152"/>
    <x v="3"/>
    <x v="0"/>
    <x v="2"/>
    <x v="8"/>
    <x v="1"/>
    <x v="1"/>
    <n v="124"/>
    <x v="10"/>
    <x v="70"/>
    <s v="+65 224 1555"/>
    <s v="Village Close - 106 Linden Road Sandown"/>
    <s v="2nd Floor"/>
    <s v="Singapore"/>
    <m/>
    <n v="69045"/>
    <x v="11"/>
    <x v="3"/>
    <s v="Wendy Victorino"/>
    <x v="2"/>
  </r>
  <r>
    <x v="177"/>
    <n v="38"/>
    <n v="100"/>
    <n v="3800"/>
    <n v="2"/>
    <n v="4567.9799999999996"/>
    <x v="153"/>
    <x v="6"/>
    <x v="0"/>
    <x v="2"/>
    <x v="8"/>
    <x v="1"/>
    <x v="0"/>
    <n v="102"/>
    <x v="2"/>
    <x v="55"/>
    <s v="+47 2267 3215"/>
    <s v="Drammen 121, PR 744 Sentrum"/>
    <m/>
    <s v="Bergen"/>
    <m/>
    <s v="N 5804"/>
    <x v="2"/>
    <x v="1"/>
    <s v="Veysel Oeztan"/>
    <x v="0"/>
  </r>
  <r>
    <x v="178"/>
    <n v="26"/>
    <n v="96.23"/>
    <n v="2501.98"/>
    <n v="2"/>
    <n v="2501.98"/>
    <x v="154"/>
    <x v="8"/>
    <x v="0"/>
    <x v="2"/>
    <x v="8"/>
    <x v="1"/>
    <x v="0"/>
    <n v="99"/>
    <x v="39"/>
    <x v="28"/>
    <n v="6175558428"/>
    <s v="16780 Pompton St."/>
    <m/>
    <s v="Brickhaven"/>
    <s v="MA"/>
    <n v="58339"/>
    <x v="0"/>
    <x v="0"/>
    <s v="Leslie Taylor"/>
    <x v="2"/>
  </r>
  <r>
    <x v="179"/>
    <n v="37"/>
    <n v="100"/>
    <n v="3700"/>
    <n v="11"/>
    <n v="7136.19"/>
    <x v="155"/>
    <x v="9"/>
    <x v="0"/>
    <x v="2"/>
    <x v="8"/>
    <x v="1"/>
    <x v="1"/>
    <n v="214"/>
    <x v="3"/>
    <x v="49"/>
    <s v="0695-34 6555"/>
    <s v="?kergatan 24"/>
    <m/>
    <s v="Boras"/>
    <m/>
    <s v="S-844 67"/>
    <x v="8"/>
    <x v="1"/>
    <s v="Maria Larsson"/>
    <x v="1"/>
  </r>
  <r>
    <x v="180"/>
    <n v="21"/>
    <n v="100"/>
    <n v="2100"/>
    <n v="8"/>
    <n v="2214.87"/>
    <x v="155"/>
    <x v="9"/>
    <x v="0"/>
    <x v="2"/>
    <x v="8"/>
    <x v="1"/>
    <x v="4"/>
    <n v="118"/>
    <x v="13"/>
    <x v="7"/>
    <n v="2125557818"/>
    <s v="897 Long Airport Avenue"/>
    <m/>
    <s v="NYC"/>
    <s v="NY"/>
    <n v="10022"/>
    <x v="0"/>
    <x v="0"/>
    <s v="Kwai Yu"/>
    <x v="2"/>
  </r>
  <r>
    <x v="181"/>
    <n v="46"/>
    <n v="100"/>
    <n v="4600"/>
    <n v="8"/>
    <n v="8411.56"/>
    <x v="156"/>
    <x v="1"/>
    <x v="0"/>
    <x v="2"/>
    <x v="8"/>
    <x v="1"/>
    <x v="1"/>
    <n v="207"/>
    <x v="15"/>
    <x v="88"/>
    <s v="011-4988555"/>
    <s v="Via Monte Bianco 34"/>
    <m/>
    <s v="Torino"/>
    <m/>
    <n v="10100"/>
    <x v="5"/>
    <x v="1"/>
    <s v="Paolo Accorti"/>
    <x v="1"/>
  </r>
  <r>
    <x v="182"/>
    <n v="45"/>
    <n v="100"/>
    <n v="4500"/>
    <n v="1"/>
    <n v="4692.6000000000004"/>
    <x v="157"/>
    <x v="2"/>
    <x v="0"/>
    <x v="2"/>
    <x v="8"/>
    <x v="1"/>
    <x v="6"/>
    <n v="99"/>
    <x v="40"/>
    <x v="87"/>
    <n v="6175557555"/>
    <s v="7635 Spinnaker Dr."/>
    <m/>
    <s v="Brickhaven"/>
    <s v="MA"/>
    <n v="58339"/>
    <x v="0"/>
    <x v="0"/>
    <s v="Miguel Barajas"/>
    <x v="0"/>
  </r>
  <r>
    <x v="183"/>
    <n v="24"/>
    <n v="100"/>
    <n v="2400"/>
    <n v="1"/>
    <n v="3427.2"/>
    <x v="157"/>
    <x v="2"/>
    <x v="0"/>
    <x v="2"/>
    <x v="8"/>
    <x v="1"/>
    <x v="1"/>
    <n v="136"/>
    <x v="5"/>
    <x v="84"/>
    <n v="6175559555"/>
    <s v="8616 Spinnaker Dr."/>
    <m/>
    <s v="Boston"/>
    <s v="MA"/>
    <n v="51003"/>
    <x v="0"/>
    <x v="0"/>
    <s v="Juri Yoshido"/>
    <x v="0"/>
  </r>
  <r>
    <x v="184"/>
    <n v="36"/>
    <n v="100"/>
    <n v="3600"/>
    <n v="7"/>
    <n v="5676.84"/>
    <x v="158"/>
    <x v="1"/>
    <x v="0"/>
    <x v="2"/>
    <x v="8"/>
    <x v="1"/>
    <x v="2"/>
    <n v="157"/>
    <x v="6"/>
    <x v="91"/>
    <s v="+49 89 61 08 9555"/>
    <s v="Hansastr. 15"/>
    <m/>
    <s v="Munich"/>
    <m/>
    <n v="80686"/>
    <x v="1"/>
    <x v="1"/>
    <s v="Michael Donnermeyer"/>
    <x v="0"/>
  </r>
  <r>
    <x v="185"/>
    <n v="25"/>
    <n v="82.79"/>
    <n v="2069.75"/>
    <n v="4"/>
    <n v="2069.75"/>
    <x v="159"/>
    <x v="1"/>
    <x v="0"/>
    <x v="2"/>
    <x v="8"/>
    <x v="1"/>
    <x v="2"/>
    <n v="84"/>
    <x v="20"/>
    <x v="71"/>
    <s v="+353 1862 1555"/>
    <s v="25 Maiden Lane"/>
    <s v="Floor No. 4"/>
    <s v="Dublin"/>
    <m/>
    <n v="2"/>
    <x v="17"/>
    <x v="1"/>
    <s v="Dean Cassidy"/>
    <x v="2"/>
  </r>
  <r>
    <x v="186"/>
    <n v="39"/>
    <n v="96.34"/>
    <n v="3757.26"/>
    <n v="1"/>
    <n v="3757.26"/>
    <x v="160"/>
    <x v="1"/>
    <x v="0"/>
    <x v="2"/>
    <x v="8"/>
    <x v="1"/>
    <x v="3"/>
    <n v="118"/>
    <x v="17"/>
    <x v="23"/>
    <s v="40.32.2555"/>
    <s v="54, rue Royale"/>
    <m/>
    <s v="Nantes"/>
    <m/>
    <n v="44000"/>
    <x v="9"/>
    <x v="1"/>
    <s v="Carine Schmitt"/>
    <x v="0"/>
  </r>
  <r>
    <x v="187"/>
    <n v="23"/>
    <n v="100"/>
    <n v="2300"/>
    <n v="9"/>
    <n v="2597.39"/>
    <x v="161"/>
    <x v="1"/>
    <x v="0"/>
    <x v="2"/>
    <x v="8"/>
    <x v="1"/>
    <x v="3"/>
    <n v="95"/>
    <x v="7"/>
    <x v="43"/>
    <s v="90-224 8555"/>
    <s v="Keskuskatu 45"/>
    <m/>
    <s v="Helsinki"/>
    <m/>
    <n v="21240"/>
    <x v="14"/>
    <x v="1"/>
    <s v="Matti Karttunen"/>
    <x v="2"/>
  </r>
  <r>
    <x v="188"/>
    <n v="33"/>
    <n v="100"/>
    <n v="3300"/>
    <n v="5"/>
    <n v="5521.89"/>
    <x v="162"/>
    <x v="7"/>
    <x v="0"/>
    <x v="3"/>
    <x v="9"/>
    <x v="0"/>
    <x v="1"/>
    <n v="194"/>
    <x v="8"/>
    <x v="1"/>
    <s v="+49 69 66 90 2555"/>
    <s v="Lyonerstr. 34"/>
    <m/>
    <s v="Frankfurt"/>
    <m/>
    <n v="60528"/>
    <x v="1"/>
    <x v="1"/>
    <s v="Roland Keitel"/>
    <x v="0"/>
  </r>
  <r>
    <x v="189"/>
    <n v="37"/>
    <n v="100"/>
    <n v="3700"/>
    <n v="8"/>
    <n v="5917.78"/>
    <x v="163"/>
    <x v="10"/>
    <x v="0"/>
    <x v="3"/>
    <x v="9"/>
    <x v="0"/>
    <x v="1"/>
    <n v="141"/>
    <x v="9"/>
    <x v="89"/>
    <s v="+47 2212 1555"/>
    <s v="Drammensveien 126 A, PB 744 Sentrum"/>
    <m/>
    <s v="Oslo"/>
    <m/>
    <s v="N 0106"/>
    <x v="2"/>
    <x v="1"/>
    <s v="Jan Klaeboe"/>
    <x v="0"/>
  </r>
  <r>
    <x v="190"/>
    <n v="43"/>
    <n v="100"/>
    <n v="4300"/>
    <n v="1"/>
    <n v="7310"/>
    <x v="51"/>
    <x v="0"/>
    <x v="0"/>
    <x v="3"/>
    <x v="9"/>
    <x v="0"/>
    <x v="0"/>
    <n v="170"/>
    <x v="0"/>
    <x v="82"/>
    <s v="(171) 555-2282"/>
    <s v="Berkeley Gardens 12 Brewery"/>
    <m/>
    <s v="Liverpool"/>
    <m/>
    <s v="WX1 6LT"/>
    <x v="7"/>
    <x v="1"/>
    <s v="Elizabeth Devon"/>
    <x v="1"/>
  </r>
  <r>
    <x v="191"/>
    <n v="46"/>
    <n v="49.04"/>
    <n v="2255.84"/>
    <n v="2"/>
    <n v="2255.84"/>
    <x v="164"/>
    <x v="0"/>
    <x v="0"/>
    <x v="3"/>
    <x v="9"/>
    <x v="1"/>
    <x v="0"/>
    <n v="60"/>
    <x v="41"/>
    <x v="57"/>
    <s v="(95) 555 82 82"/>
    <s v="C/ Romero, 33"/>
    <m/>
    <s v="Sevilla"/>
    <m/>
    <n v="41101"/>
    <x v="3"/>
    <x v="1"/>
    <s v="Jose Pedro Roel"/>
    <x v="2"/>
  </r>
  <r>
    <x v="192"/>
    <n v="47"/>
    <n v="100"/>
    <n v="4700"/>
    <n v="6"/>
    <n v="10172.700000000001"/>
    <x v="165"/>
    <x v="4"/>
    <x v="0"/>
    <x v="3"/>
    <x v="9"/>
    <x v="1"/>
    <x v="1"/>
    <n v="214"/>
    <x v="3"/>
    <x v="69"/>
    <s v="30.59.8555"/>
    <s v="67, avenue de l'Europe"/>
    <m/>
    <s v="Versailles"/>
    <m/>
    <n v="78000"/>
    <x v="9"/>
    <x v="1"/>
    <s v="Daniel Tonini"/>
    <x v="1"/>
  </r>
  <r>
    <x v="193"/>
    <n v="38"/>
    <n v="100"/>
    <n v="3800"/>
    <n v="13"/>
    <n v="6680.78"/>
    <x v="166"/>
    <x v="2"/>
    <x v="0"/>
    <x v="3"/>
    <x v="9"/>
    <x v="1"/>
    <x v="1"/>
    <n v="147"/>
    <x v="12"/>
    <x v="90"/>
    <n v="6175558555"/>
    <s v="39323 Spinnaker Dr."/>
    <m/>
    <s v="Cambridge"/>
    <s v="MA"/>
    <n v="51247"/>
    <x v="0"/>
    <x v="0"/>
    <s v="Marta Hernandez"/>
    <x v="0"/>
  </r>
  <r>
    <x v="194"/>
    <n v="31"/>
    <n v="100"/>
    <n v="3100"/>
    <n v="13"/>
    <n v="6570.76"/>
    <x v="167"/>
    <x v="2"/>
    <x v="0"/>
    <x v="3"/>
    <x v="9"/>
    <x v="1"/>
    <x v="1"/>
    <n v="207"/>
    <x v="15"/>
    <x v="10"/>
    <s v="(171) 555-1555"/>
    <s v="Fauntleroy Circus"/>
    <m/>
    <s v="Manchester"/>
    <m/>
    <s v="EC2 5NT"/>
    <x v="7"/>
    <x v="1"/>
    <s v="Victoria Ashworth"/>
    <x v="0"/>
  </r>
  <r>
    <x v="195"/>
    <n v="22"/>
    <n v="100"/>
    <n v="2200"/>
    <n v="9"/>
    <n v="2692.8"/>
    <x v="167"/>
    <x v="2"/>
    <x v="0"/>
    <x v="3"/>
    <x v="9"/>
    <x v="1"/>
    <x v="1"/>
    <n v="136"/>
    <x v="5"/>
    <x v="56"/>
    <n v="2155554695"/>
    <s v="782 First Street"/>
    <m/>
    <s v="Philadelphia"/>
    <s v="PA"/>
    <n v="71270"/>
    <x v="0"/>
    <x v="0"/>
    <s v="Francisca Cervantes"/>
    <x v="2"/>
  </r>
  <r>
    <x v="196"/>
    <n v="34"/>
    <n v="100"/>
    <n v="3400"/>
    <n v="2"/>
    <n v="4043.96"/>
    <x v="168"/>
    <x v="2"/>
    <x v="0"/>
    <x v="3"/>
    <x v="9"/>
    <x v="1"/>
    <x v="3"/>
    <n v="118"/>
    <x v="17"/>
    <x v="62"/>
    <n v="9145554562"/>
    <s v="3758 North Pendale Street"/>
    <m/>
    <s v="White Plains"/>
    <s v="NY"/>
    <n v="24067"/>
    <x v="0"/>
    <x v="0"/>
    <s v="Steve Frick"/>
    <x v="0"/>
  </r>
  <r>
    <x v="197"/>
    <n v="41"/>
    <n v="100"/>
    <n v="4100"/>
    <n v="5"/>
    <n v="4394.38"/>
    <x v="168"/>
    <x v="2"/>
    <x v="0"/>
    <x v="3"/>
    <x v="9"/>
    <x v="1"/>
    <x v="3"/>
    <n v="95"/>
    <x v="7"/>
    <x v="3"/>
    <s v="07-98 9555"/>
    <s v="Erling Skakkes gate 78"/>
    <m/>
    <s v="Stavern"/>
    <m/>
    <n v="4110"/>
    <x v="2"/>
    <x v="1"/>
    <s v="Jonas Bergulfsen"/>
    <x v="0"/>
  </r>
  <r>
    <x v="198"/>
    <n v="33"/>
    <n v="100"/>
    <n v="3300"/>
    <n v="10"/>
    <n v="6934.62"/>
    <x v="169"/>
    <x v="2"/>
    <x v="0"/>
    <x v="3"/>
    <x v="9"/>
    <x v="1"/>
    <x v="1"/>
    <n v="194"/>
    <x v="8"/>
    <x v="59"/>
    <s v="0221-5554327"/>
    <s v="Mehrheimerstr. 369"/>
    <m/>
    <s v="Koln"/>
    <m/>
    <n v="50739"/>
    <x v="1"/>
    <x v="1"/>
    <s v="Henriette Pfalzheim"/>
    <x v="0"/>
  </r>
  <r>
    <x v="199"/>
    <n v="29"/>
    <n v="100"/>
    <n v="2900"/>
    <n v="9"/>
    <n v="2923.2"/>
    <x v="169"/>
    <x v="2"/>
    <x v="0"/>
    <x v="3"/>
    <x v="9"/>
    <x v="1"/>
    <x v="1"/>
    <n v="124"/>
    <x v="10"/>
    <x v="4"/>
    <s v="(91) 555 94 44"/>
    <s v="C/ Moralzarzal, 86"/>
    <m/>
    <s v="Madrid"/>
    <m/>
    <n v="28034"/>
    <x v="3"/>
    <x v="1"/>
    <s v="Diego Freyre"/>
    <x v="2"/>
  </r>
  <r>
    <x v="200"/>
    <n v="48"/>
    <n v="100"/>
    <n v="4800"/>
    <n v="3"/>
    <n v="11623.7"/>
    <x v="170"/>
    <x v="2"/>
    <x v="0"/>
    <x v="3"/>
    <x v="9"/>
    <x v="1"/>
    <x v="1"/>
    <n v="214"/>
    <x v="3"/>
    <x v="13"/>
    <n v="4155551450"/>
    <s v="5677 Strong St."/>
    <m/>
    <s v="San Rafael"/>
    <s v="CA"/>
    <n v="97562"/>
    <x v="0"/>
    <x v="0"/>
    <s v="Valarie Nelson"/>
    <x v="1"/>
  </r>
  <r>
    <x v="201"/>
    <n v="40"/>
    <n v="100"/>
    <n v="4000"/>
    <n v="7"/>
    <n v="6678"/>
    <x v="171"/>
    <x v="2"/>
    <x v="0"/>
    <x v="3"/>
    <x v="9"/>
    <x v="1"/>
    <x v="1"/>
    <n v="147"/>
    <x v="12"/>
    <x v="65"/>
    <s v="(604) 555-3392"/>
    <s v="1900 Oak St."/>
    <m/>
    <s v="Vancouver"/>
    <s v="BC"/>
    <s v="V3F 2K1"/>
    <x v="15"/>
    <x v="0"/>
    <s v="Yoshi Tannamuri"/>
    <x v="0"/>
  </r>
  <r>
    <x v="202"/>
    <n v="38"/>
    <n v="100"/>
    <n v="3800"/>
    <n v="5"/>
    <n v="7975.44"/>
    <x v="171"/>
    <x v="2"/>
    <x v="0"/>
    <x v="3"/>
    <x v="9"/>
    <x v="1"/>
    <x v="1"/>
    <n v="207"/>
    <x v="15"/>
    <x v="46"/>
    <s v="86 21 3555"/>
    <s v="Smagsloget 45"/>
    <m/>
    <s v="Aaarhus"/>
    <m/>
    <n v="8200"/>
    <x v="4"/>
    <x v="1"/>
    <s v="Palle Ibsen"/>
    <x v="1"/>
  </r>
  <r>
    <x v="203"/>
    <n v="36"/>
    <n v="100"/>
    <n v="3600"/>
    <n v="7"/>
    <n v="3602.16"/>
    <x v="172"/>
    <x v="2"/>
    <x v="0"/>
    <x v="3"/>
    <x v="9"/>
    <x v="1"/>
    <x v="0"/>
    <n v="87"/>
    <x v="42"/>
    <x v="86"/>
    <s v="40.67.8555"/>
    <s v="67, rue des Cinquante Otages"/>
    <m/>
    <s v="Nantes"/>
    <m/>
    <n v="44000"/>
    <x v="9"/>
    <x v="1"/>
    <s v="Janine Labrune"/>
    <x v="0"/>
  </r>
  <r>
    <x v="204"/>
    <n v="33"/>
    <n v="100"/>
    <n v="3300"/>
    <n v="17"/>
    <n v="4128.96"/>
    <x v="173"/>
    <x v="3"/>
    <x v="0"/>
    <x v="3"/>
    <x v="10"/>
    <x v="1"/>
    <x v="1"/>
    <n v="136"/>
    <x v="5"/>
    <x v="76"/>
    <s v="(198) 555-8888"/>
    <s v="Garden House Crowther Way"/>
    <m/>
    <s v="Cowes"/>
    <s v="Isle of Wight"/>
    <s v="PO31 7PJ"/>
    <x v="7"/>
    <x v="1"/>
    <s v="Helen Bennett"/>
    <x v="0"/>
  </r>
  <r>
    <x v="205"/>
    <n v="35"/>
    <n v="83.32"/>
    <n v="2916.2"/>
    <n v="1"/>
    <n v="2916.2"/>
    <x v="174"/>
    <x v="5"/>
    <x v="0"/>
    <x v="3"/>
    <x v="10"/>
    <x v="1"/>
    <x v="2"/>
    <n v="72"/>
    <x v="43"/>
    <x v="33"/>
    <n v="6505556809"/>
    <s v="9408 Furth Circle"/>
    <m/>
    <s v="Burlingame"/>
    <s v="CA"/>
    <n v="94217"/>
    <x v="0"/>
    <x v="0"/>
    <s v="Juri Hirano"/>
    <x v="2"/>
  </r>
  <r>
    <x v="206"/>
    <n v="46"/>
    <n v="94.74"/>
    <n v="4358.04"/>
    <n v="1"/>
    <n v="4358.04"/>
    <x v="174"/>
    <x v="5"/>
    <x v="0"/>
    <x v="3"/>
    <x v="10"/>
    <x v="1"/>
    <x v="3"/>
    <n v="95"/>
    <x v="7"/>
    <x v="85"/>
    <n v="2155551555"/>
    <s v="7586 Pompton St."/>
    <m/>
    <s v="Allentown"/>
    <s v="PA"/>
    <n v="70267"/>
    <x v="0"/>
    <x v="0"/>
    <s v="Kyung Yu"/>
    <x v="0"/>
  </r>
  <r>
    <x v="207"/>
    <n v="30"/>
    <n v="100"/>
    <n v="3000"/>
    <n v="9"/>
    <n v="4111.8"/>
    <x v="175"/>
    <x v="6"/>
    <x v="0"/>
    <x v="3"/>
    <x v="10"/>
    <x v="1"/>
    <x v="3"/>
    <n v="150"/>
    <x v="28"/>
    <x v="80"/>
    <n v="2125551957"/>
    <s v="5290 North Pendale Street"/>
    <s v="Suite 200"/>
    <s v="NYC"/>
    <s v="NY"/>
    <n v="10022"/>
    <x v="0"/>
    <x v="0"/>
    <s v="Kee Kuo"/>
    <x v="0"/>
  </r>
  <r>
    <x v="208"/>
    <n v="31"/>
    <n v="100"/>
    <n v="3100"/>
    <n v="3"/>
    <n v="6876.11"/>
    <x v="175"/>
    <x v="6"/>
    <x v="0"/>
    <x v="3"/>
    <x v="10"/>
    <x v="1"/>
    <x v="1"/>
    <n v="194"/>
    <x v="8"/>
    <x v="12"/>
    <s v="0921-12 3555"/>
    <s v="Berguvsv„gen 8"/>
    <m/>
    <s v="Lule"/>
    <m/>
    <s v="S-958 22"/>
    <x v="8"/>
    <x v="1"/>
    <s v="Christina Berglund"/>
    <x v="0"/>
  </r>
  <r>
    <x v="209"/>
    <n v="24"/>
    <n v="100"/>
    <n v="2400"/>
    <n v="15"/>
    <n v="2984.88"/>
    <x v="176"/>
    <x v="7"/>
    <x v="0"/>
    <x v="3"/>
    <x v="10"/>
    <x v="1"/>
    <x v="1"/>
    <n v="115"/>
    <x v="30"/>
    <x v="48"/>
    <n v="5085552555"/>
    <s v="1785 First Street"/>
    <m/>
    <s v="New Bedford"/>
    <s v="MA"/>
    <n v="50553"/>
    <x v="0"/>
    <x v="0"/>
    <s v="Violeta Benitez"/>
    <x v="2"/>
  </r>
  <r>
    <x v="210"/>
    <n v="40"/>
    <n v="100"/>
    <n v="4000"/>
    <n v="1"/>
    <n v="6000.4"/>
    <x v="176"/>
    <x v="7"/>
    <x v="0"/>
    <x v="3"/>
    <x v="10"/>
    <x v="1"/>
    <x v="1"/>
    <n v="214"/>
    <x v="3"/>
    <x v="0"/>
    <n v="6035558647"/>
    <s v="2304 Long Airport Avenue"/>
    <m/>
    <s v="Nashua"/>
    <s v="NH"/>
    <n v="62005"/>
    <x v="0"/>
    <x v="0"/>
    <s v="Valarie Young"/>
    <x v="0"/>
  </r>
  <r>
    <x v="211"/>
    <n v="33"/>
    <n v="91.27"/>
    <n v="3011.91"/>
    <n v="2"/>
    <n v="3011.91"/>
    <x v="177"/>
    <x v="10"/>
    <x v="0"/>
    <x v="3"/>
    <x v="10"/>
    <x v="1"/>
    <x v="0"/>
    <n v="99"/>
    <x v="39"/>
    <x v="1"/>
    <s v="+49 69 66 90 2555"/>
    <s v="Lyonerstr. 34"/>
    <m/>
    <s v="Frankfurt"/>
    <m/>
    <n v="60528"/>
    <x v="1"/>
    <x v="1"/>
    <s v="Roland Keitel"/>
    <x v="0"/>
  </r>
  <r>
    <x v="212"/>
    <n v="27"/>
    <n v="54.33"/>
    <n v="1466.9099999999999"/>
    <n v="1"/>
    <n v="1466.91"/>
    <x v="177"/>
    <x v="10"/>
    <x v="0"/>
    <x v="3"/>
    <x v="10"/>
    <x v="1"/>
    <x v="1"/>
    <n v="151"/>
    <x v="4"/>
    <x v="2"/>
    <n v="2125551500"/>
    <s v="2678 Kingston Rd."/>
    <s v="Suite 101"/>
    <s v="NYC"/>
    <s v="NY"/>
    <n v="10022"/>
    <x v="0"/>
    <x v="0"/>
    <s v="Michael Frick"/>
    <x v="2"/>
  </r>
  <r>
    <x v="213"/>
    <n v="47"/>
    <n v="64.930000000000007"/>
    <n v="3051.7100000000005"/>
    <n v="6"/>
    <n v="3051.71"/>
    <x v="177"/>
    <x v="10"/>
    <x v="0"/>
    <x v="3"/>
    <x v="10"/>
    <x v="1"/>
    <x v="1"/>
    <n v="136"/>
    <x v="5"/>
    <x v="3"/>
    <s v="07-98 9555"/>
    <s v="Erling Skakkes gate 78"/>
    <m/>
    <s v="Stavern"/>
    <m/>
    <n v="4110"/>
    <x v="2"/>
    <x v="1"/>
    <s v="Jonas Bergulfsen"/>
    <x v="0"/>
  </r>
  <r>
    <x v="214"/>
    <n v="32"/>
    <n v="100"/>
    <n v="3200"/>
    <n v="6"/>
    <n v="3807.68"/>
    <x v="178"/>
    <x v="1"/>
    <x v="0"/>
    <x v="3"/>
    <x v="10"/>
    <x v="1"/>
    <x v="5"/>
    <n v="100"/>
    <x v="44"/>
    <x v="12"/>
    <s v="0921-12 3555"/>
    <s v="Berguvsv„gen 8"/>
    <m/>
    <s v="Lule"/>
    <m/>
    <s v="S-958 22"/>
    <x v="8"/>
    <x v="1"/>
    <s v="Christina Berglund"/>
    <x v="0"/>
  </r>
  <r>
    <x v="215"/>
    <n v="25"/>
    <n v="100"/>
    <n v="2500"/>
    <n v="6"/>
    <n v="2804.75"/>
    <x v="179"/>
    <x v="2"/>
    <x v="1"/>
    <x v="3"/>
    <x v="10"/>
    <x v="1"/>
    <x v="2"/>
    <n v="157"/>
    <x v="6"/>
    <x v="5"/>
    <s v="31 12 3555"/>
    <s v="Vinb'ltet 34"/>
    <m/>
    <s v="Kobenhavn"/>
    <m/>
    <n v="1734"/>
    <x v="4"/>
    <x v="1"/>
    <s v="Jytte Petersen"/>
    <x v="2"/>
  </r>
  <r>
    <x v="216"/>
    <n v="34"/>
    <n v="100"/>
    <n v="3400"/>
    <n v="6"/>
    <n v="3815.48"/>
    <x v="180"/>
    <x v="11"/>
    <x v="0"/>
    <x v="3"/>
    <x v="10"/>
    <x v="1"/>
    <x v="0"/>
    <n v="105"/>
    <x v="33"/>
    <x v="6"/>
    <s v="035-640555"/>
    <s v="Via Ludovico il Moro 22"/>
    <m/>
    <s v="Bergamo"/>
    <m/>
    <n v="24100"/>
    <x v="5"/>
    <x v="1"/>
    <s v="Giovanni Rovelli"/>
    <x v="0"/>
  </r>
  <r>
    <x v="217"/>
    <n v="42"/>
    <n v="100"/>
    <n v="4200"/>
    <n v="1"/>
    <n v="4396.1400000000003"/>
    <x v="181"/>
    <x v="4"/>
    <x v="0"/>
    <x v="3"/>
    <x v="10"/>
    <x v="1"/>
    <x v="3"/>
    <n v="95"/>
    <x v="7"/>
    <x v="7"/>
    <n v="2125557818"/>
    <s v="897 Long Airport Avenue"/>
    <m/>
    <s v="NYC"/>
    <s v="NY"/>
    <n v="10022"/>
    <x v="0"/>
    <x v="0"/>
    <s v="Kwai Yu"/>
    <x v="0"/>
  </r>
  <r>
    <x v="218"/>
    <n v="37"/>
    <n v="100"/>
    <n v="3700"/>
    <n v="3"/>
    <n v="4405.22"/>
    <x v="182"/>
    <x v="4"/>
    <x v="0"/>
    <x v="3"/>
    <x v="10"/>
    <x v="1"/>
    <x v="1"/>
    <n v="146"/>
    <x v="45"/>
    <x v="8"/>
    <s v="+63 2 555 3587"/>
    <s v="15 McCallum Street - NatWest Center #13-03"/>
    <m/>
    <s v="Makati City"/>
    <m/>
    <s v="1227 MM"/>
    <x v="6"/>
    <x v="2"/>
    <s v="Arnold Cruz"/>
    <x v="0"/>
  </r>
  <r>
    <x v="219"/>
    <n v="46"/>
    <n v="100"/>
    <n v="4600"/>
    <n v="6"/>
    <n v="6434.02"/>
    <x v="183"/>
    <x v="4"/>
    <x v="0"/>
    <x v="3"/>
    <x v="10"/>
    <x v="1"/>
    <x v="1"/>
    <n v="141"/>
    <x v="9"/>
    <x v="9"/>
    <n v="2155559857"/>
    <s v="11328 Douglas Av."/>
    <m/>
    <s v="Philadelphia"/>
    <s v="PA"/>
    <n v="71270"/>
    <x v="0"/>
    <x v="0"/>
    <s v="Rosa Hernandez"/>
    <x v="0"/>
  </r>
  <r>
    <x v="220"/>
    <n v="46"/>
    <n v="95.13"/>
    <n v="4375.9799999999996"/>
    <n v="15"/>
    <n v="4375.9799999999996"/>
    <x v="183"/>
    <x v="4"/>
    <x v="0"/>
    <x v="3"/>
    <x v="10"/>
    <x v="1"/>
    <x v="0"/>
    <n v="102"/>
    <x v="2"/>
    <x v="10"/>
    <s v="(171) 555-1555"/>
    <s v="Fauntleroy Circus"/>
    <m/>
    <s v="Manchester"/>
    <m/>
    <s v="EC2 5NT"/>
    <x v="7"/>
    <x v="1"/>
    <s v="Victoria Ashworth"/>
    <x v="0"/>
  </r>
  <r>
    <x v="221"/>
    <n v="26"/>
    <n v="100"/>
    <n v="2600"/>
    <n v="3"/>
    <n v="3003"/>
    <x v="184"/>
    <x v="4"/>
    <x v="0"/>
    <x v="3"/>
    <x v="10"/>
    <x v="1"/>
    <x v="1"/>
    <n v="214"/>
    <x v="3"/>
    <x v="11"/>
    <n v="6505555787"/>
    <s v="5557 North Pendale Street"/>
    <m/>
    <s v="San Francisco"/>
    <s v="CA"/>
    <m/>
    <x v="0"/>
    <x v="0"/>
    <s v="Julie Murphy"/>
    <x v="0"/>
  </r>
  <r>
    <x v="222"/>
    <n v="26"/>
    <n v="100"/>
    <n v="2600"/>
    <n v="2"/>
    <n v="3188.12"/>
    <x v="185"/>
    <x v="4"/>
    <x v="3"/>
    <x v="3"/>
    <x v="10"/>
    <x v="1"/>
    <x v="1"/>
    <n v="147"/>
    <x v="12"/>
    <x v="12"/>
    <s v="0921-12 3555"/>
    <s v="Berguvsv„gen 8"/>
    <m/>
    <s v="Lule"/>
    <m/>
    <s v="S-958 22"/>
    <x v="8"/>
    <x v="1"/>
    <s v="Christina Berglund"/>
    <x v="0"/>
  </r>
  <r>
    <x v="223"/>
    <n v="33"/>
    <n v="37.130000000000003"/>
    <n v="1225.2900000000002"/>
    <n v="2"/>
    <n v="1225.29"/>
    <x v="185"/>
    <x v="4"/>
    <x v="0"/>
    <x v="3"/>
    <x v="10"/>
    <x v="1"/>
    <x v="1"/>
    <n v="35"/>
    <x v="46"/>
    <x v="13"/>
    <n v="4155551450"/>
    <s v="5677 Strong St."/>
    <m/>
    <s v="San Rafael"/>
    <s v="CA"/>
    <n v="97562"/>
    <x v="0"/>
    <x v="0"/>
    <s v="Valarie Nelson"/>
    <x v="2"/>
  </r>
  <r>
    <x v="224"/>
    <n v="33"/>
    <n v="57.22"/>
    <n v="1888.26"/>
    <n v="10"/>
    <n v="1888.26"/>
    <x v="186"/>
    <x v="4"/>
    <x v="0"/>
    <x v="3"/>
    <x v="10"/>
    <x v="1"/>
    <x v="1"/>
    <n v="207"/>
    <x v="15"/>
    <x v="14"/>
    <s v="(1) 42.34.2555"/>
    <s v="265, boulevard Charonne"/>
    <m/>
    <s v="Paris"/>
    <m/>
    <n v="75012"/>
    <x v="9"/>
    <x v="1"/>
    <s v="Marie Bertrand"/>
    <x v="2"/>
  </r>
  <r>
    <x v="225"/>
    <n v="25"/>
    <n v="48.05"/>
    <n v="1201.25"/>
    <n v="8"/>
    <n v="1201.25"/>
    <x v="187"/>
    <x v="4"/>
    <x v="0"/>
    <x v="3"/>
    <x v="10"/>
    <x v="1"/>
    <x v="1"/>
    <n v="136"/>
    <x v="5"/>
    <x v="15"/>
    <n v="2125558493"/>
    <s v="5905 Pompton St."/>
    <s v="Suite 750"/>
    <s v="NYC"/>
    <s v="NY"/>
    <n v="10022"/>
    <x v="0"/>
    <x v="0"/>
    <s v="Maria Hernandez"/>
    <x v="2"/>
  </r>
  <r>
    <x v="226"/>
    <n v="41"/>
    <n v="100"/>
    <n v="4100"/>
    <n v="1"/>
    <n v="5624.79"/>
    <x v="188"/>
    <x v="4"/>
    <x v="0"/>
    <x v="3"/>
    <x v="10"/>
    <x v="1"/>
    <x v="2"/>
    <n v="157"/>
    <x v="6"/>
    <x v="16"/>
    <s v="(071) 23 67 2555"/>
    <s v="Boulevard Tirou, 255"/>
    <m/>
    <s v="Charleroi"/>
    <m/>
    <s v="B-6000"/>
    <x v="10"/>
    <x v="1"/>
    <s v="Pascale Cartrain"/>
    <x v="0"/>
  </r>
  <r>
    <x v="227"/>
    <n v="40"/>
    <n v="68.92"/>
    <n v="2756.8"/>
    <n v="4"/>
    <n v="2756.8"/>
    <x v="189"/>
    <x v="4"/>
    <x v="0"/>
    <x v="3"/>
    <x v="10"/>
    <x v="1"/>
    <x v="3"/>
    <n v="118"/>
    <x v="17"/>
    <x v="83"/>
    <s v="+81 3 3584 0555"/>
    <s v="2-2-8 Roppongi"/>
    <m/>
    <s v="Minato-ku"/>
    <s v="Tokyo"/>
    <s v="106-0032"/>
    <x v="16"/>
    <x v="2"/>
    <s v="Akiko Shimamura"/>
    <x v="2"/>
  </r>
  <r>
    <x v="228"/>
    <n v="55"/>
    <n v="79.98"/>
    <n v="4398.9000000000005"/>
    <n v="8"/>
    <n v="4398.8999999999996"/>
    <x v="190"/>
    <x v="4"/>
    <x v="0"/>
    <x v="3"/>
    <x v="10"/>
    <x v="1"/>
    <x v="3"/>
    <n v="76"/>
    <x v="26"/>
    <x v="18"/>
    <s v="(93) 203 4555"/>
    <s v="Rambla de Catalu¤a, 23"/>
    <m/>
    <s v="Barcelona"/>
    <m/>
    <n v="8022"/>
    <x v="3"/>
    <x v="1"/>
    <s v="Eduardo Saavedra"/>
    <x v="0"/>
  </r>
  <r>
    <x v="229"/>
    <n v="41"/>
    <n v="100"/>
    <n v="4100"/>
    <n v="9"/>
    <n v="7737.93"/>
    <x v="190"/>
    <x v="4"/>
    <x v="0"/>
    <x v="3"/>
    <x v="10"/>
    <x v="1"/>
    <x v="3"/>
    <n v="95"/>
    <x v="7"/>
    <x v="19"/>
    <s v="6562-9555"/>
    <s v="Geislweg 14"/>
    <m/>
    <s v="Salzburg"/>
    <m/>
    <n v="5020"/>
    <x v="12"/>
    <x v="1"/>
    <s v="Georg Pipps"/>
    <x v="1"/>
  </r>
  <r>
    <x v="230"/>
    <n v="40"/>
    <n v="100"/>
    <n v="4000"/>
    <n v="2"/>
    <n v="6454.4"/>
    <x v="190"/>
    <x v="4"/>
    <x v="0"/>
    <x v="3"/>
    <x v="10"/>
    <x v="1"/>
    <x v="1"/>
    <n v="141"/>
    <x v="9"/>
    <x v="20"/>
    <s v="03 9520 4555"/>
    <s v="636 St Kilda Road"/>
    <s v="Level 3"/>
    <s v="Melbourne"/>
    <s v="Victoria"/>
    <n v="3004"/>
    <x v="13"/>
    <x v="3"/>
    <s v="Peter Ferguson"/>
    <x v="0"/>
  </r>
  <r>
    <x v="231"/>
    <n v="36"/>
    <n v="100"/>
    <n v="3600"/>
    <n v="4"/>
    <n v="5848.92"/>
    <x v="190"/>
    <x v="4"/>
    <x v="0"/>
    <x v="3"/>
    <x v="10"/>
    <x v="1"/>
    <x v="1"/>
    <n v="124"/>
    <x v="10"/>
    <x v="21"/>
    <s v="26.47.1555"/>
    <s v="59 rue de l'Abbaye"/>
    <m/>
    <s v="Reims"/>
    <m/>
    <n v="51100"/>
    <x v="9"/>
    <x v="1"/>
    <s v="Paul Henriot"/>
    <x v="0"/>
  </r>
  <r>
    <x v="232"/>
    <n v="45"/>
    <n v="100"/>
    <n v="4500"/>
    <n v="1"/>
    <n v="7650"/>
    <x v="191"/>
    <x v="4"/>
    <x v="0"/>
    <x v="3"/>
    <x v="10"/>
    <x v="1"/>
    <x v="0"/>
    <n v="170"/>
    <x v="0"/>
    <x v="22"/>
    <s v="91.24.4555"/>
    <s v="12, rue des Bouchers"/>
    <m/>
    <s v="Marseille"/>
    <m/>
    <n v="13008"/>
    <x v="9"/>
    <x v="1"/>
    <s v="Laurence Lebihan"/>
    <x v="1"/>
  </r>
  <r>
    <x v="233"/>
    <n v="43"/>
    <n v="53.76"/>
    <n v="2311.6799999999998"/>
    <n v="1"/>
    <n v="2311.6799999999998"/>
    <x v="191"/>
    <x v="4"/>
    <x v="0"/>
    <x v="3"/>
    <x v="10"/>
    <x v="1"/>
    <x v="0"/>
    <n v="44"/>
    <x v="47"/>
    <x v="23"/>
    <s v="40.32.2555"/>
    <s v="54, rue Royale"/>
    <m/>
    <s v="Nantes"/>
    <m/>
    <n v="44000"/>
    <x v="9"/>
    <x v="1"/>
    <s v="Carine Schmitt"/>
    <x v="2"/>
  </r>
  <r>
    <x v="234"/>
    <n v="42"/>
    <n v="36.11"/>
    <n v="1516.62"/>
    <n v="3"/>
    <n v="1516.62"/>
    <x v="192"/>
    <x v="4"/>
    <x v="0"/>
    <x v="3"/>
    <x v="10"/>
    <x v="1"/>
    <x v="0"/>
    <n v="102"/>
    <x v="2"/>
    <x v="24"/>
    <n v="7025551838"/>
    <s v="8489 Strong St."/>
    <m/>
    <s v="Las Vegas"/>
    <s v="NV"/>
    <n v="83030"/>
    <x v="0"/>
    <x v="0"/>
    <s v="Sue King"/>
    <x v="2"/>
  </r>
  <r>
    <x v="235"/>
    <n v="30"/>
    <n v="100"/>
    <n v="3000"/>
    <n v="1"/>
    <n v="3944.7"/>
    <x v="192"/>
    <x v="4"/>
    <x v="0"/>
    <x v="3"/>
    <x v="10"/>
    <x v="1"/>
    <x v="1"/>
    <n v="214"/>
    <x v="3"/>
    <x v="20"/>
    <s v="03 9520 4555"/>
    <s v="636 St Kilda Road"/>
    <s v="Level 3"/>
    <s v="Melbourne"/>
    <s v="Victoria"/>
    <n v="3004"/>
    <x v="13"/>
    <x v="3"/>
    <s v="Peter Ferguson"/>
    <x v="0"/>
  </r>
  <r>
    <x v="236"/>
    <n v="48"/>
    <n v="52.36"/>
    <n v="2513.2799999999997"/>
    <n v="8"/>
    <n v="2513.2800000000002"/>
    <x v="173"/>
    <x v="3"/>
    <x v="0"/>
    <x v="3"/>
    <x v="10"/>
    <x v="1"/>
    <x v="1"/>
    <n v="207"/>
    <x v="15"/>
    <x v="25"/>
    <s v="(91) 555 22 82"/>
    <s v="C/ Araquil, 67"/>
    <m/>
    <s v="Madrid"/>
    <m/>
    <n v="28023"/>
    <x v="3"/>
    <x v="1"/>
    <s v="Mart¡n Sommer"/>
    <x v="2"/>
  </r>
  <r>
    <x v="237"/>
    <n v="26"/>
    <n v="100"/>
    <n v="2600"/>
    <n v="10"/>
    <n v="4408.5600000000004"/>
    <x v="193"/>
    <x v="3"/>
    <x v="0"/>
    <x v="3"/>
    <x v="11"/>
    <x v="1"/>
    <x v="1"/>
    <n v="173"/>
    <x v="48"/>
    <x v="26"/>
    <n v="2125557413"/>
    <s v="4092 Furth Circle"/>
    <s v="Suite 400"/>
    <s v="NYC"/>
    <s v="NY"/>
    <n v="10022"/>
    <x v="0"/>
    <x v="0"/>
    <s v="Jeff Young"/>
    <x v="0"/>
  </r>
  <r>
    <x v="238"/>
    <n v="26"/>
    <n v="75.47"/>
    <n v="1962.22"/>
    <n v="5"/>
    <n v="1962.22"/>
    <x v="194"/>
    <x v="5"/>
    <x v="0"/>
    <x v="3"/>
    <x v="11"/>
    <x v="1"/>
    <x v="1"/>
    <n v="136"/>
    <x v="5"/>
    <x v="4"/>
    <s v="(91) 555 94 44"/>
    <s v="C/ Moralzarzal, 86"/>
    <m/>
    <s v="Madrid"/>
    <m/>
    <n v="28034"/>
    <x v="3"/>
    <x v="1"/>
    <s v="Diego Freyre"/>
    <x v="2"/>
  </r>
  <r>
    <x v="239"/>
    <n v="39"/>
    <n v="99.52"/>
    <n v="3881.2799999999997"/>
    <n v="1"/>
    <n v="3881.28"/>
    <x v="195"/>
    <x v="6"/>
    <x v="0"/>
    <x v="3"/>
    <x v="11"/>
    <x v="1"/>
    <x v="2"/>
    <n v="157"/>
    <x v="6"/>
    <x v="27"/>
    <s v="(171) 555-0297"/>
    <s v="35 King George"/>
    <m/>
    <s v="London"/>
    <m/>
    <s v="WX3 6FW"/>
    <x v="7"/>
    <x v="1"/>
    <s v="Ann Brown"/>
    <x v="0"/>
  </r>
  <r>
    <x v="240"/>
    <n v="23"/>
    <n v="100"/>
    <n v="2300"/>
    <n v="3"/>
    <n v="2352.67"/>
    <x v="195"/>
    <x v="6"/>
    <x v="0"/>
    <x v="3"/>
    <x v="11"/>
    <x v="1"/>
    <x v="6"/>
    <n v="90"/>
    <x v="49"/>
    <x v="28"/>
    <n v="6175558428"/>
    <s v="16780 Pompton St."/>
    <m/>
    <s v="Brickhaven"/>
    <s v="MA"/>
    <n v="58339"/>
    <x v="0"/>
    <x v="0"/>
    <s v="Leslie Taylor"/>
    <x v="2"/>
  </r>
  <r>
    <x v="241"/>
    <n v="27"/>
    <n v="100"/>
    <n v="2700"/>
    <n v="1"/>
    <n v="3515.67"/>
    <x v="196"/>
    <x v="7"/>
    <x v="0"/>
    <x v="3"/>
    <x v="11"/>
    <x v="1"/>
    <x v="2"/>
    <n v="84"/>
    <x v="20"/>
    <x v="29"/>
    <n v="2035554407"/>
    <s v="2440 Pompton St."/>
    <m/>
    <s v="Glendale"/>
    <s v="CT"/>
    <n v="97561"/>
    <x v="0"/>
    <x v="0"/>
    <s v="Dan Lewis"/>
    <x v="0"/>
  </r>
  <r>
    <x v="242"/>
    <n v="23"/>
    <n v="100"/>
    <n v="2300"/>
    <n v="7"/>
    <n v="3177.91"/>
    <x v="197"/>
    <x v="8"/>
    <x v="0"/>
    <x v="3"/>
    <x v="11"/>
    <x v="1"/>
    <x v="1"/>
    <n v="146"/>
    <x v="45"/>
    <x v="4"/>
    <s v="(91) 555 94 44"/>
    <s v="C/ Moralzarzal, 86"/>
    <m/>
    <s v="Madrid"/>
    <m/>
    <n v="28034"/>
    <x v="3"/>
    <x v="1"/>
    <s v="Diego Freyre"/>
    <x v="0"/>
  </r>
  <r>
    <x v="243"/>
    <n v="43"/>
    <n v="97.6"/>
    <n v="4196.8"/>
    <n v="8"/>
    <n v="4196.8"/>
    <x v="198"/>
    <x v="1"/>
    <x v="0"/>
    <x v="3"/>
    <x v="11"/>
    <x v="1"/>
    <x v="1"/>
    <n v="141"/>
    <x v="9"/>
    <x v="30"/>
    <s v="+33 1 46 62 7555"/>
    <s v="27 rue du Colonel Pierre Avia"/>
    <m/>
    <s v="Paris"/>
    <m/>
    <n v="75508"/>
    <x v="9"/>
    <x v="1"/>
    <s v="Daniel Da Cunha"/>
    <x v="0"/>
  </r>
  <r>
    <x v="244"/>
    <n v="32"/>
    <n v="100"/>
    <n v="3200"/>
    <n v="10"/>
    <n v="5691.84"/>
    <x v="199"/>
    <x v="2"/>
    <x v="0"/>
    <x v="3"/>
    <x v="11"/>
    <x v="1"/>
    <x v="1"/>
    <n v="214"/>
    <x v="3"/>
    <x v="13"/>
    <n v="4155551450"/>
    <s v="5677 Strong St."/>
    <m/>
    <s v="San Rafael"/>
    <s v="CA"/>
    <n v="97562"/>
    <x v="0"/>
    <x v="0"/>
    <s v="Valarie Nelson"/>
    <x v="0"/>
  </r>
  <r>
    <x v="245"/>
    <n v="49"/>
    <n v="55.34"/>
    <n v="2711.6600000000003"/>
    <n v="5"/>
    <n v="2711.66"/>
    <x v="199"/>
    <x v="2"/>
    <x v="0"/>
    <x v="3"/>
    <x v="11"/>
    <x v="1"/>
    <x v="1"/>
    <n v="151"/>
    <x v="4"/>
    <x v="4"/>
    <s v="(91) 555 94 44"/>
    <s v="C/ Moralzarzal, 86"/>
    <m/>
    <s v="Madrid"/>
    <m/>
    <n v="28034"/>
    <x v="3"/>
    <x v="1"/>
    <s v="Diego Freyre"/>
    <x v="2"/>
  </r>
  <r>
    <x v="246"/>
    <n v="48"/>
    <n v="54.68"/>
    <n v="2624.64"/>
    <n v="6"/>
    <n v="2624.64"/>
    <x v="200"/>
    <x v="11"/>
    <x v="0"/>
    <x v="3"/>
    <x v="11"/>
    <x v="1"/>
    <x v="1"/>
    <n v="136"/>
    <x v="5"/>
    <x v="21"/>
    <s v="26.47.1555"/>
    <s v="59 rue de l'Abbaye"/>
    <m/>
    <s v="Reims"/>
    <m/>
    <n v="51100"/>
    <x v="9"/>
    <x v="1"/>
    <s v="Paul Henriot"/>
    <x v="2"/>
  </r>
  <r>
    <x v="247"/>
    <n v="20"/>
    <n v="72.55"/>
    <n v="1451"/>
    <n v="13"/>
    <n v="1451"/>
    <x v="201"/>
    <x v="11"/>
    <x v="0"/>
    <x v="3"/>
    <x v="11"/>
    <x v="1"/>
    <x v="3"/>
    <n v="95"/>
    <x v="7"/>
    <x v="32"/>
    <s v="+61 2 9495 8555"/>
    <s v="Monitor Money Building, 815 Pacific Hwy"/>
    <s v="Level 6"/>
    <s v="Chatswood"/>
    <s v="NSW"/>
    <n v="2067"/>
    <x v="13"/>
    <x v="3"/>
    <s v="Adrian Huxley"/>
    <x v="2"/>
  </r>
  <r>
    <x v="248"/>
    <n v="22"/>
    <n v="100"/>
    <n v="2200"/>
    <n v="4"/>
    <n v="3664.1"/>
    <x v="202"/>
    <x v="10"/>
    <x v="0"/>
    <x v="0"/>
    <x v="0"/>
    <x v="2"/>
    <x v="3"/>
    <n v="193"/>
    <x v="50"/>
    <x v="33"/>
    <n v="6505556809"/>
    <s v="9408 Furth Circle"/>
    <m/>
    <s v="Burlingame"/>
    <s v="CA"/>
    <n v="94217"/>
    <x v="0"/>
    <x v="0"/>
    <s v="Juri Hirano"/>
    <x v="0"/>
  </r>
  <r>
    <x v="249"/>
    <n v="33"/>
    <n v="85.39"/>
    <n v="2817.87"/>
    <n v="3"/>
    <n v="2817.87"/>
    <x v="203"/>
    <x v="0"/>
    <x v="0"/>
    <x v="0"/>
    <x v="0"/>
    <x v="2"/>
    <x v="1"/>
    <n v="194"/>
    <x v="8"/>
    <x v="34"/>
    <s v="+358 9 8045 555"/>
    <s v="Software Engineering Center, SEC Oy"/>
    <m/>
    <s v="Espoo"/>
    <m/>
    <s v="FIN-02271"/>
    <x v="14"/>
    <x v="1"/>
    <s v="Kalle Suominen"/>
    <x v="2"/>
  </r>
  <r>
    <x v="250"/>
    <n v="48"/>
    <n v="48.28"/>
    <n v="2317.44"/>
    <n v="1"/>
    <n v="2317.44"/>
    <x v="203"/>
    <x v="0"/>
    <x v="0"/>
    <x v="0"/>
    <x v="0"/>
    <x v="2"/>
    <x v="3"/>
    <n v="40"/>
    <x v="51"/>
    <x v="22"/>
    <s v="91.24.4555"/>
    <s v="12, rue des Bouchers"/>
    <m/>
    <s v="Marseille"/>
    <m/>
    <n v="13008"/>
    <x v="9"/>
    <x v="1"/>
    <s v="Laurence Lebihan"/>
    <x v="2"/>
  </r>
  <r>
    <x v="251"/>
    <n v="30"/>
    <n v="87.06"/>
    <n v="2611.8000000000002"/>
    <n v="1"/>
    <n v="2611.8000000000002"/>
    <x v="204"/>
    <x v="8"/>
    <x v="0"/>
    <x v="0"/>
    <x v="0"/>
    <x v="2"/>
    <x v="1"/>
    <n v="141"/>
    <x v="9"/>
    <x v="35"/>
    <n v="5085559555"/>
    <s v="4575 Hillside Dr."/>
    <m/>
    <s v="New Bedford"/>
    <s v="MA"/>
    <n v="50553"/>
    <x v="0"/>
    <x v="0"/>
    <s v="Wing C Tam"/>
    <x v="2"/>
  </r>
  <r>
    <x v="252"/>
    <n v="34"/>
    <n v="100"/>
    <n v="3400"/>
    <n v="3"/>
    <n v="4207.84"/>
    <x v="205"/>
    <x v="2"/>
    <x v="0"/>
    <x v="0"/>
    <x v="0"/>
    <x v="2"/>
    <x v="1"/>
    <n v="142"/>
    <x v="52"/>
    <x v="16"/>
    <s v="(071) 23 67 2555"/>
    <s v="Boulevard Tirou, 255"/>
    <m/>
    <s v="Charleroi"/>
    <m/>
    <s v="B-6000"/>
    <x v="10"/>
    <x v="1"/>
    <s v="Pascale Cartrain"/>
    <x v="0"/>
  </r>
  <r>
    <x v="253"/>
    <n v="49"/>
    <n v="56.3"/>
    <n v="2758.7"/>
    <n v="1"/>
    <n v="2758.7"/>
    <x v="206"/>
    <x v="11"/>
    <x v="1"/>
    <x v="0"/>
    <x v="0"/>
    <x v="2"/>
    <x v="1"/>
    <n v="124"/>
    <x v="10"/>
    <x v="36"/>
    <n v="6265557265"/>
    <s v="78934 Hillside Dr."/>
    <m/>
    <s v="Pasadena"/>
    <s v="CA"/>
    <n v="90003"/>
    <x v="0"/>
    <x v="0"/>
    <s v="Julie Young"/>
    <x v="2"/>
  </r>
  <r>
    <x v="254"/>
    <n v="40"/>
    <n v="100"/>
    <n v="4000"/>
    <n v="2"/>
    <n v="4107.2"/>
    <x v="207"/>
    <x v="3"/>
    <x v="0"/>
    <x v="0"/>
    <x v="0"/>
    <x v="2"/>
    <x v="1"/>
    <n v="90"/>
    <x v="53"/>
    <x v="13"/>
    <n v="4155551450"/>
    <s v="5677 Strong St."/>
    <m/>
    <s v="San Rafael"/>
    <s v="CA"/>
    <n v="97562"/>
    <x v="0"/>
    <x v="0"/>
    <s v="Valarie Nelson"/>
    <x v="0"/>
  </r>
  <r>
    <x v="255"/>
    <n v="41"/>
    <n v="100"/>
    <n v="4100"/>
    <n v="2"/>
    <n v="4514.92"/>
    <x v="208"/>
    <x v="3"/>
    <x v="0"/>
    <x v="0"/>
    <x v="0"/>
    <x v="2"/>
    <x v="1"/>
    <n v="214"/>
    <x v="3"/>
    <x v="37"/>
    <n v="6175558555"/>
    <s v="7825 Douglas Av."/>
    <m/>
    <s v="Brickhaven"/>
    <s v="MA"/>
    <n v="58339"/>
    <x v="0"/>
    <x v="0"/>
    <s v="Allen Nelson"/>
    <x v="0"/>
  </r>
  <r>
    <x v="256"/>
    <n v="35"/>
    <n v="65.63"/>
    <n v="2297.0499999999997"/>
    <n v="4"/>
    <n v="2297.0500000000002"/>
    <x v="208"/>
    <x v="3"/>
    <x v="0"/>
    <x v="0"/>
    <x v="0"/>
    <x v="2"/>
    <x v="1"/>
    <n v="147"/>
    <x v="12"/>
    <x v="38"/>
    <s v="02 9936 8555"/>
    <s v="201 Miller Street"/>
    <s v="Level 15"/>
    <s v="North Sydney"/>
    <s v="NSW"/>
    <n v="2060"/>
    <x v="13"/>
    <x v="3"/>
    <s v="Anna O'Hara"/>
    <x v="2"/>
  </r>
  <r>
    <x v="257"/>
    <n v="32"/>
    <n v="100"/>
    <n v="3200"/>
    <n v="6"/>
    <n v="3560.64"/>
    <x v="209"/>
    <x v="3"/>
    <x v="0"/>
    <x v="0"/>
    <x v="0"/>
    <x v="2"/>
    <x v="1"/>
    <n v="207"/>
    <x v="15"/>
    <x v="13"/>
    <n v="4155551450"/>
    <s v="5677 Strong St."/>
    <m/>
    <s v="San Rafael"/>
    <s v="CA"/>
    <n v="97562"/>
    <x v="0"/>
    <x v="0"/>
    <s v="Valarie Nelson"/>
    <x v="0"/>
  </r>
  <r>
    <x v="258"/>
    <n v="40"/>
    <n v="100"/>
    <n v="4000"/>
    <n v="4"/>
    <n v="5862"/>
    <x v="210"/>
    <x v="3"/>
    <x v="0"/>
    <x v="0"/>
    <x v="0"/>
    <x v="2"/>
    <x v="1"/>
    <n v="151"/>
    <x v="4"/>
    <x v="83"/>
    <s v="+81 3 3584 0555"/>
    <s v="2-2-8 Roppongi"/>
    <m/>
    <s v="Minato-ku"/>
    <s v="Tokyo"/>
    <s v="106-0032"/>
    <x v="16"/>
    <x v="2"/>
    <s v="Akiko Shimamura"/>
    <x v="0"/>
  </r>
  <r>
    <x v="259"/>
    <n v="39"/>
    <n v="100"/>
    <n v="3900"/>
    <n v="3"/>
    <n v="4046.25"/>
    <x v="211"/>
    <x v="3"/>
    <x v="0"/>
    <x v="0"/>
    <x v="0"/>
    <x v="2"/>
    <x v="1"/>
    <n v="136"/>
    <x v="5"/>
    <x v="40"/>
    <s v="981-443655"/>
    <s v="Torikatu 38"/>
    <m/>
    <s v="Oulu"/>
    <m/>
    <n v="90110"/>
    <x v="14"/>
    <x v="1"/>
    <s v="Pirkko Koskitalo"/>
    <x v="0"/>
  </r>
  <r>
    <x v="260"/>
    <n v="39"/>
    <n v="100"/>
    <n v="3900"/>
    <n v="5"/>
    <n v="5288.01"/>
    <x v="212"/>
    <x v="5"/>
    <x v="0"/>
    <x v="0"/>
    <x v="1"/>
    <x v="2"/>
    <x v="3"/>
    <n v="118"/>
    <x v="17"/>
    <x v="41"/>
    <s v="61-7-3844-6555"/>
    <s v="31 Duncan St. West End"/>
    <m/>
    <s v="South Brisbane"/>
    <s v="Queensland"/>
    <n v="4101"/>
    <x v="13"/>
    <x v="3"/>
    <s v="Tony Calaghan"/>
    <x v="0"/>
  </r>
  <r>
    <x v="261"/>
    <n v="21"/>
    <n v="34.909999999999997"/>
    <n v="733.1099999999999"/>
    <n v="12"/>
    <n v="733.11"/>
    <x v="213"/>
    <x v="6"/>
    <x v="0"/>
    <x v="0"/>
    <x v="1"/>
    <x v="2"/>
    <x v="3"/>
    <n v="95"/>
    <x v="7"/>
    <x v="86"/>
    <s v="40.67.8555"/>
    <s v="67, rue des Cinquante Otages"/>
    <m/>
    <s v="Nantes"/>
    <m/>
    <n v="44000"/>
    <x v="9"/>
    <x v="1"/>
    <s v="Janine Labrune"/>
    <x v="2"/>
  </r>
  <r>
    <x v="262"/>
    <n v="35"/>
    <n v="100"/>
    <n v="3500"/>
    <n v="1"/>
    <n v="3987.2"/>
    <x v="214"/>
    <x v="9"/>
    <x v="0"/>
    <x v="0"/>
    <x v="1"/>
    <x v="2"/>
    <x v="1"/>
    <n v="117"/>
    <x v="27"/>
    <x v="42"/>
    <n v="3105552373"/>
    <s v="4097 Douglas Av."/>
    <m/>
    <s v="Glendale"/>
    <s v="CA"/>
    <n v="92561"/>
    <x v="0"/>
    <x v="0"/>
    <s v="Leslie Young"/>
    <x v="0"/>
  </r>
  <r>
    <x v="263"/>
    <n v="24"/>
    <n v="67.83"/>
    <n v="1627.92"/>
    <n v="5"/>
    <n v="1627.92"/>
    <x v="215"/>
    <x v="1"/>
    <x v="0"/>
    <x v="0"/>
    <x v="1"/>
    <x v="2"/>
    <x v="1"/>
    <n v="79"/>
    <x v="54"/>
    <x v="43"/>
    <s v="90-224 8555"/>
    <s v="Keskuskatu 45"/>
    <m/>
    <s v="Helsinki"/>
    <m/>
    <n v="21240"/>
    <x v="14"/>
    <x v="1"/>
    <s v="Matti Karttunen"/>
    <x v="2"/>
  </r>
  <r>
    <x v="264"/>
    <n v="34"/>
    <n v="42.64"/>
    <n v="1449.76"/>
    <n v="5"/>
    <n v="1449.76"/>
    <x v="216"/>
    <x v="2"/>
    <x v="0"/>
    <x v="0"/>
    <x v="1"/>
    <x v="2"/>
    <x v="1"/>
    <n v="124"/>
    <x v="10"/>
    <x v="4"/>
    <s v="(91) 555 94 44"/>
    <s v="C/ Moralzarzal, 86"/>
    <m/>
    <s v="Madrid"/>
    <m/>
    <n v="28034"/>
    <x v="3"/>
    <x v="1"/>
    <s v="Diego Freyre"/>
    <x v="2"/>
  </r>
  <r>
    <x v="265"/>
    <n v="39"/>
    <n v="100"/>
    <n v="3900"/>
    <n v="2"/>
    <n v="5399.55"/>
    <x v="216"/>
    <x v="2"/>
    <x v="0"/>
    <x v="0"/>
    <x v="1"/>
    <x v="2"/>
    <x v="0"/>
    <n v="170"/>
    <x v="0"/>
    <x v="4"/>
    <s v="(91) 555 94 44"/>
    <s v="C/ Moralzarzal, 86"/>
    <m/>
    <s v="Madrid"/>
    <m/>
    <n v="28034"/>
    <x v="3"/>
    <x v="1"/>
    <s v="Diego Freyre"/>
    <x v="0"/>
  </r>
  <r>
    <x v="266"/>
    <n v="27"/>
    <n v="93.16"/>
    <n v="2515.3199999999997"/>
    <n v="13"/>
    <n v="2515.3200000000002"/>
    <x v="217"/>
    <x v="5"/>
    <x v="0"/>
    <x v="0"/>
    <x v="1"/>
    <x v="2"/>
    <x v="0"/>
    <n v="102"/>
    <x v="2"/>
    <x v="4"/>
    <s v="(91) 555 94 44"/>
    <s v="C/ Moralzarzal, 86"/>
    <m/>
    <s v="Madrid"/>
    <m/>
    <n v="28034"/>
    <x v="3"/>
    <x v="1"/>
    <s v="Diego Freyre"/>
    <x v="2"/>
  </r>
  <r>
    <x v="267"/>
    <n v="36"/>
    <n v="100"/>
    <n v="3600"/>
    <n v="3"/>
    <n v="8254.7999999999993"/>
    <x v="218"/>
    <x v="5"/>
    <x v="0"/>
    <x v="0"/>
    <x v="1"/>
    <x v="2"/>
    <x v="1"/>
    <n v="214"/>
    <x v="3"/>
    <x v="44"/>
    <n v="6505551386"/>
    <s v="7734 Strong St."/>
    <m/>
    <s v="San Francisco"/>
    <s v="CA"/>
    <m/>
    <x v="0"/>
    <x v="0"/>
    <s v="Julie Brown"/>
    <x v="1"/>
  </r>
  <r>
    <x v="268"/>
    <n v="34"/>
    <n v="100"/>
    <n v="3400"/>
    <n v="10"/>
    <n v="3823.64"/>
    <x v="218"/>
    <x v="5"/>
    <x v="0"/>
    <x v="0"/>
    <x v="1"/>
    <x v="2"/>
    <x v="1"/>
    <n v="207"/>
    <x v="15"/>
    <x v="13"/>
    <n v="4155551450"/>
    <s v="5677 Strong St."/>
    <m/>
    <s v="San Rafael"/>
    <s v="CA"/>
    <n v="97562"/>
    <x v="0"/>
    <x v="0"/>
    <s v="Valarie Nelson"/>
    <x v="0"/>
  </r>
  <r>
    <x v="269"/>
    <n v="27"/>
    <n v="100"/>
    <n v="2700"/>
    <n v="11"/>
    <n v="3843.99"/>
    <x v="219"/>
    <x v="5"/>
    <x v="0"/>
    <x v="0"/>
    <x v="1"/>
    <x v="2"/>
    <x v="4"/>
    <n v="122"/>
    <x v="55"/>
    <x v="4"/>
    <s v="(91) 555 94 44"/>
    <s v="C/ Moralzarzal, 86"/>
    <m/>
    <s v="Madrid"/>
    <m/>
    <n v="28034"/>
    <x v="3"/>
    <x v="1"/>
    <s v="Diego Freyre"/>
    <x v="0"/>
  </r>
  <r>
    <x v="270"/>
    <n v="34"/>
    <n v="100"/>
    <n v="3400"/>
    <n v="4"/>
    <n v="4846.7"/>
    <x v="220"/>
    <x v="5"/>
    <x v="0"/>
    <x v="0"/>
    <x v="1"/>
    <x v="2"/>
    <x v="1"/>
    <n v="136"/>
    <x v="5"/>
    <x v="44"/>
    <n v="6505551386"/>
    <s v="7734 Strong St."/>
    <m/>
    <s v="San Francisco"/>
    <s v="CA"/>
    <m/>
    <x v="0"/>
    <x v="0"/>
    <s v="Julie Brown"/>
    <x v="0"/>
  </r>
  <r>
    <x v="271"/>
    <n v="37"/>
    <n v="85.54"/>
    <n v="3164.98"/>
    <n v="2"/>
    <n v="3164.98"/>
    <x v="221"/>
    <x v="5"/>
    <x v="0"/>
    <x v="0"/>
    <x v="1"/>
    <x v="2"/>
    <x v="0"/>
    <n v="83"/>
    <x v="56"/>
    <x v="13"/>
    <n v="4155551450"/>
    <s v="5677 Strong St."/>
    <m/>
    <s v="San Rafael"/>
    <s v="CA"/>
    <n v="97562"/>
    <x v="0"/>
    <x v="0"/>
    <s v="Valarie Nelson"/>
    <x v="0"/>
  </r>
  <r>
    <x v="272"/>
    <n v="25"/>
    <n v="54.57"/>
    <n v="1364.25"/>
    <n v="7"/>
    <n v="1364.25"/>
    <x v="222"/>
    <x v="3"/>
    <x v="1"/>
    <x v="0"/>
    <x v="2"/>
    <x v="2"/>
    <x v="2"/>
    <n v="157"/>
    <x v="6"/>
    <x v="4"/>
    <s v="(91) 555 94 44"/>
    <s v="C/ Moralzarzal, 86"/>
    <m/>
    <s v="Madrid"/>
    <m/>
    <n v="28034"/>
    <x v="3"/>
    <x v="1"/>
    <s v="Diego Freyre"/>
    <x v="2"/>
  </r>
  <r>
    <x v="273"/>
    <n v="44"/>
    <n v="94.9"/>
    <n v="4175.6000000000004"/>
    <n v="1"/>
    <n v="4175.6000000000004"/>
    <x v="223"/>
    <x v="5"/>
    <x v="0"/>
    <x v="0"/>
    <x v="2"/>
    <x v="2"/>
    <x v="3"/>
    <n v="99"/>
    <x v="57"/>
    <x v="17"/>
    <s v="+65 221 7555"/>
    <s v="Bronz Sok., Bronz Apt. 3/6 Tesvikiye"/>
    <m/>
    <s v="Singapore"/>
    <m/>
    <n v="79903"/>
    <x v="11"/>
    <x v="2"/>
    <s v="Eric Natividad"/>
    <x v="0"/>
  </r>
  <r>
    <x v="274"/>
    <n v="42"/>
    <n v="76.36"/>
    <n v="3207.12"/>
    <n v="4"/>
    <n v="3207.12"/>
    <x v="224"/>
    <x v="6"/>
    <x v="0"/>
    <x v="0"/>
    <x v="2"/>
    <x v="2"/>
    <x v="3"/>
    <n v="95"/>
    <x v="7"/>
    <x v="48"/>
    <n v="5085552555"/>
    <s v="1785 First Street"/>
    <m/>
    <s v="New Bedford"/>
    <s v="MA"/>
    <n v="50553"/>
    <x v="0"/>
    <x v="0"/>
    <s v="Violeta Benitez"/>
    <x v="0"/>
  </r>
  <r>
    <x v="275"/>
    <n v="26"/>
    <n v="99.04"/>
    <n v="2575.04"/>
    <n v="4"/>
    <n v="2575.04"/>
    <x v="224"/>
    <x v="6"/>
    <x v="0"/>
    <x v="0"/>
    <x v="2"/>
    <x v="2"/>
    <x v="1"/>
    <n v="194"/>
    <x v="8"/>
    <x v="49"/>
    <s v="0695-34 6555"/>
    <s v="?kergatan 24"/>
    <m/>
    <s v="Boras"/>
    <m/>
    <s v="S-844 67"/>
    <x v="8"/>
    <x v="1"/>
    <s v="Maria Larsson"/>
    <x v="2"/>
  </r>
  <r>
    <x v="276"/>
    <n v="36"/>
    <n v="93.77"/>
    <n v="3375.72"/>
    <n v="14"/>
    <n v="3375.72"/>
    <x v="225"/>
    <x v="7"/>
    <x v="0"/>
    <x v="0"/>
    <x v="2"/>
    <x v="2"/>
    <x v="1"/>
    <n v="141"/>
    <x v="9"/>
    <x v="13"/>
    <n v="4155551450"/>
    <s v="5677 Strong St."/>
    <m/>
    <s v="San Rafael"/>
    <s v="CA"/>
    <n v="97562"/>
    <x v="0"/>
    <x v="0"/>
    <s v="Valarie Nelson"/>
    <x v="0"/>
  </r>
  <r>
    <x v="277"/>
    <n v="24"/>
    <n v="100"/>
    <n v="2400"/>
    <n v="4"/>
    <n v="2416.56"/>
    <x v="226"/>
    <x v="1"/>
    <x v="0"/>
    <x v="0"/>
    <x v="2"/>
    <x v="2"/>
    <x v="1"/>
    <n v="214"/>
    <x v="3"/>
    <x v="38"/>
    <s v="02 9936 8555"/>
    <s v="201 Miller Street"/>
    <s v="Level 15"/>
    <s v="North Sydney"/>
    <s v="NSW"/>
    <n v="2060"/>
    <x v="13"/>
    <x v="3"/>
    <s v="Anna O'Hara"/>
    <x v="2"/>
  </r>
  <r>
    <x v="278"/>
    <n v="37"/>
    <n v="59.96"/>
    <n v="2218.52"/>
    <n v="3"/>
    <n v="2218.52"/>
    <x v="227"/>
    <x v="2"/>
    <x v="0"/>
    <x v="0"/>
    <x v="2"/>
    <x v="2"/>
    <x v="0"/>
    <n v="62"/>
    <x v="38"/>
    <x v="47"/>
    <s v="7675-3555"/>
    <s v="Kirchgasse 6"/>
    <m/>
    <s v="Graz"/>
    <m/>
    <n v="8010"/>
    <x v="12"/>
    <x v="1"/>
    <s v="Roland Mendel"/>
    <x v="2"/>
  </r>
  <r>
    <x v="279"/>
    <n v="22"/>
    <n v="100"/>
    <n v="2200"/>
    <n v="5"/>
    <n v="3353.02"/>
    <x v="228"/>
    <x v="6"/>
    <x v="0"/>
    <x v="0"/>
    <x v="2"/>
    <x v="2"/>
    <x v="1"/>
    <n v="169"/>
    <x v="58"/>
    <x v="4"/>
    <s v="(91) 555 94 44"/>
    <s v="C/ Moralzarzal, 86"/>
    <m/>
    <s v="Madrid"/>
    <m/>
    <n v="28034"/>
    <x v="3"/>
    <x v="1"/>
    <s v="Diego Freyre"/>
    <x v="0"/>
  </r>
  <r>
    <x v="280"/>
    <n v="32"/>
    <n v="100"/>
    <n v="3200"/>
    <n v="2"/>
    <n v="3370.56"/>
    <x v="229"/>
    <x v="6"/>
    <x v="0"/>
    <x v="0"/>
    <x v="2"/>
    <x v="2"/>
    <x v="1"/>
    <n v="136"/>
    <x v="5"/>
    <x v="30"/>
    <s v="+33 1 46 62 7555"/>
    <s v="27 rue du Colonel Pierre Avia"/>
    <m/>
    <s v="Paris"/>
    <m/>
    <n v="75508"/>
    <x v="9"/>
    <x v="1"/>
    <s v="Daniel Da Cunha"/>
    <x v="0"/>
  </r>
  <r>
    <x v="281"/>
    <n v="33"/>
    <n v="100"/>
    <n v="3300"/>
    <n v="3"/>
    <n v="6109.29"/>
    <x v="230"/>
    <x v="6"/>
    <x v="0"/>
    <x v="0"/>
    <x v="2"/>
    <x v="2"/>
    <x v="1"/>
    <n v="173"/>
    <x v="48"/>
    <x v="13"/>
    <n v="4155551450"/>
    <s v="5677 Strong St."/>
    <m/>
    <s v="San Rafael"/>
    <s v="CA"/>
    <n v="97562"/>
    <x v="0"/>
    <x v="0"/>
    <s v="Valarie Nelson"/>
    <x v="0"/>
  </r>
  <r>
    <x v="282"/>
    <n v="32"/>
    <n v="80.55"/>
    <n v="2577.6"/>
    <n v="5"/>
    <n v="2577.6"/>
    <x v="231"/>
    <x v="6"/>
    <x v="0"/>
    <x v="0"/>
    <x v="2"/>
    <x v="2"/>
    <x v="6"/>
    <n v="86"/>
    <x v="59"/>
    <x v="31"/>
    <s v="61.77.6555"/>
    <s v="1 rue Alsace-Lorraine"/>
    <m/>
    <s v="Toulouse"/>
    <m/>
    <n v="31000"/>
    <x v="9"/>
    <x v="1"/>
    <s v="Annette Roulet"/>
    <x v="2"/>
  </r>
  <r>
    <x v="283"/>
    <n v="33"/>
    <n v="100"/>
    <n v="3300"/>
    <n v="11"/>
    <n v="4215.09"/>
    <x v="232"/>
    <x v="6"/>
    <x v="0"/>
    <x v="0"/>
    <x v="2"/>
    <x v="2"/>
    <x v="2"/>
    <n v="157"/>
    <x v="6"/>
    <x v="21"/>
    <s v="26.47.1555"/>
    <s v="59 rue de l'Abbaye"/>
    <m/>
    <s v="Reims"/>
    <m/>
    <n v="51100"/>
    <x v="9"/>
    <x v="1"/>
    <s v="Paul Henriot"/>
    <x v="0"/>
  </r>
  <r>
    <x v="284"/>
    <n v="64"/>
    <n v="100"/>
    <n v="6400"/>
    <n v="9"/>
    <n v="9661.44"/>
    <x v="233"/>
    <x v="3"/>
    <x v="0"/>
    <x v="1"/>
    <x v="3"/>
    <x v="2"/>
    <x v="1"/>
    <n v="136"/>
    <x v="5"/>
    <x v="81"/>
    <n v="4085553659"/>
    <s v="3086 Ingle Ln."/>
    <m/>
    <s v="San Jose"/>
    <s v="CA"/>
    <n v="94217"/>
    <x v="0"/>
    <x v="0"/>
    <s v="Sue Frick"/>
    <x v="1"/>
  </r>
  <r>
    <x v="285"/>
    <n v="42"/>
    <n v="76.03"/>
    <n v="3193.26"/>
    <n v="3"/>
    <n v="3193.26"/>
    <x v="234"/>
    <x v="6"/>
    <x v="3"/>
    <x v="1"/>
    <x v="3"/>
    <x v="2"/>
    <x v="2"/>
    <n v="84"/>
    <x v="20"/>
    <x v="77"/>
    <n v="2015559350"/>
    <s v="7476 Moss Rd."/>
    <m/>
    <s v="Newark"/>
    <s v="NJ"/>
    <n v="94019"/>
    <x v="0"/>
    <x v="0"/>
    <s v="William Brown"/>
    <x v="0"/>
  </r>
  <r>
    <x v="286"/>
    <n v="45"/>
    <n v="100"/>
    <n v="4500"/>
    <n v="1"/>
    <n v="5833.8"/>
    <x v="235"/>
    <x v="8"/>
    <x v="0"/>
    <x v="1"/>
    <x v="3"/>
    <x v="2"/>
    <x v="3"/>
    <n v="118"/>
    <x v="17"/>
    <x v="68"/>
    <s v="(1) 47.55.6555"/>
    <s v="25, rue Lauriston"/>
    <m/>
    <s v="Paris"/>
    <m/>
    <n v="75016"/>
    <x v="9"/>
    <x v="1"/>
    <s v="Dominique Perrier"/>
    <x v="0"/>
  </r>
  <r>
    <x v="287"/>
    <n v="24"/>
    <n v="100"/>
    <n v="2400"/>
    <n v="7"/>
    <n v="2434.56"/>
    <x v="236"/>
    <x v="9"/>
    <x v="0"/>
    <x v="1"/>
    <x v="3"/>
    <x v="2"/>
    <x v="3"/>
    <n v="95"/>
    <x v="7"/>
    <x v="82"/>
    <s v="(171) 555-2282"/>
    <s v="Berkeley Gardens 12 Brewery"/>
    <m/>
    <s v="Liverpool"/>
    <m/>
    <s v="WX1 6LT"/>
    <x v="7"/>
    <x v="1"/>
    <s v="Elizabeth Devon"/>
    <x v="2"/>
  </r>
  <r>
    <x v="288"/>
    <n v="97"/>
    <n v="93.28"/>
    <n v="9048.16"/>
    <n v="5"/>
    <n v="9048.16"/>
    <x v="237"/>
    <x v="7"/>
    <x v="0"/>
    <x v="1"/>
    <x v="3"/>
    <x v="2"/>
    <x v="1"/>
    <n v="115"/>
    <x v="30"/>
    <x v="79"/>
    <s v="88.60.1555"/>
    <s v="24, place Kluber"/>
    <m/>
    <s v="Strasbourg"/>
    <m/>
    <n v="67000"/>
    <x v="9"/>
    <x v="1"/>
    <s v="Frederique Citeaux"/>
    <x v="1"/>
  </r>
  <r>
    <x v="289"/>
    <n v="61"/>
    <n v="100"/>
    <n v="6100"/>
    <n v="3"/>
    <n v="8374.69"/>
    <x v="238"/>
    <x v="7"/>
    <x v="4"/>
    <x v="1"/>
    <x v="3"/>
    <x v="2"/>
    <x v="1"/>
    <n v="141"/>
    <x v="9"/>
    <x v="5"/>
    <s v="31 12 3555"/>
    <s v="Vinb'ltet 34"/>
    <m/>
    <s v="Kobenhavn"/>
    <m/>
    <n v="1734"/>
    <x v="4"/>
    <x v="1"/>
    <s v="Jytte Petersen"/>
    <x v="1"/>
  </r>
  <r>
    <x v="290"/>
    <n v="59"/>
    <n v="100"/>
    <n v="5900"/>
    <n v="11"/>
    <n v="7048.14"/>
    <x v="239"/>
    <x v="7"/>
    <x v="3"/>
    <x v="1"/>
    <x v="3"/>
    <x v="2"/>
    <x v="1"/>
    <n v="124"/>
    <x v="10"/>
    <x v="81"/>
    <n v="4085553659"/>
    <s v="3086 Ingle Ln."/>
    <m/>
    <s v="San Jose"/>
    <s v="CA"/>
    <n v="94217"/>
    <x v="0"/>
    <x v="0"/>
    <s v="Sue Frick"/>
    <x v="1"/>
  </r>
  <r>
    <x v="291"/>
    <n v="15"/>
    <n v="36.93"/>
    <n v="553.95000000000005"/>
    <n v="1"/>
    <n v="553.95000000000005"/>
    <x v="239"/>
    <x v="7"/>
    <x v="0"/>
    <x v="1"/>
    <x v="3"/>
    <x v="2"/>
    <x v="0"/>
    <n v="41"/>
    <x v="32"/>
    <x v="83"/>
    <s v="+81 3 3584 0555"/>
    <s v="2-2-8 Roppongi"/>
    <m/>
    <s v="Minato-ku"/>
    <s v="Tokyo"/>
    <s v="106-0032"/>
    <x v="16"/>
    <x v="2"/>
    <s v="Akiko Shimamura"/>
    <x v="2"/>
  </r>
  <r>
    <x v="292"/>
    <n v="6"/>
    <n v="100"/>
    <n v="600"/>
    <n v="2"/>
    <n v="785.64"/>
    <x v="240"/>
    <x v="7"/>
    <x v="0"/>
    <x v="1"/>
    <x v="3"/>
    <x v="2"/>
    <x v="0"/>
    <n v="127"/>
    <x v="1"/>
    <x v="70"/>
    <s v="+65 224 1555"/>
    <s v="Village Close - 106 Linden Road Sandown"/>
    <s v="2nd Floor"/>
    <s v="Singapore"/>
    <m/>
    <n v="69045"/>
    <x v="11"/>
    <x v="3"/>
    <s v="Wendy Victorino"/>
    <x v="2"/>
  </r>
  <r>
    <x v="293"/>
    <n v="23"/>
    <n v="100"/>
    <n v="2300"/>
    <n v="9"/>
    <n v="4140.2299999999996"/>
    <x v="241"/>
    <x v="3"/>
    <x v="0"/>
    <x v="1"/>
    <x v="4"/>
    <x v="2"/>
    <x v="1"/>
    <n v="214"/>
    <x v="3"/>
    <x v="50"/>
    <s v="(514) 555-8054"/>
    <s v="43 rue St. Laurent"/>
    <m/>
    <s v="Montreal"/>
    <s v="Quebec"/>
    <s v="H1J 1C3"/>
    <x v="15"/>
    <x v="0"/>
    <s v="Jean Fresnisre"/>
    <x v="0"/>
  </r>
  <r>
    <x v="294"/>
    <n v="54"/>
    <n v="100"/>
    <n v="5400"/>
    <n v="5"/>
    <n v="5951.34"/>
    <x v="242"/>
    <x v="6"/>
    <x v="0"/>
    <x v="1"/>
    <x v="4"/>
    <x v="2"/>
    <x v="4"/>
    <n v="118"/>
    <x v="13"/>
    <x v="4"/>
    <s v="(91) 555 94 44"/>
    <s v="C/ Moralzarzal, 86"/>
    <m/>
    <s v="Madrid"/>
    <m/>
    <n v="28034"/>
    <x v="3"/>
    <x v="1"/>
    <s v="Diego Freyre"/>
    <x v="0"/>
  </r>
  <r>
    <x v="295"/>
    <n v="36"/>
    <n v="100"/>
    <n v="3600"/>
    <n v="2"/>
    <n v="8677.7999999999993"/>
    <x v="243"/>
    <x v="10"/>
    <x v="0"/>
    <x v="1"/>
    <x v="4"/>
    <x v="2"/>
    <x v="1"/>
    <n v="207"/>
    <x v="15"/>
    <x v="51"/>
    <n v="2035552570"/>
    <s v="25593 South Bay Ln."/>
    <m/>
    <s v="Bridgewater"/>
    <s v="CT"/>
    <n v="97562"/>
    <x v="0"/>
    <x v="0"/>
    <s v="Julie King"/>
    <x v="1"/>
  </r>
  <r>
    <x v="296"/>
    <n v="19"/>
    <n v="100"/>
    <n v="1900"/>
    <n v="3"/>
    <n v="2764.88"/>
    <x v="244"/>
    <x v="0"/>
    <x v="3"/>
    <x v="1"/>
    <x v="4"/>
    <x v="2"/>
    <x v="1"/>
    <n v="136"/>
    <x v="5"/>
    <x v="84"/>
    <n v="6175559555"/>
    <s v="8616 Spinnaker Dr."/>
    <m/>
    <s v="Boston"/>
    <s v="MA"/>
    <n v="51003"/>
    <x v="0"/>
    <x v="0"/>
    <s v="Juri Yoshido"/>
    <x v="2"/>
  </r>
  <r>
    <x v="297"/>
    <n v="51"/>
    <n v="100"/>
    <n v="5100"/>
    <n v="5"/>
    <n v="6209.25"/>
    <x v="245"/>
    <x v="1"/>
    <x v="4"/>
    <x v="1"/>
    <x v="4"/>
    <x v="2"/>
    <x v="0"/>
    <n v="105"/>
    <x v="33"/>
    <x v="60"/>
    <s v="61-9-3844-6555"/>
    <s v="7 Allen Street"/>
    <m/>
    <s v="Glen Waverly"/>
    <s v="Victoria"/>
    <n v="3150"/>
    <x v="13"/>
    <x v="3"/>
    <s v="Sean Connery"/>
    <x v="0"/>
  </r>
  <r>
    <x v="298"/>
    <n v="24"/>
    <n v="100"/>
    <n v="2400"/>
    <n v="14"/>
    <n v="4352.16"/>
    <x v="246"/>
    <x v="2"/>
    <x v="0"/>
    <x v="1"/>
    <x v="4"/>
    <x v="2"/>
    <x v="2"/>
    <n v="157"/>
    <x v="6"/>
    <x v="52"/>
    <s v="0522-556555"/>
    <s v="Strada Provinciale 124"/>
    <m/>
    <s v="Reggio Emilia"/>
    <m/>
    <n v="42100"/>
    <x v="5"/>
    <x v="1"/>
    <s v="Maurizio Moroni"/>
    <x v="0"/>
  </r>
  <r>
    <x v="299"/>
    <n v="66"/>
    <n v="100"/>
    <n v="6600"/>
    <n v="2"/>
    <n v="7516.08"/>
    <x v="247"/>
    <x v="10"/>
    <x v="4"/>
    <x v="1"/>
    <x v="4"/>
    <x v="2"/>
    <x v="3"/>
    <n v="95"/>
    <x v="7"/>
    <x v="4"/>
    <s v="(91) 555 94 44"/>
    <s v="C/ Moralzarzal, 86"/>
    <m/>
    <s v="Madrid"/>
    <m/>
    <n v="28034"/>
    <x v="3"/>
    <x v="1"/>
    <s v="Diego Freyre"/>
    <x v="1"/>
  </r>
  <r>
    <x v="300"/>
    <n v="12"/>
    <n v="100"/>
    <n v="1200"/>
    <n v="13"/>
    <n v="1961.28"/>
    <x v="248"/>
    <x v="10"/>
    <x v="0"/>
    <x v="1"/>
    <x v="4"/>
    <x v="2"/>
    <x v="1"/>
    <n v="194"/>
    <x v="8"/>
    <x v="19"/>
    <s v="6562-9555"/>
    <s v="Geislweg 14"/>
    <m/>
    <s v="Salzburg"/>
    <m/>
    <n v="5020"/>
    <x v="12"/>
    <x v="1"/>
    <s v="Georg Pipps"/>
    <x v="2"/>
  </r>
  <r>
    <x v="301"/>
    <n v="37"/>
    <n v="100"/>
    <n v="3700"/>
    <n v="5"/>
    <n v="5283.6"/>
    <x v="249"/>
    <x v="10"/>
    <x v="5"/>
    <x v="1"/>
    <x v="4"/>
    <x v="2"/>
    <x v="0"/>
    <n v="170"/>
    <x v="0"/>
    <x v="32"/>
    <s v="+61 2 9495 8555"/>
    <s v="Monitor Money Building, 815 Pacific Hwy"/>
    <s v="Level 6"/>
    <s v="Chatswood"/>
    <s v="NSW"/>
    <n v="2067"/>
    <x v="13"/>
    <x v="3"/>
    <s v="Adrian Huxley"/>
    <x v="0"/>
  </r>
  <r>
    <x v="302"/>
    <n v="35"/>
    <n v="100"/>
    <n v="3500"/>
    <n v="1"/>
    <n v="5433.75"/>
    <x v="249"/>
    <x v="10"/>
    <x v="5"/>
    <x v="1"/>
    <x v="4"/>
    <x v="2"/>
    <x v="0"/>
    <n v="168"/>
    <x v="35"/>
    <x v="13"/>
    <n v="4155551450"/>
    <s v="5677 Strong St."/>
    <m/>
    <s v="San Rafael"/>
    <s v="CA"/>
    <n v="97562"/>
    <x v="0"/>
    <x v="0"/>
    <s v="Valarie Nelson"/>
    <x v="0"/>
  </r>
  <r>
    <x v="303"/>
    <n v="51"/>
    <n v="95.55"/>
    <n v="4873.05"/>
    <n v="2"/>
    <n v="4873.05"/>
    <x v="250"/>
    <x v="10"/>
    <x v="5"/>
    <x v="1"/>
    <x v="4"/>
    <x v="2"/>
    <x v="0"/>
    <n v="102"/>
    <x v="2"/>
    <x v="85"/>
    <n v="2155551555"/>
    <s v="7586 Pompton St."/>
    <m/>
    <s v="Allentown"/>
    <s v="PA"/>
    <n v="70267"/>
    <x v="0"/>
    <x v="0"/>
    <s v="Kyung Yu"/>
    <x v="0"/>
  </r>
  <r>
    <x v="304"/>
    <n v="10"/>
    <n v="88.14"/>
    <n v="881.4"/>
    <n v="1"/>
    <n v="881.4"/>
    <x v="250"/>
    <x v="10"/>
    <x v="5"/>
    <x v="1"/>
    <x v="4"/>
    <x v="2"/>
    <x v="0"/>
    <n v="101"/>
    <x v="36"/>
    <x v="72"/>
    <s v="(02) 5554 67"/>
    <s v="Rue Joseph-Bens 532"/>
    <m/>
    <s v="Bruxelles"/>
    <m/>
    <s v="B-1180"/>
    <x v="10"/>
    <x v="1"/>
    <s v="Catherine Dewey"/>
    <x v="2"/>
  </r>
  <r>
    <x v="305"/>
    <n v="50"/>
    <n v="100"/>
    <n v="5000"/>
    <n v="6"/>
    <n v="12001"/>
    <x v="251"/>
    <x v="10"/>
    <x v="5"/>
    <x v="1"/>
    <x v="4"/>
    <x v="2"/>
    <x v="1"/>
    <n v="214"/>
    <x v="3"/>
    <x v="4"/>
    <s v="(91) 555 94 44"/>
    <s v="C/ Moralzarzal, 86"/>
    <m/>
    <s v="Madrid"/>
    <m/>
    <n v="28034"/>
    <x v="3"/>
    <x v="1"/>
    <s v="Diego Freyre"/>
    <x v="1"/>
  </r>
  <r>
    <x v="306"/>
    <n v="38"/>
    <n v="100"/>
    <n v="3800"/>
    <n v="12"/>
    <n v="5894.94"/>
    <x v="251"/>
    <x v="10"/>
    <x v="5"/>
    <x v="1"/>
    <x v="4"/>
    <x v="2"/>
    <x v="1"/>
    <n v="147"/>
    <x v="12"/>
    <x v="86"/>
    <s v="40.67.8555"/>
    <s v="67, rue des Cinquante Otages"/>
    <m/>
    <s v="Nantes"/>
    <m/>
    <n v="44000"/>
    <x v="9"/>
    <x v="1"/>
    <s v="Janine Labrun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E81938-5EFB-4637-81F9-0F96391A9FFB}" name="PivotTable1" cacheId="0" applyNumberFormats="0" applyBorderFormats="0" applyFontFormats="0" applyPatternFormats="0" applyAlignmentFormats="0" applyWidthHeightFormats="1" dataCaption="Values" missingCaption="(blank)" showMissing="0" updatedVersion="8" minRefreshableVersion="3" useAutoFormatting="1" rowGrandTotals="0" colGrandTotals="0" itemPrintTitles="1" createdVersion="8" indent="0" outline="1" outlineData="1" multipleFieldFilters="0" chartFormat="6">
  <location ref="A3:B10" firstHeaderRow="1" firstDataRow="1" firstDataCol="1"/>
  <pivotFields count="24">
    <pivotField showAll="0"/>
    <pivotField dataField="1" showAll="0"/>
    <pivotField showAll="0"/>
    <pivotField showAll="0"/>
    <pivotField showAll="0"/>
    <pivotField showAll="0"/>
    <pivotField showAll="0"/>
    <pivotField showAll="0"/>
    <pivotField showAll="0"/>
    <pivotField showAll="0"/>
    <pivotField axis="axisRow" showAll="0" sortType="descending">
      <items count="9">
        <item x="0"/>
        <item x="4"/>
        <item x="5"/>
        <item x="6"/>
        <item x="2"/>
        <item x="3"/>
        <item x="1"/>
        <item n="(blank) "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7">
    <i>
      <x v="6"/>
    </i>
    <i>
      <x/>
    </i>
    <i>
      <x v="5"/>
    </i>
    <i>
      <x v="4"/>
    </i>
    <i>
      <x v="1"/>
    </i>
    <i>
      <x v="3"/>
    </i>
    <i>
      <x v="2"/>
    </i>
  </rowItems>
  <colItems count="1">
    <i/>
  </colItems>
  <dataFields count="1">
    <dataField name="Count of QUANTITYORDERED" fld="1" subtotal="count" showDataAs="percentOfTotal" baseField="10" baseItem="0" numFmtId="10"/>
  </dataField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6"/>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5"/>
          </reference>
        </references>
      </pivotArea>
    </chartFormat>
    <chartFormat chart="3" format="4">
      <pivotArea type="data" outline="0" fieldPosition="0">
        <references count="2">
          <reference field="4294967294" count="1" selected="0">
            <x v="0"/>
          </reference>
          <reference field="10" count="1" selected="0">
            <x v="4"/>
          </reference>
        </references>
      </pivotArea>
    </chartFormat>
    <chartFormat chart="3" format="5">
      <pivotArea type="data" outline="0" fieldPosition="0">
        <references count="2">
          <reference field="4294967294" count="1" selected="0">
            <x v="0"/>
          </reference>
          <reference field="10" count="1" selected="0">
            <x v="1"/>
          </reference>
        </references>
      </pivotArea>
    </chartFormat>
    <chartFormat chart="3" format="6">
      <pivotArea type="data" outline="0" fieldPosition="0">
        <references count="2">
          <reference field="4294967294" count="1" selected="0">
            <x v="0"/>
          </reference>
          <reference field="10" count="1" selected="0">
            <x v="3"/>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0" count="1" selected="0">
            <x v="6"/>
          </reference>
        </references>
      </pivotArea>
    </chartFormat>
    <chartFormat chart="5" format="18">
      <pivotArea type="data" outline="0" fieldPosition="0">
        <references count="2">
          <reference field="4294967294" count="1" selected="0">
            <x v="0"/>
          </reference>
          <reference field="10" count="1" selected="0">
            <x v="0"/>
          </reference>
        </references>
      </pivotArea>
    </chartFormat>
    <chartFormat chart="5" format="19">
      <pivotArea type="data" outline="0" fieldPosition="0">
        <references count="2">
          <reference field="4294967294" count="1" selected="0">
            <x v="0"/>
          </reference>
          <reference field="10" count="1" selected="0">
            <x v="5"/>
          </reference>
        </references>
      </pivotArea>
    </chartFormat>
    <chartFormat chart="5" format="20">
      <pivotArea type="data" outline="0" fieldPosition="0">
        <references count="2">
          <reference field="4294967294" count="1" selected="0">
            <x v="0"/>
          </reference>
          <reference field="10" count="1" selected="0">
            <x v="4"/>
          </reference>
        </references>
      </pivotArea>
    </chartFormat>
    <chartFormat chart="5" format="21">
      <pivotArea type="data" outline="0" fieldPosition="0">
        <references count="2">
          <reference field="4294967294" count="1" selected="0">
            <x v="0"/>
          </reference>
          <reference field="10" count="1" selected="0">
            <x v="1"/>
          </reference>
        </references>
      </pivotArea>
    </chartFormat>
    <chartFormat chart="5" format="22">
      <pivotArea type="data" outline="0" fieldPosition="0">
        <references count="2">
          <reference field="4294967294" count="1" selected="0">
            <x v="0"/>
          </reference>
          <reference field="10" count="1" selected="0">
            <x v="3"/>
          </reference>
        </references>
      </pivotArea>
    </chartFormat>
    <chartFormat chart="5" format="2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698827-7D10-42BE-A026-2F644D95BF69}" name="PivotTable3"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8" firstHeaderRow="1" firstDataRow="1" firstDataCol="1"/>
  <pivotFields count="28">
    <pivotField showAll="0"/>
    <pivotField showAll="0"/>
    <pivotField numFmtId="166" showAll="0"/>
    <pivotField numFmtId="168" showAll="0"/>
    <pivotField showAll="0"/>
    <pivotField dataField="1" numFmtId="168" showAll="0"/>
    <pivotField numFmtId="14" showAll="0">
      <items count="15">
        <item x="0"/>
        <item x="1"/>
        <item x="2"/>
        <item x="3"/>
        <item x="4"/>
        <item x="5"/>
        <item x="6"/>
        <item x="7"/>
        <item x="8"/>
        <item x="9"/>
        <item x="10"/>
        <item x="11"/>
        <item x="12"/>
        <item x="13"/>
        <item t="default"/>
      </items>
    </pivotField>
    <pivotField showAll="0">
      <items count="13">
        <item x="3"/>
        <item x="5"/>
        <item x="6"/>
        <item x="7"/>
        <item x="10"/>
        <item x="0"/>
        <item x="8"/>
        <item x="9"/>
        <item x="1"/>
        <item x="2"/>
        <item x="4"/>
        <item x="11"/>
        <item t="default"/>
      </items>
    </pivotField>
    <pivotField showAll="0">
      <items count="7">
        <item x="2"/>
        <item x="4"/>
        <item x="5"/>
        <item x="3"/>
        <item x="1"/>
        <item x="0"/>
        <item t="default"/>
      </items>
    </pivotField>
    <pivotField showAll="0"/>
    <pivotField showAll="0"/>
    <pivotField showAll="0">
      <items count="4">
        <item x="0"/>
        <item x="1"/>
        <item x="2"/>
        <item t="default"/>
      </items>
    </pivotField>
    <pivotField showAll="0">
      <items count="8">
        <item x="1"/>
        <item x="3"/>
        <item x="2"/>
        <item x="6"/>
        <item x="5"/>
        <item x="4"/>
        <item x="0"/>
        <item t="default"/>
      </items>
    </pivotField>
    <pivotField numFmtId="168" showAll="0"/>
    <pivotField showAll="0"/>
    <pivotField showAll="0"/>
    <pivotField showAll="0"/>
    <pivotField showAll="0"/>
    <pivotField showAll="0"/>
    <pivotField showAll="0"/>
    <pivotField showAll="0"/>
    <pivotField showAll="0"/>
    <pivotField axis="axisRow" showAll="0" measureFilter="1" sortType="descending">
      <items count="20">
        <item x="13"/>
        <item x="12"/>
        <item x="10"/>
        <item x="15"/>
        <item x="4"/>
        <item x="14"/>
        <item x="9"/>
        <item x="1"/>
        <item x="17"/>
        <item x="5"/>
        <item x="16"/>
        <item x="2"/>
        <item x="6"/>
        <item x="11"/>
        <item x="3"/>
        <item x="8"/>
        <item x="18"/>
        <item x="7"/>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5">
    <i>
      <x v="18"/>
    </i>
    <i>
      <x v="6"/>
    </i>
    <i>
      <x v="14"/>
    </i>
    <i>
      <x/>
    </i>
    <i>
      <x v="17"/>
    </i>
  </rowItems>
  <colItems count="1">
    <i/>
  </colItems>
  <dataFields count="1">
    <dataField name="Sum of SALES" fld="5" baseField="0" baseItem="0" numFmtId="167"/>
  </dataFields>
  <formats count="1">
    <format dxfId="3">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E9807-2E89-408D-AA06-F59B6F6BE194}" name="PivotTable4"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9" firstHeaderRow="1" firstDataRow="1" firstDataCol="1"/>
  <pivotFields count="28">
    <pivotField dataField="1" showAll="0"/>
    <pivotField showAll="0"/>
    <pivotField numFmtId="166" showAll="0"/>
    <pivotField numFmtId="168" showAll="0"/>
    <pivotField showAll="0"/>
    <pivotField numFmtId="168" showAll="0"/>
    <pivotField numFmtId="14" showAll="0">
      <items count="15">
        <item x="0"/>
        <item x="1"/>
        <item x="2"/>
        <item x="3"/>
        <item x="4"/>
        <item x="5"/>
        <item x="6"/>
        <item x="7"/>
        <item x="8"/>
        <item x="9"/>
        <item x="10"/>
        <item x="11"/>
        <item x="12"/>
        <item x="13"/>
        <item t="default"/>
      </items>
    </pivotField>
    <pivotField showAll="0">
      <items count="13">
        <item x="3"/>
        <item x="5"/>
        <item x="6"/>
        <item x="7"/>
        <item x="10"/>
        <item x="0"/>
        <item x="8"/>
        <item x="9"/>
        <item x="1"/>
        <item x="2"/>
        <item x="4"/>
        <item x="11"/>
        <item t="default"/>
      </items>
    </pivotField>
    <pivotField axis="axisRow" showAll="0">
      <items count="7">
        <item x="2"/>
        <item x="4"/>
        <item x="5"/>
        <item x="3"/>
        <item x="1"/>
        <item x="0"/>
        <item t="default"/>
      </items>
    </pivotField>
    <pivotField showAll="0"/>
    <pivotField showAll="0"/>
    <pivotField showAll="0">
      <items count="4">
        <item x="0"/>
        <item x="1"/>
        <item x="2"/>
        <item t="default"/>
      </items>
    </pivotField>
    <pivotField showAll="0">
      <items count="8">
        <item x="1"/>
        <item x="3"/>
        <item x="2"/>
        <item x="6"/>
        <item x="5"/>
        <item x="4"/>
        <item x="0"/>
        <item t="default"/>
      </items>
    </pivotField>
    <pivotField numFmtId="168"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i>
    <i>
      <x v="1"/>
    </i>
    <i>
      <x v="2"/>
    </i>
    <i>
      <x v="3"/>
    </i>
    <i>
      <x v="4"/>
    </i>
    <i>
      <x v="5"/>
    </i>
  </rowItems>
  <colItems count="1">
    <i/>
  </colItems>
  <dataFields count="1">
    <dataField name="Count of ORDERNUMBER" fld="0" subtotal="count" showDataAs="percentOfTotal" baseField="8" baseItem="0" numFmtId="10"/>
  </dataFields>
  <formats count="1">
    <format dxfId="0">
      <pivotArea collapsedLevelsAreSubtotals="1" fieldPosition="0">
        <references count="1">
          <reference field="8" count="0"/>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5"/>
          </reference>
        </references>
      </pivotArea>
    </chartFormat>
    <chartFormat chart="0" format="2">
      <pivotArea type="data" outline="0" fieldPosition="0">
        <references count="2">
          <reference field="4294967294" count="1" selected="0">
            <x v="0"/>
          </reference>
          <reference field="8" count="1" selected="0">
            <x v="4"/>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2">
          <reference field="4294967294" count="1" selected="0">
            <x v="0"/>
          </reference>
          <reference field="8" count="1" selected="0">
            <x v="2"/>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8" count="1" selected="0">
            <x v="0"/>
          </reference>
        </references>
      </pivotArea>
    </chartFormat>
    <chartFormat chart="4" format="16">
      <pivotArea type="data" outline="0" fieldPosition="0">
        <references count="2">
          <reference field="4294967294" count="1" selected="0">
            <x v="0"/>
          </reference>
          <reference field="8" count="1" selected="0">
            <x v="1"/>
          </reference>
        </references>
      </pivotArea>
    </chartFormat>
    <chartFormat chart="4" format="17">
      <pivotArea type="data" outline="0" fieldPosition="0">
        <references count="2">
          <reference field="4294967294" count="1" selected="0">
            <x v="0"/>
          </reference>
          <reference field="8" count="1" selected="0">
            <x v="2"/>
          </reference>
        </references>
      </pivotArea>
    </chartFormat>
    <chartFormat chart="4" format="18">
      <pivotArea type="data" outline="0" fieldPosition="0">
        <references count="2">
          <reference field="4294967294" count="1" selected="0">
            <x v="0"/>
          </reference>
          <reference field="8" count="1" selected="0">
            <x v="3"/>
          </reference>
        </references>
      </pivotArea>
    </chartFormat>
    <chartFormat chart="4" format="19">
      <pivotArea type="data" outline="0" fieldPosition="0">
        <references count="2">
          <reference field="4294967294" count="1" selected="0">
            <x v="0"/>
          </reference>
          <reference field="8" count="1" selected="0">
            <x v="4"/>
          </reference>
        </references>
      </pivotArea>
    </chartFormat>
    <chartFormat chart="4" format="20">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4115D7-4780-4526-8EF6-E0B486D7BCD0}" name="PivotTable5"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8" firstHeaderRow="1" firstDataRow="1" firstDataCol="1"/>
  <pivotFields count="28">
    <pivotField showAll="0"/>
    <pivotField showAll="0"/>
    <pivotField numFmtId="166" showAll="0"/>
    <pivotField numFmtId="168" showAll="0"/>
    <pivotField showAll="0"/>
    <pivotField numFmtId="168" showAll="0"/>
    <pivotField numFmtId="14" showAll="0">
      <items count="15">
        <item x="0"/>
        <item x="1"/>
        <item x="2"/>
        <item x="3"/>
        <item x="4"/>
        <item x="5"/>
        <item x="6"/>
        <item x="7"/>
        <item x="8"/>
        <item x="9"/>
        <item x="10"/>
        <item x="11"/>
        <item x="12"/>
        <item x="13"/>
        <item t="default"/>
      </items>
    </pivotField>
    <pivotField showAll="0">
      <items count="13">
        <item x="3"/>
        <item x="5"/>
        <item x="6"/>
        <item x="7"/>
        <item x="10"/>
        <item x="0"/>
        <item x="8"/>
        <item x="9"/>
        <item x="1"/>
        <item x="2"/>
        <item x="4"/>
        <item x="11"/>
        <item t="default"/>
      </items>
    </pivotField>
    <pivotField showAll="0">
      <items count="7">
        <item x="2"/>
        <item x="4"/>
        <item x="5"/>
        <item x="3"/>
        <item x="1"/>
        <item x="0"/>
        <item t="default"/>
      </items>
    </pivotField>
    <pivotField showAll="0"/>
    <pivotField showAll="0"/>
    <pivotField showAll="0">
      <items count="4">
        <item x="0"/>
        <item x="1"/>
        <item x="2"/>
        <item t="default"/>
      </items>
    </pivotField>
    <pivotField showAll="0">
      <items count="8">
        <item x="1"/>
        <item x="3"/>
        <item x="2"/>
        <item x="6"/>
        <item x="5"/>
        <item x="4"/>
        <item x="0"/>
        <item t="default"/>
      </items>
    </pivotField>
    <pivotField numFmtId="168" showAll="0"/>
    <pivotField showAll="0"/>
    <pivotField dataField="1" showAll="0">
      <items count="93">
        <item x="31"/>
        <item x="88"/>
        <item x="38"/>
        <item x="23"/>
        <item x="60"/>
        <item x="20"/>
        <item x="41"/>
        <item x="69"/>
        <item x="68"/>
        <item x="28"/>
        <item x="10"/>
        <item x="3"/>
        <item x="91"/>
        <item x="1"/>
        <item x="42"/>
        <item x="53"/>
        <item x="75"/>
        <item x="65"/>
        <item x="56"/>
        <item x="15"/>
        <item x="71"/>
        <item x="73"/>
        <item x="37"/>
        <item x="44"/>
        <item x="25"/>
        <item x="8"/>
        <item x="54"/>
        <item x="5"/>
        <item x="85"/>
        <item x="66"/>
        <item x="58"/>
        <item x="17"/>
        <item x="18"/>
        <item x="4"/>
        <item x="48"/>
        <item x="51"/>
        <item x="29"/>
        <item x="84"/>
        <item x="76"/>
        <item x="70"/>
        <item x="46"/>
        <item x="55"/>
        <item x="57"/>
        <item x="14"/>
        <item x="86"/>
        <item x="7"/>
        <item x="52"/>
        <item x="30"/>
        <item x="22"/>
        <item x="90"/>
        <item x="45"/>
        <item x="80"/>
        <item x="47"/>
        <item x="79"/>
        <item x="62"/>
        <item x="35"/>
        <item x="13"/>
        <item x="11"/>
        <item x="9"/>
        <item x="26"/>
        <item x="89"/>
        <item x="0"/>
        <item x="87"/>
        <item x="67"/>
        <item x="40"/>
        <item x="72"/>
        <item x="50"/>
        <item x="21"/>
        <item x="6"/>
        <item x="78"/>
        <item x="16"/>
        <item x="19"/>
        <item x="61"/>
        <item x="49"/>
        <item x="39"/>
        <item x="24"/>
        <item x="32"/>
        <item x="27"/>
        <item x="34"/>
        <item x="63"/>
        <item x="33"/>
        <item x="77"/>
        <item x="81"/>
        <item x="83"/>
        <item x="59"/>
        <item x="43"/>
        <item x="36"/>
        <item x="82"/>
        <item x="74"/>
        <item x="2"/>
        <item x="12"/>
        <item x="64"/>
        <item t="default"/>
      </items>
    </pivotField>
    <pivotField showAll="0"/>
    <pivotField showAll="0"/>
    <pivotField showAll="0"/>
    <pivotField showAll="0"/>
    <pivotField showAll="0"/>
    <pivotField showAll="0"/>
    <pivotField axis="axisRow" showAll="0" measureFilter="1" sortType="descending">
      <items count="20">
        <item x="0"/>
        <item x="7"/>
        <item x="18"/>
        <item x="8"/>
        <item x="3"/>
        <item x="11"/>
        <item x="6"/>
        <item x="2"/>
        <item x="16"/>
        <item x="5"/>
        <item x="17"/>
        <item x="1"/>
        <item x="9"/>
        <item x="14"/>
        <item x="4"/>
        <item x="15"/>
        <item x="10"/>
        <item x="12"/>
        <item x="13"/>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showAll="0">
      <items count="4">
        <item x="1"/>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5">
    <i>
      <x/>
    </i>
    <i>
      <x v="12"/>
    </i>
    <i>
      <x v="4"/>
    </i>
    <i>
      <x v="18"/>
    </i>
    <i>
      <x v="1"/>
    </i>
  </rowItems>
  <colItems count="1">
    <i/>
  </colItems>
  <dataFields count="1">
    <dataField name="Count of CUSTOMERNAME" fld="15" subtotal="count" baseField="0" baseItem="0"/>
  </dataFields>
  <chartFormats count="3">
    <chartFormat chart="3" format="111" series="1">
      <pivotArea type="data" outline="0" fieldPosition="0">
        <references count="1">
          <reference field="4294967294" count="1" selected="0">
            <x v="0"/>
          </reference>
        </references>
      </pivotArea>
    </chartFormat>
    <chartFormat chart="7" format="113" series="1">
      <pivotArea type="data" outline="0" fieldPosition="0">
        <references count="1">
          <reference field="4294967294" count="1" selected="0">
            <x v="0"/>
          </reference>
        </references>
      </pivotArea>
    </chartFormat>
    <chartFormat chart="9" format="1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219F54-33A5-4AFE-9E93-BBDD228FCF7E}" name="PivotTable9"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4:C7" firstHeaderRow="0" firstDataRow="1" firstDataCol="1"/>
  <pivotFields count="28">
    <pivotField dataField="1" showAll="0"/>
    <pivotField showAll="0"/>
    <pivotField numFmtId="166" showAll="0"/>
    <pivotField numFmtId="168" showAll="0"/>
    <pivotField showAll="0"/>
    <pivotField dataField="1" numFmtId="168" showAll="0"/>
    <pivotField numFmtId="14" showAll="0">
      <items count="15">
        <item x="0"/>
        <item x="1"/>
        <item x="2"/>
        <item x="3"/>
        <item x="4"/>
        <item x="5"/>
        <item x="6"/>
        <item x="7"/>
        <item x="8"/>
        <item x="9"/>
        <item x="10"/>
        <item x="11"/>
        <item x="12"/>
        <item x="13"/>
        <item t="default"/>
      </items>
    </pivotField>
    <pivotField multipleItemSelectionAllowed="1" showAll="0">
      <items count="13">
        <item x="3"/>
        <item x="5"/>
        <item x="6"/>
        <item x="7"/>
        <item x="10"/>
        <item x="0"/>
        <item x="8"/>
        <item x="9"/>
        <item x="1"/>
        <item x="2"/>
        <item x="4"/>
        <item x="11"/>
        <item t="default"/>
      </items>
    </pivotField>
    <pivotField showAll="0">
      <items count="7">
        <item x="2"/>
        <item x="4"/>
        <item x="5"/>
        <item x="3"/>
        <item x="1"/>
        <item x="0"/>
        <item t="default"/>
      </items>
    </pivotField>
    <pivotField multipleItemSelectionAllowed="1" showAll="0">
      <items count="5">
        <item x="0"/>
        <item x="1"/>
        <item x="2"/>
        <item x="3"/>
        <item t="default"/>
      </items>
    </pivotField>
    <pivotField multipleItemSelectionAllowed="1" showAll="0">
      <items count="13">
        <item x="0"/>
        <item x="1"/>
        <item x="2"/>
        <item x="3"/>
        <item x="4"/>
        <item x="5"/>
        <item x="6"/>
        <item x="7"/>
        <item x="8"/>
        <item x="9"/>
        <item x="10"/>
        <item x="11"/>
        <item t="default"/>
      </items>
    </pivotField>
    <pivotField axis="axisRow" showAll="0">
      <items count="4">
        <item sd="0" x="0"/>
        <item sd="0" x="1"/>
        <item sd="0" x="2"/>
        <item t="default"/>
      </items>
    </pivotField>
    <pivotField showAll="0">
      <items count="8">
        <item x="1"/>
        <item x="3"/>
        <item x="2"/>
        <item x="6"/>
        <item x="5"/>
        <item x="4"/>
        <item x="0"/>
        <item t="default"/>
      </items>
    </pivotField>
    <pivotField numFmtId="168"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3">
    <i>
      <x/>
    </i>
    <i>
      <x v="1"/>
    </i>
    <i>
      <x v="2"/>
    </i>
  </rowItems>
  <colFields count="1">
    <field x="-2"/>
  </colFields>
  <colItems count="2">
    <i>
      <x/>
    </i>
    <i i="1">
      <x v="1"/>
    </i>
  </colItems>
  <dataFields count="2">
    <dataField name="Yearly Sales" fld="5" baseField="11" baseItem="0"/>
    <dataField name="No of Orders" fld="0" subtotal="count" baseField="11" baseItem="0"/>
  </dataFields>
  <formats count="1">
    <format dxfId="18">
      <pivotArea collapsedLevelsAreSubtotals="1" fieldPosition="0">
        <references count="2">
          <reference field="4294967294" count="1" selected="0">
            <x v="0"/>
          </reference>
          <reference field="11" count="0"/>
        </references>
      </pivotArea>
    </format>
  </formats>
  <chartFormats count="1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1"/>
          </reference>
          <reference field="11" count="1" selected="0">
            <x v="1"/>
          </reference>
        </references>
      </pivotArea>
    </chartFormat>
    <chartFormat chart="3" format="3">
      <pivotArea type="data" outline="0" fieldPosition="0">
        <references count="2">
          <reference field="4294967294" count="1" selected="0">
            <x v="1"/>
          </reference>
          <reference field="11" count="1" selected="0">
            <x v="0"/>
          </reference>
        </references>
      </pivotArea>
    </chartFormat>
    <chartFormat chart="3" format="4">
      <pivotArea type="data" outline="0" fieldPosition="0">
        <references count="2">
          <reference field="4294967294" count="1" selected="0">
            <x v="1"/>
          </reference>
          <reference field="11"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pivotArea type="data" outline="0" fieldPosition="0">
        <references count="2">
          <reference field="4294967294" count="1" selected="0">
            <x v="1"/>
          </reference>
          <reference field="11" count="1" selected="0">
            <x v="0"/>
          </reference>
        </references>
      </pivotArea>
    </chartFormat>
    <chartFormat chart="5" format="13">
      <pivotArea type="data" outline="0" fieldPosition="0">
        <references count="2">
          <reference field="4294967294" count="1" selected="0">
            <x v="1"/>
          </reference>
          <reference field="11" count="1" selected="0">
            <x v="1"/>
          </reference>
        </references>
      </pivotArea>
    </chartFormat>
    <chartFormat chart="5" format="14">
      <pivotArea type="data" outline="0" fieldPosition="0">
        <references count="2">
          <reference field="4294967294" count="1" selected="0">
            <x v="1"/>
          </reference>
          <reference field="11"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pivotArea type="data" outline="0" fieldPosition="0">
        <references count="2">
          <reference field="4294967294" count="1" selected="0">
            <x v="1"/>
          </reference>
          <reference field="11" count="1" selected="0">
            <x v="0"/>
          </reference>
        </references>
      </pivotArea>
    </chartFormat>
    <chartFormat chart="7" format="13">
      <pivotArea type="data" outline="0" fieldPosition="0">
        <references count="2">
          <reference field="4294967294" count="1" selected="0">
            <x v="1"/>
          </reference>
          <reference field="11" count="1" selected="0">
            <x v="1"/>
          </reference>
        </references>
      </pivotArea>
    </chartFormat>
    <chartFormat chart="7" format="14">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ED7C69-A67D-4DF4-9748-AB5F4B66E03A}"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E18" firstHeaderRow="1" firstDataRow="2" firstDataCol="1"/>
  <pivotFields count="28">
    <pivotField showAll="0"/>
    <pivotField showAll="0"/>
    <pivotField numFmtId="166" showAll="0"/>
    <pivotField numFmtId="168" showAll="0"/>
    <pivotField showAll="0"/>
    <pivotField dataField="1" numFmtId="168" showAll="0"/>
    <pivotField numFmtId="14" showAll="0">
      <items count="15">
        <item x="0"/>
        <item x="1"/>
        <item x="2"/>
        <item x="3"/>
        <item x="4"/>
        <item x="5"/>
        <item x="6"/>
        <item x="7"/>
        <item x="8"/>
        <item x="9"/>
        <item x="10"/>
        <item x="11"/>
        <item x="12"/>
        <item x="13"/>
        <item t="default"/>
      </items>
    </pivotField>
    <pivotField axis="axisRow" showAll="0">
      <items count="13">
        <item sd="0" x="3"/>
        <item sd="0" x="5"/>
        <item sd="0" x="6"/>
        <item sd="0" x="7"/>
        <item sd="0" x="10"/>
        <item sd="0" x="0"/>
        <item sd="0" x="8"/>
        <item sd="0" x="9"/>
        <item sd="0" x="1"/>
        <item sd="0" x="2"/>
        <item sd="0" x="4"/>
        <item sd="0" x="11"/>
        <item t="default"/>
      </items>
    </pivotField>
    <pivotField showAll="0">
      <items count="7">
        <item x="2"/>
        <item x="4"/>
        <item x="5"/>
        <item x="3"/>
        <item x="1"/>
        <item x="0"/>
        <item t="default"/>
      </items>
    </pivotField>
    <pivotField multipleItemSelectionAllowed="1" showAll="0">
      <items count="5">
        <item x="0"/>
        <item h="1" x="1"/>
        <item h="1" x="2"/>
        <item h="1" x="3"/>
        <item t="default"/>
      </items>
    </pivotField>
    <pivotField showAll="0"/>
    <pivotField multipleItemSelectionAllowed="1" showAll="0">
      <items count="4">
        <item sd="0" x="0"/>
        <item sd="0" x="1"/>
        <item sd="0" x="2"/>
        <item t="default"/>
      </items>
    </pivotField>
    <pivotField showAll="0">
      <items count="8">
        <item x="1"/>
        <item x="3"/>
        <item x="2"/>
        <item x="6"/>
        <item x="5"/>
        <item x="4"/>
        <item x="0"/>
        <item t="default"/>
      </items>
    </pivotField>
    <pivotField numFmtId="168"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7">
        <item x="0"/>
        <item x="1"/>
        <item x="2"/>
        <item x="3"/>
        <item x="4"/>
        <item x="5"/>
        <item t="default"/>
      </items>
    </pivotField>
    <pivotField axis="axisCol" showAll="0">
      <items count="6">
        <item x="0"/>
        <item x="1"/>
        <item x="2"/>
        <item x="3"/>
        <item x="4"/>
        <item t="default"/>
      </items>
    </pivotField>
  </pivotFields>
  <rowFields count="1">
    <field x="7"/>
  </rowFields>
  <rowItems count="13">
    <i>
      <x/>
    </i>
    <i>
      <x v="1"/>
    </i>
    <i>
      <x v="2"/>
    </i>
    <i>
      <x v="3"/>
    </i>
    <i>
      <x v="4"/>
    </i>
    <i>
      <x v="5"/>
    </i>
    <i>
      <x v="6"/>
    </i>
    <i>
      <x v="7"/>
    </i>
    <i>
      <x v="8"/>
    </i>
    <i>
      <x v="9"/>
    </i>
    <i>
      <x v="10"/>
    </i>
    <i>
      <x v="11"/>
    </i>
    <i t="grand">
      <x/>
    </i>
  </rowItems>
  <colFields count="1">
    <field x="27"/>
  </colFields>
  <colItems count="4">
    <i>
      <x v="1"/>
    </i>
    <i>
      <x v="2"/>
    </i>
    <i>
      <x v="3"/>
    </i>
    <i t="grand">
      <x/>
    </i>
  </colItems>
  <dataFields count="1">
    <dataField name="Sum of SALES" fld="5" baseField="0" baseItem="0" numFmtId="199"/>
  </dataFields>
  <formats count="1">
    <format dxfId="6">
      <pivotArea outline="0" collapsedLevelsAreSubtotals="1" fieldPosition="0"/>
    </format>
  </formats>
  <chartFormats count="6">
    <chartFormat chart="4" format="0" series="1">
      <pivotArea type="data" outline="0" fieldPosition="0">
        <references count="2">
          <reference field="4294967294" count="1" selected="0">
            <x v="0"/>
          </reference>
          <reference field="27" count="1" selected="0">
            <x v="1"/>
          </reference>
        </references>
      </pivotArea>
    </chartFormat>
    <chartFormat chart="4" format="1" series="1">
      <pivotArea type="data" outline="0" fieldPosition="0">
        <references count="2">
          <reference field="4294967294" count="1" selected="0">
            <x v="0"/>
          </reference>
          <reference field="27" count="1" selected="0">
            <x v="2"/>
          </reference>
        </references>
      </pivotArea>
    </chartFormat>
    <chartFormat chart="4" format="2" series="1">
      <pivotArea type="data" outline="0" fieldPosition="0">
        <references count="2">
          <reference field="4294967294" count="1" selected="0">
            <x v="0"/>
          </reference>
          <reference field="27" count="1" selected="0">
            <x v="3"/>
          </reference>
        </references>
      </pivotArea>
    </chartFormat>
    <chartFormat chart="6" format="6" series="1">
      <pivotArea type="data" outline="0" fieldPosition="0">
        <references count="2">
          <reference field="4294967294" count="1" selected="0">
            <x v="0"/>
          </reference>
          <reference field="27" count="1" selected="0">
            <x v="1"/>
          </reference>
        </references>
      </pivotArea>
    </chartFormat>
    <chartFormat chart="6" format="7" series="1">
      <pivotArea type="data" outline="0" fieldPosition="0">
        <references count="2">
          <reference field="4294967294" count="1" selected="0">
            <x v="0"/>
          </reference>
          <reference field="27" count="1" selected="0">
            <x v="2"/>
          </reference>
        </references>
      </pivotArea>
    </chartFormat>
    <chartFormat chart="6" format="8" series="1">
      <pivotArea type="data" outline="0" fieldPosition="0">
        <references count="2">
          <reference field="4294967294" count="1" selected="0">
            <x v="0"/>
          </reference>
          <reference field="2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C9D353-5B4A-4320-8A56-2687D34FB0A3}" name="PivotTable2"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28">
    <pivotField showAll="0">
      <items count="3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t="default"/>
      </items>
    </pivotField>
    <pivotField showAll="0"/>
    <pivotField numFmtId="166" showAll="0"/>
    <pivotField numFmtId="168" showAll="0"/>
    <pivotField showAll="0"/>
    <pivotField dataField="1" numFmtId="168" showAll="0"/>
    <pivotField numFmtId="14" showAll="0"/>
    <pivotField showAll="0">
      <items count="13">
        <item x="3"/>
        <item x="5"/>
        <item x="6"/>
        <item x="7"/>
        <item x="10"/>
        <item x="0"/>
        <item x="8"/>
        <item x="9"/>
        <item x="1"/>
        <item x="2"/>
        <item x="4"/>
        <item x="11"/>
        <item t="default"/>
      </items>
    </pivotField>
    <pivotField showAll="0">
      <items count="7">
        <item x="2"/>
        <item x="4"/>
        <item x="5"/>
        <item x="3"/>
        <item x="1"/>
        <item x="0"/>
        <item t="default"/>
      </items>
    </pivotField>
    <pivotField showAll="0"/>
    <pivotField showAll="0"/>
    <pivotField showAll="0">
      <items count="4">
        <item x="0"/>
        <item x="1"/>
        <item x="2"/>
        <item t="default"/>
      </items>
    </pivotField>
    <pivotField showAll="0">
      <items count="8">
        <item x="1"/>
        <item x="3"/>
        <item x="2"/>
        <item x="6"/>
        <item x="5"/>
        <item x="4"/>
        <item x="0"/>
        <item t="default"/>
      </items>
    </pivotField>
    <pivotField numFmtId="168" showAll="0"/>
    <pivotField showAll="0">
      <items count="61">
        <item x="7"/>
        <item x="3"/>
        <item x="17"/>
        <item x="50"/>
        <item x="5"/>
        <item x="12"/>
        <item x="8"/>
        <item x="15"/>
        <item x="11"/>
        <item x="28"/>
        <item x="4"/>
        <item x="27"/>
        <item x="48"/>
        <item x="54"/>
        <item x="13"/>
        <item x="30"/>
        <item x="9"/>
        <item x="2"/>
        <item x="10"/>
        <item x="6"/>
        <item x="0"/>
        <item x="52"/>
        <item x="41"/>
        <item x="55"/>
        <item x="1"/>
        <item x="20"/>
        <item x="35"/>
        <item x="36"/>
        <item x="38"/>
        <item x="19"/>
        <item x="18"/>
        <item x="58"/>
        <item x="44"/>
        <item x="34"/>
        <item x="39"/>
        <item x="45"/>
        <item x="22"/>
        <item x="33"/>
        <item x="23"/>
        <item x="31"/>
        <item x="42"/>
        <item x="37"/>
        <item x="26"/>
        <item x="47"/>
        <item x="29"/>
        <item x="53"/>
        <item x="46"/>
        <item x="24"/>
        <item x="56"/>
        <item x="32"/>
        <item x="43"/>
        <item x="57"/>
        <item x="51"/>
        <item x="14"/>
        <item x="21"/>
        <item x="25"/>
        <item x="59"/>
        <item x="49"/>
        <item x="16"/>
        <item x="4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defaultSubtotal="0"/>
    <pivotField showAll="0" defaultSubtotal="0"/>
  </pivotFields>
  <rowFields count="1">
    <field x="25"/>
  </rowFields>
  <rowItems count="3">
    <i>
      <x/>
    </i>
    <i>
      <x v="1"/>
    </i>
    <i>
      <x v="2"/>
    </i>
  </rowItems>
  <colItems count="1">
    <i/>
  </colItems>
  <dataFields count="1">
    <dataField name="Sum of SALES" fld="5" showDataAs="percentOfTotal" baseField="0" baseItem="0" numFmtId="10"/>
  </dataFields>
  <formats count="2">
    <format dxfId="2">
      <pivotArea outline="0" collapsedLevelsAreSubtotals="1" fieldPosition="0"/>
    </format>
    <format dxfId="1">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5" count="1" selected="0">
            <x v="2"/>
          </reference>
        </references>
      </pivotArea>
    </chartFormat>
    <chartFormat chart="0" format="2">
      <pivotArea type="data" outline="0" fieldPosition="0">
        <references count="2">
          <reference field="4294967294" count="1" selected="0">
            <x v="0"/>
          </reference>
          <reference field="25" count="1" selected="0">
            <x v="0"/>
          </reference>
        </references>
      </pivotArea>
    </chartFormat>
    <chartFormat chart="0" format="3">
      <pivotArea type="data" outline="0" fieldPosition="0">
        <references count="2">
          <reference field="4294967294" count="1" selected="0">
            <x v="0"/>
          </reference>
          <reference field="25"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5" count="1" selected="0">
            <x v="0"/>
          </reference>
        </references>
      </pivotArea>
    </chartFormat>
    <chartFormat chart="2" format="10">
      <pivotArea type="data" outline="0" fieldPosition="0">
        <references count="2">
          <reference field="4294967294" count="1" selected="0">
            <x v="0"/>
          </reference>
          <reference field="25" count="1" selected="0">
            <x v="1"/>
          </reference>
        </references>
      </pivotArea>
    </chartFormat>
    <chartFormat chart="2" format="11">
      <pivotArea type="data" outline="0" fieldPosition="0">
        <references count="2">
          <reference field="4294967294" count="1" selected="0">
            <x v="0"/>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D8DE464-1F26-4966-8373-EF521FF81394}" sourceName="MONTH">
  <pivotTables>
    <pivotTable tabId="17" name="PivotTable12"/>
    <pivotTable tabId="20" name="PivotTable2"/>
    <pivotTable tabId="13" name="PivotTable4"/>
    <pivotTable tabId="16" name="PivotTable9"/>
    <pivotTable tabId="12" name="PivotTable3"/>
    <pivotTable tabId="14" name="PivotTable5"/>
  </pivotTables>
  <data>
    <tabular pivotCacheId="1083299667">
      <items count="12">
        <i x="3" s="1"/>
        <i x="5" s="1"/>
        <i x="6" s="1"/>
        <i x="7" s="1"/>
        <i x="10" s="1"/>
        <i x="0" s="1"/>
        <i x="8" s="1"/>
        <i x="9" s="1"/>
        <i x="1" s="1"/>
        <i x="2" s="1"/>
        <i x="4"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4D22592F-3254-4845-B32D-42AF32808D5E}" sourceName="YEAR_ID">
  <pivotTables>
    <pivotTable tabId="17" name="PivotTable12"/>
    <pivotTable tabId="20" name="PivotTable2"/>
    <pivotTable tabId="13" name="PivotTable4"/>
    <pivotTable tabId="16" name="PivotTable9"/>
    <pivotTable tabId="12" name="PivotTable3"/>
    <pivotTable tabId="14" name="PivotTable5"/>
  </pivotTables>
  <data>
    <tabular pivotCacheId="108329966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95E59F1C-B729-467F-94DC-4CFF9AFA7CE1}" sourceName="PRODUCTLINE">
  <pivotTables>
    <pivotTable tabId="17" name="PivotTable12"/>
    <pivotTable tabId="20" name="PivotTable2"/>
    <pivotTable tabId="13" name="PivotTable4"/>
    <pivotTable tabId="16" name="PivotTable9"/>
    <pivotTable tabId="12" name="PivotTable3"/>
    <pivotTable tabId="14" name="PivotTable5"/>
  </pivotTables>
  <data>
    <tabular pivotCacheId="1083299667">
      <items count="7">
        <i x="1" s="1"/>
        <i x="3" s="1"/>
        <i x="2" s="1"/>
        <i x="6" s="1"/>
        <i x="5"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FEB920AE-101C-4783-96F6-8BE2D3FC98AD}" sourceName="DEALSIZE">
  <pivotTables>
    <pivotTable tabId="20" name="PivotTable2"/>
    <pivotTable tabId="13" name="PivotTable4"/>
    <pivotTable tabId="16" name="PivotTable9"/>
    <pivotTable tabId="12" name="PivotTable3"/>
    <pivotTable tabId="14" name="PivotTable5"/>
    <pivotTable tabId="17" name="PivotTable12"/>
  </pivotTables>
  <data>
    <tabular pivotCacheId="1083299667">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525E953-AE55-4EEC-AE99-5D89672DC5E0}" sourceName="STATUS">
  <pivotTables>
    <pivotTable tabId="13" name="PivotTable4"/>
    <pivotTable tabId="20" name="PivotTable2"/>
    <pivotTable tabId="16" name="PivotTable9"/>
    <pivotTable tabId="12" name="PivotTable3"/>
    <pivotTable tabId="14" name="PivotTable5"/>
    <pivotTable tabId="17" name="PivotTable12"/>
  </pivotTables>
  <data>
    <tabular pivotCacheId="1083299667">
      <items count="6">
        <i x="2" s="1"/>
        <i x="4" s="1"/>
        <i x="5"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40E5C79-80AA-42C3-9338-7DE67AD245D7}" cache="Slicer_MONTH" caption="Month" columnCount="12" style="SlicerStyleDark1 2" rowHeight="234950"/>
  <slicer name="YEAR_ID" xr10:uid="{2965C724-B6DB-4D36-B9A9-98D6DC1A57E6}" cache="Slicer_YEAR_ID" caption="Year" style="SlicerStyleDark1 2" rowHeight="234950"/>
  <slicer name="PRODUCTLINE" xr10:uid="{268D8D4B-5DAC-4816-8883-B21EC64B32DA}" cache="Slicer_PRODUCTLINE" caption="Productline" style="SlicerStyleDark1 2" rowHeight="234950"/>
  <slicer name="DEALSIZE" xr10:uid="{D088541D-FCF3-4BBC-80C8-0011A0E9F17D}" cache="Slicer_DEALSIZE" caption="Dealsize" style="SlicerStyleDark1 2" rowHeight="234950"/>
  <slicer name="STATUS" xr10:uid="{A70E3C76-CE76-44C0-975E-8334FD18BC62}" cache="Slicer_STATUS" caption="Status"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F2EE3-F0C2-4AC4-8319-611E4B3A32AF}" name="sales_data" displayName="sales_data" ref="A1:Z309" totalsRowCount="1">
  <autoFilter ref="A1:Z308" xr:uid="{F67F2EE3-F0C2-4AC4-8319-611E4B3A32AF}"/>
  <tableColumns count="26">
    <tableColumn id="1" xr3:uid="{50F2B297-46A4-43E8-99EE-04EC1663F217}" name="ORDERNUMBER"/>
    <tableColumn id="2" xr3:uid="{2BE3BFF4-824B-4DE2-9BBC-E5FF99271796}" name="QUANTITYORDERED"/>
    <tableColumn id="3" xr3:uid="{D1FD91AB-4B9D-4DC0-8D33-2FC355679B2A}" name="PRICEEACH" dataDxfId="17" totalsRowDxfId="16"/>
    <tableColumn id="25" xr3:uid="{43F036BD-E0FC-4D04-AFA6-EB99FCF501BF}" name="Cost" dataDxfId="15" totalsRowDxfId="14" dataCellStyle="Currency">
      <calculatedColumnFormula>sales_data[[#This Row],[QUANTITYORDERED]]*sales_data[[#This Row],[PRICEEACH]]</calculatedColumnFormula>
    </tableColumn>
    <tableColumn id="4" xr3:uid="{1E396551-81D6-4814-BA91-E4AAB7F4429F}" name="ORDERLINENUMBER"/>
    <tableColumn id="5" xr3:uid="{53EB8D78-FB58-43B5-A101-689A9834D1CD}" name="SALES" dataDxfId="13" totalsRowDxfId="12" dataCellStyle="Currency"/>
    <tableColumn id="6" xr3:uid="{A73F53C7-6195-4E53-8D85-D913F6DDBC4F}" name="ORDERDATE" dataDxfId="11" totalsRowDxfId="10"/>
    <tableColumn id="27" xr3:uid="{4041A51F-8A7C-441A-81BD-D2A9F839B66B}" name="MONTH" dataDxfId="9" totalsRowDxfId="8">
      <calculatedColumnFormula>TEXT(sales_data[[#This Row],[ORDERDATE]],"mmm")</calculatedColumnFormula>
    </tableColumn>
    <tableColumn id="7" xr3:uid="{C1DEFC85-7562-4872-BDCB-F27060DC90E0}" name="STATUS"/>
    <tableColumn id="8" xr3:uid="{DAC50BB8-E111-47B4-9FDC-93A3D40641F3}" name="QTR_ID"/>
    <tableColumn id="9" xr3:uid="{C8F70602-6FAC-4973-9FA6-6E7B5947DCAA}" name="MONTH_ID"/>
    <tableColumn id="10" xr3:uid="{8149CAA9-A3A7-4E18-8FEA-932096111694}" name="YEAR_ID"/>
    <tableColumn id="11" xr3:uid="{C77993A6-E811-4C38-9AAA-329604DD0B0B}" name="PRODUCTLINE"/>
    <tableColumn id="12" xr3:uid="{CC53356E-FF25-471C-AC26-4E3CB5F0A9D6}" name="MSRP" dataDxfId="7" dataCellStyle="Currency"/>
    <tableColumn id="13" xr3:uid="{6A372DED-5258-4FC6-B958-076C1A0171E7}" name="PRODUCTCODE"/>
    <tableColumn id="14" xr3:uid="{8EF9BC05-F09E-4095-BA4B-B93867A88030}" name="CUSTOMERNAME"/>
    <tableColumn id="15" xr3:uid="{339736EF-50CB-4F7D-8734-52E09E85FB06}" name="PHONE"/>
    <tableColumn id="16" xr3:uid="{D75921D7-4CA9-4967-92AC-A32DDACD9E4D}" name="ADDRESSLINE1"/>
    <tableColumn id="17" xr3:uid="{B6FDF08A-1267-41FF-B7BF-CBA9E597E4E4}" name="ADDRESSLINE2"/>
    <tableColumn id="18" xr3:uid="{6B98A3E8-91F2-452F-B2BC-69C63719D7FE}" name="CITY"/>
    <tableColumn id="19" xr3:uid="{366710D5-5906-44BE-B066-295C1913C315}" name="STATE"/>
    <tableColumn id="20" xr3:uid="{DCEF8BD9-55D6-441F-AEA4-E388BC78C5B4}" name="POSTALCODE"/>
    <tableColumn id="21" xr3:uid="{326FC32C-7874-4963-ACFF-1B6FAFA068A4}" name="COUNTRY"/>
    <tableColumn id="22" xr3:uid="{A7515F00-739E-4F4D-AF1A-C5344F3AADF3}" name="TERRITORY"/>
    <tableColumn id="23" xr3:uid="{37B8FB46-9EEE-405F-B6D9-17E38A8B66CB}" name="CONTACTNAME"/>
    <tableColumn id="24" xr3:uid="{5475B5BD-06E2-4866-B1C9-2FC5AB6A7A66}"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52028-25C2-44EF-B07C-9348A3ED6E87}">
  <dimension ref="A3:B10"/>
  <sheetViews>
    <sheetView workbookViewId="0">
      <selection activeCell="B5" sqref="B5"/>
    </sheetView>
  </sheetViews>
  <sheetFormatPr defaultRowHeight="14.4" x14ac:dyDescent="0.3"/>
  <cols>
    <col min="1" max="1" width="14.88671875" bestFit="1" customWidth="1"/>
    <col min="2" max="2" width="26" bestFit="1" customWidth="1"/>
  </cols>
  <sheetData>
    <row r="3" spans="1:2" x14ac:dyDescent="0.3">
      <c r="A3" s="4" t="s">
        <v>569</v>
      </c>
      <c r="B3" t="s">
        <v>571</v>
      </c>
    </row>
    <row r="4" spans="1:2" x14ac:dyDescent="0.3">
      <c r="A4" s="5" t="s">
        <v>135</v>
      </c>
      <c r="B4" s="7">
        <v>0.53745928338762217</v>
      </c>
    </row>
    <row r="5" spans="1:2" x14ac:dyDescent="0.3">
      <c r="A5" s="5" t="s">
        <v>406</v>
      </c>
      <c r="B5" s="7">
        <v>0.18241042345276873</v>
      </c>
    </row>
    <row r="6" spans="1:2" x14ac:dyDescent="0.3">
      <c r="A6" s="5" t="s">
        <v>24</v>
      </c>
      <c r="B6" s="7">
        <v>0.14983713355048861</v>
      </c>
    </row>
    <row r="7" spans="1:2" x14ac:dyDescent="0.3">
      <c r="A7" s="5" t="s">
        <v>417</v>
      </c>
      <c r="B7" s="7">
        <v>6.5146579804560262E-2</v>
      </c>
    </row>
    <row r="8" spans="1:2" x14ac:dyDescent="0.3">
      <c r="A8" s="5" t="s">
        <v>370</v>
      </c>
      <c r="B8" s="7">
        <v>4.2345276872964167E-2</v>
      </c>
    </row>
    <row r="9" spans="1:2" x14ac:dyDescent="0.3">
      <c r="A9" s="5" t="s">
        <v>439</v>
      </c>
      <c r="B9" s="7">
        <v>1.6286644951140065E-2</v>
      </c>
    </row>
    <row r="10" spans="1:2" x14ac:dyDescent="0.3">
      <c r="A10" s="5" t="s">
        <v>445</v>
      </c>
      <c r="B10" s="7">
        <v>6.5146579804560263E-3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10C2-BE05-4F8A-832E-7898E69E4389}">
  <dimension ref="G5:O11"/>
  <sheetViews>
    <sheetView workbookViewId="0">
      <selection activeCell="O6" sqref="O6"/>
    </sheetView>
  </sheetViews>
  <sheetFormatPr defaultRowHeight="14.4" x14ac:dyDescent="0.3"/>
  <cols>
    <col min="4" max="4" width="24.88671875" bestFit="1" customWidth="1"/>
    <col min="6" max="6" width="8.33203125" customWidth="1"/>
    <col min="7" max="7" width="8.88671875" hidden="1" customWidth="1"/>
    <col min="8" max="8" width="18.33203125" customWidth="1"/>
    <col min="9" max="9" width="18.21875" bestFit="1" customWidth="1"/>
    <col min="12" max="12" width="29" bestFit="1" customWidth="1"/>
    <col min="13" max="13" width="16.21875" customWidth="1"/>
    <col min="14" max="14" width="18.77734375" customWidth="1"/>
    <col min="15" max="15" width="15.33203125" customWidth="1"/>
  </cols>
  <sheetData>
    <row r="5" spans="8:15" ht="17.399999999999999" x14ac:dyDescent="0.3">
      <c r="H5" s="15" t="s">
        <v>592</v>
      </c>
      <c r="I5" s="15" t="s">
        <v>591</v>
      </c>
      <c r="L5" s="15" t="s">
        <v>590</v>
      </c>
      <c r="M5" s="15" t="s">
        <v>573</v>
      </c>
      <c r="N5" s="15" t="s">
        <v>575</v>
      </c>
      <c r="O5" s="15" t="s">
        <v>589</v>
      </c>
    </row>
    <row r="6" spans="8:15" ht="31.8" x14ac:dyDescent="0.5">
      <c r="H6" s="17">
        <f>COUNT(_xlfn.UNIQUE(sales_data[ORDERNUMBER]))</f>
        <v>307</v>
      </c>
      <c r="I6" s="17">
        <f>SUM(sales_data[QUANTITYORDERED])</f>
        <v>10808</v>
      </c>
      <c r="L6" s="16">
        <f>SUM(sales_data[SALES])</f>
        <v>1408665.4800000002</v>
      </c>
      <c r="M6" s="16">
        <f>SUM(sales_data[Cost])</f>
        <v>1008845.7200000002</v>
      </c>
      <c r="N6" s="16">
        <f>L6-M6</f>
        <v>399819.76</v>
      </c>
      <c r="O6" s="20">
        <f>N6/M6</f>
        <v>0.39631407664593149</v>
      </c>
    </row>
    <row r="11" spans="8:15" x14ac:dyDescent="0.3">
      <c r="H11" s="19"/>
      <c r="I11" s="11">
        <f>SUM(sales_data[SALES])</f>
        <v>1408665.4800000002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9C25F-C52F-4108-9038-421643F67708}">
  <dimension ref="A1:W57"/>
  <sheetViews>
    <sheetView showGridLines="0" topLeftCell="A10" zoomScale="66" zoomScaleNormal="66" workbookViewId="0">
      <selection activeCell="U8" sqref="U8"/>
    </sheetView>
  </sheetViews>
  <sheetFormatPr defaultRowHeight="14.4" x14ac:dyDescent="0.3"/>
  <cols>
    <col min="4" max="4" width="16.33203125" bestFit="1" customWidth="1"/>
    <col min="5" max="5" width="11.33203125" customWidth="1"/>
    <col min="6" max="6" width="11.109375" bestFit="1" customWidth="1"/>
    <col min="7" max="7" width="17.33203125" style="21" bestFit="1" customWidth="1"/>
    <col min="8" max="8" width="5.77734375" customWidth="1"/>
    <col min="9" max="9" width="17.33203125" bestFit="1" customWidth="1"/>
    <col min="10" max="10" width="5.77734375" customWidth="1"/>
    <col min="11" max="11" width="17.33203125" customWidth="1"/>
    <col min="12" max="12" width="5.6640625" customWidth="1"/>
    <col min="13" max="13" width="17.33203125" customWidth="1"/>
    <col min="14" max="14" width="5.77734375" customWidth="1"/>
    <col min="15" max="15" width="17.33203125" customWidth="1"/>
    <col min="16" max="16" width="5.77734375" customWidth="1"/>
    <col min="17" max="17" width="17.33203125" customWidth="1"/>
    <col min="18" max="18" width="5.77734375" customWidth="1"/>
  </cols>
  <sheetData>
    <row r="1" spans="1:23" ht="14.4" customHeight="1" x14ac:dyDescent="0.3">
      <c r="A1" s="36" t="s">
        <v>601</v>
      </c>
      <c r="B1" s="36"/>
      <c r="C1" s="36"/>
      <c r="D1" s="36"/>
      <c r="E1" s="36"/>
      <c r="F1" s="22"/>
      <c r="G1" s="22"/>
      <c r="H1" s="23"/>
      <c r="I1" s="22"/>
      <c r="J1" s="22"/>
      <c r="K1" s="23"/>
      <c r="L1" s="22"/>
      <c r="M1" s="22"/>
      <c r="N1" s="22"/>
      <c r="O1" s="22"/>
      <c r="P1" s="22"/>
      <c r="Q1" s="22"/>
      <c r="R1" s="22"/>
      <c r="S1" s="22"/>
      <c r="T1" s="18"/>
      <c r="U1" s="18"/>
      <c r="V1" s="18"/>
      <c r="W1" s="18"/>
    </row>
    <row r="2" spans="1:23" ht="14.4" customHeight="1" x14ac:dyDescent="0.3">
      <c r="A2" s="36"/>
      <c r="B2" s="36"/>
      <c r="C2" s="36"/>
      <c r="D2" s="36"/>
      <c r="E2" s="36"/>
      <c r="F2" s="22"/>
      <c r="G2" s="24" t="s">
        <v>593</v>
      </c>
      <c r="H2" s="23"/>
      <c r="I2" s="24" t="s">
        <v>591</v>
      </c>
      <c r="J2" s="25"/>
      <c r="K2" s="26" t="s">
        <v>590</v>
      </c>
      <c r="L2" s="22"/>
      <c r="M2" s="26" t="s">
        <v>573</v>
      </c>
      <c r="N2" s="22"/>
      <c r="O2" s="26" t="s">
        <v>575</v>
      </c>
      <c r="P2" s="22"/>
      <c r="Q2" s="26" t="s">
        <v>589</v>
      </c>
      <c r="R2" s="22"/>
      <c r="S2" s="22"/>
      <c r="T2" s="18"/>
      <c r="U2" s="18"/>
      <c r="V2" s="18"/>
      <c r="W2" s="18"/>
    </row>
    <row r="3" spans="1:23" ht="14.4" customHeight="1" x14ac:dyDescent="0.3">
      <c r="A3" s="36"/>
      <c r="B3" s="36"/>
      <c r="C3" s="36"/>
      <c r="D3" s="36"/>
      <c r="E3" s="36"/>
      <c r="F3" s="22"/>
      <c r="G3" s="30">
        <f>metrics!H6</f>
        <v>307</v>
      </c>
      <c r="H3" s="22"/>
      <c r="I3" s="30">
        <v>10808</v>
      </c>
      <c r="J3" s="27"/>
      <c r="K3" s="28">
        <f>metrics!L6</f>
        <v>1408665.4800000002</v>
      </c>
      <c r="L3" s="22"/>
      <c r="M3" s="29">
        <f>metrics!M6</f>
        <v>1008845.7200000002</v>
      </c>
      <c r="N3" s="22"/>
      <c r="O3" s="31">
        <f>metrics!N6</f>
        <v>399819.76</v>
      </c>
      <c r="P3" s="22"/>
      <c r="Q3" s="32">
        <f>metrics!O6</f>
        <v>0.39631407664593149</v>
      </c>
      <c r="R3" s="22"/>
      <c r="S3" s="22"/>
      <c r="T3" s="18"/>
      <c r="U3" s="18"/>
      <c r="V3" s="18"/>
      <c r="W3" s="18"/>
    </row>
    <row r="4" spans="1:23" ht="14.4" customHeight="1" x14ac:dyDescent="0.3">
      <c r="A4" s="36"/>
      <c r="B4" s="36"/>
      <c r="C4" s="36"/>
      <c r="D4" s="36"/>
      <c r="E4" s="36"/>
      <c r="F4" s="22"/>
      <c r="G4" s="30"/>
      <c r="H4" s="22"/>
      <c r="I4" s="30"/>
      <c r="J4" s="27"/>
      <c r="K4" s="28"/>
      <c r="L4" s="22"/>
      <c r="M4" s="29"/>
      <c r="N4" s="22"/>
      <c r="O4" s="31"/>
      <c r="P4" s="22"/>
      <c r="Q4" s="32"/>
      <c r="R4" s="22"/>
      <c r="S4" s="22"/>
      <c r="T4" s="18"/>
      <c r="U4" s="18"/>
      <c r="V4" s="18"/>
      <c r="W4" s="18"/>
    </row>
    <row r="5" spans="1:23" x14ac:dyDescent="0.3">
      <c r="A5" s="22"/>
      <c r="B5" s="22"/>
      <c r="C5" s="22"/>
      <c r="D5" s="22"/>
      <c r="E5" s="22"/>
      <c r="F5" s="22"/>
      <c r="G5" s="22"/>
      <c r="H5" s="22"/>
      <c r="I5" s="22"/>
      <c r="J5" s="22"/>
      <c r="K5" s="22"/>
      <c r="L5" s="22"/>
      <c r="M5" s="22"/>
      <c r="N5" s="22"/>
      <c r="O5" s="22"/>
      <c r="P5" s="22"/>
      <c r="Q5" s="22"/>
      <c r="R5" s="22"/>
      <c r="S5" s="22"/>
      <c r="T5" s="18"/>
      <c r="U5" s="18"/>
      <c r="V5" s="18"/>
      <c r="W5" s="18"/>
    </row>
    <row r="6" spans="1:23" x14ac:dyDescent="0.3">
      <c r="A6" s="22"/>
      <c r="B6" s="22"/>
      <c r="C6" s="22"/>
      <c r="D6" s="22"/>
      <c r="E6" s="22"/>
      <c r="F6" s="22"/>
      <c r="G6" s="22"/>
      <c r="H6" s="22"/>
      <c r="I6" s="22"/>
      <c r="J6" s="22"/>
      <c r="K6" s="22"/>
      <c r="L6" s="22"/>
      <c r="M6" s="22"/>
      <c r="N6" s="22"/>
      <c r="O6" s="22"/>
      <c r="P6" s="22"/>
      <c r="Q6" s="22"/>
      <c r="R6" s="22"/>
      <c r="S6" s="22"/>
      <c r="T6" s="18"/>
      <c r="U6" s="18"/>
      <c r="V6" s="18"/>
      <c r="W6" s="18"/>
    </row>
    <row r="7" spans="1:23" x14ac:dyDescent="0.3">
      <c r="A7" s="22"/>
      <c r="B7" s="22"/>
      <c r="C7" s="22"/>
      <c r="D7" s="22"/>
      <c r="E7" s="22"/>
      <c r="F7" s="22"/>
      <c r="G7" s="22"/>
      <c r="H7" s="22"/>
      <c r="I7" s="22"/>
      <c r="J7" s="22"/>
      <c r="K7" s="22"/>
      <c r="L7" s="22"/>
      <c r="M7" s="22"/>
      <c r="N7" s="22"/>
      <c r="O7" s="22"/>
      <c r="P7" s="22"/>
      <c r="Q7" s="22"/>
      <c r="R7" s="22"/>
      <c r="S7" s="22"/>
      <c r="T7" s="18"/>
      <c r="U7" s="18"/>
      <c r="V7" s="18"/>
      <c r="W7" s="18"/>
    </row>
    <row r="8" spans="1:23" x14ac:dyDescent="0.3">
      <c r="A8" s="22"/>
      <c r="B8" s="22"/>
      <c r="C8" s="22"/>
      <c r="D8" s="22"/>
      <c r="E8" s="22"/>
      <c r="F8" s="22"/>
      <c r="G8" s="22"/>
      <c r="H8" s="22"/>
      <c r="I8" s="22"/>
      <c r="J8" s="22"/>
      <c r="K8" s="22"/>
      <c r="L8" s="22"/>
      <c r="M8" s="22"/>
      <c r="N8" s="22"/>
      <c r="O8" s="22"/>
      <c r="P8" s="22"/>
      <c r="Q8" s="22"/>
      <c r="R8" s="22"/>
      <c r="S8" s="22"/>
      <c r="T8" s="18"/>
      <c r="U8" s="18"/>
      <c r="V8" s="18"/>
      <c r="W8" s="18"/>
    </row>
    <row r="9" spans="1:23" x14ac:dyDescent="0.3">
      <c r="A9" s="22"/>
      <c r="B9" s="22"/>
      <c r="C9" s="22"/>
      <c r="D9" s="22"/>
      <c r="E9" s="22"/>
      <c r="F9" s="22"/>
      <c r="G9" s="22"/>
      <c r="H9" s="22"/>
      <c r="I9" s="22"/>
      <c r="J9" s="22"/>
      <c r="K9" s="22"/>
      <c r="L9" s="22"/>
      <c r="M9" s="22"/>
      <c r="N9" s="22"/>
      <c r="O9" s="22"/>
      <c r="P9" s="22"/>
      <c r="Q9" s="22"/>
      <c r="R9" s="22"/>
      <c r="S9" s="22"/>
      <c r="T9" s="18"/>
      <c r="U9" s="18"/>
      <c r="V9" s="18"/>
      <c r="W9" s="18"/>
    </row>
    <row r="10" spans="1:23" x14ac:dyDescent="0.3">
      <c r="A10" s="22"/>
      <c r="B10" s="22"/>
      <c r="C10" s="22"/>
      <c r="D10" s="22"/>
      <c r="E10" s="22"/>
      <c r="F10" s="22"/>
      <c r="G10" s="22"/>
      <c r="H10" s="22"/>
      <c r="I10" s="22"/>
      <c r="J10" s="22"/>
      <c r="K10" s="22"/>
      <c r="L10" s="35"/>
      <c r="M10" s="22"/>
      <c r="N10" s="22"/>
      <c r="O10" s="22"/>
      <c r="P10" s="22"/>
      <c r="Q10" s="22"/>
      <c r="R10" s="22"/>
      <c r="S10" s="22"/>
      <c r="T10" s="18"/>
      <c r="U10" s="18"/>
      <c r="V10" s="18"/>
      <c r="W10" s="18"/>
    </row>
    <row r="11" spans="1:23" x14ac:dyDescent="0.3">
      <c r="A11" s="22"/>
      <c r="B11" s="22"/>
      <c r="C11" s="22"/>
      <c r="D11" s="22"/>
      <c r="E11" s="22"/>
      <c r="F11" s="22"/>
      <c r="G11" s="22"/>
      <c r="H11" s="22"/>
      <c r="I11" s="22"/>
      <c r="J11" s="22"/>
      <c r="K11" s="22"/>
      <c r="L11" s="35"/>
      <c r="M11" s="22"/>
      <c r="N11" s="22"/>
      <c r="O11" s="22"/>
      <c r="P11" s="22"/>
      <c r="Q11" s="22"/>
      <c r="R11" s="22"/>
      <c r="S11" s="22"/>
      <c r="T11" s="18"/>
      <c r="U11" s="18"/>
      <c r="V11" s="18"/>
      <c r="W11" s="18"/>
    </row>
    <row r="12" spans="1:23" x14ac:dyDescent="0.3">
      <c r="A12" s="22"/>
      <c r="B12" s="22"/>
      <c r="C12" s="22"/>
      <c r="D12" s="22"/>
      <c r="E12" s="22"/>
      <c r="F12" s="22"/>
      <c r="G12" s="22"/>
      <c r="H12" s="22"/>
      <c r="I12" s="22"/>
      <c r="J12" s="22"/>
      <c r="K12" s="22"/>
      <c r="L12" s="35"/>
      <c r="M12" s="22"/>
      <c r="N12" s="22"/>
      <c r="O12" s="22"/>
      <c r="P12" s="22"/>
      <c r="Q12" s="22"/>
      <c r="R12" s="22"/>
      <c r="S12" s="22"/>
      <c r="T12" s="18"/>
      <c r="U12" s="18"/>
      <c r="V12" s="18"/>
      <c r="W12" s="18"/>
    </row>
    <row r="13" spans="1:23" x14ac:dyDescent="0.3">
      <c r="A13" s="22"/>
      <c r="B13" s="22"/>
      <c r="C13" s="22"/>
      <c r="D13" s="22"/>
      <c r="E13" s="22"/>
      <c r="F13" s="22"/>
      <c r="G13" s="22"/>
      <c r="H13" s="22"/>
      <c r="I13" s="22"/>
      <c r="J13" s="22"/>
      <c r="K13" s="22"/>
      <c r="L13" s="35"/>
      <c r="M13" s="22"/>
      <c r="N13" s="22"/>
      <c r="O13" s="22"/>
      <c r="P13" s="22"/>
      <c r="Q13" s="22"/>
      <c r="R13" s="22"/>
      <c r="S13" s="22"/>
      <c r="T13" s="18"/>
      <c r="U13" s="18"/>
      <c r="V13" s="18"/>
      <c r="W13" s="18"/>
    </row>
    <row r="14" spans="1:23" x14ac:dyDescent="0.3">
      <c r="A14" s="22"/>
      <c r="B14" s="22"/>
      <c r="C14" s="22"/>
      <c r="D14" s="22"/>
      <c r="E14" s="22"/>
      <c r="F14" s="22"/>
      <c r="G14" s="22"/>
      <c r="H14" s="22"/>
      <c r="I14" s="22"/>
      <c r="J14" s="22"/>
      <c r="K14" s="22"/>
      <c r="L14" s="35"/>
      <c r="M14" s="22"/>
      <c r="N14" s="22"/>
      <c r="O14" s="22"/>
      <c r="P14" s="22"/>
      <c r="Q14" s="22"/>
      <c r="R14" s="22"/>
      <c r="S14" s="22"/>
      <c r="T14" s="18"/>
      <c r="U14" s="18"/>
      <c r="V14" s="18"/>
      <c r="W14" s="18"/>
    </row>
    <row r="15" spans="1:23" x14ac:dyDescent="0.3">
      <c r="A15" s="22"/>
      <c r="B15" s="22"/>
      <c r="C15" s="22"/>
      <c r="D15" s="22"/>
      <c r="E15" s="22"/>
      <c r="F15" s="22"/>
      <c r="G15" s="22"/>
      <c r="H15" s="22"/>
      <c r="I15" s="22"/>
      <c r="J15" s="22"/>
      <c r="K15" s="22"/>
      <c r="L15" s="35"/>
      <c r="M15" s="22"/>
      <c r="N15" s="22"/>
      <c r="O15" s="22"/>
      <c r="P15" s="22"/>
      <c r="Q15" s="22"/>
      <c r="R15" s="22"/>
      <c r="S15" s="22"/>
      <c r="T15" s="18"/>
      <c r="U15" s="18"/>
      <c r="V15" s="18"/>
      <c r="W15" s="18"/>
    </row>
    <row r="16" spans="1:23" x14ac:dyDescent="0.3">
      <c r="A16" s="22"/>
      <c r="B16" s="22"/>
      <c r="C16" s="22"/>
      <c r="D16" s="22"/>
      <c r="E16" s="22"/>
      <c r="F16" s="22"/>
      <c r="G16" s="22"/>
      <c r="H16" s="22"/>
      <c r="I16" s="22"/>
      <c r="J16" s="22"/>
      <c r="K16" s="22"/>
      <c r="L16" s="35"/>
      <c r="M16" s="22"/>
      <c r="N16" s="22"/>
      <c r="O16" s="22"/>
      <c r="P16" s="22"/>
      <c r="Q16" s="22"/>
      <c r="R16" s="22"/>
      <c r="S16" s="22"/>
      <c r="T16" s="18"/>
      <c r="U16" s="18"/>
      <c r="V16" s="18"/>
      <c r="W16" s="18"/>
    </row>
    <row r="17" spans="1:23" x14ac:dyDescent="0.3">
      <c r="A17" s="22"/>
      <c r="B17" s="22"/>
      <c r="C17" s="22"/>
      <c r="D17" s="22"/>
      <c r="E17" s="22"/>
      <c r="F17" s="22"/>
      <c r="G17" s="22"/>
      <c r="H17" s="22"/>
      <c r="I17" s="22"/>
      <c r="J17" s="22"/>
      <c r="K17" s="22"/>
      <c r="L17" s="35"/>
      <c r="M17" s="22"/>
      <c r="N17" s="22"/>
      <c r="O17" s="22"/>
      <c r="P17" s="22"/>
      <c r="Q17" s="22"/>
      <c r="R17" s="22"/>
      <c r="S17" s="22"/>
      <c r="T17" s="18"/>
      <c r="U17" s="18"/>
      <c r="V17" s="18"/>
      <c r="W17" s="18"/>
    </row>
    <row r="18" spans="1:23" x14ac:dyDescent="0.3">
      <c r="A18" s="22"/>
      <c r="B18" s="22"/>
      <c r="C18" s="22"/>
      <c r="D18" s="22"/>
      <c r="E18" s="22"/>
      <c r="F18" s="22"/>
      <c r="G18" s="22"/>
      <c r="H18" s="22"/>
      <c r="I18" s="22"/>
      <c r="J18" s="22"/>
      <c r="K18" s="22"/>
      <c r="L18" s="22"/>
      <c r="M18" s="22"/>
      <c r="N18" s="22"/>
      <c r="O18" s="22"/>
      <c r="P18" s="22"/>
      <c r="Q18" s="22"/>
      <c r="R18" s="22"/>
      <c r="S18" s="22"/>
      <c r="T18" s="18"/>
      <c r="U18" s="18"/>
      <c r="V18" s="18"/>
      <c r="W18" s="18"/>
    </row>
    <row r="19" spans="1:23" x14ac:dyDescent="0.3">
      <c r="A19" s="22"/>
      <c r="B19" s="22"/>
      <c r="C19" s="22"/>
      <c r="D19" s="22"/>
      <c r="E19" s="22"/>
      <c r="F19" s="22"/>
      <c r="G19" s="22"/>
      <c r="H19" s="22"/>
      <c r="I19" s="22"/>
      <c r="J19" s="22"/>
      <c r="K19" s="22"/>
      <c r="L19" s="22"/>
      <c r="M19" s="22"/>
      <c r="N19" s="22"/>
      <c r="O19" s="22"/>
      <c r="P19" s="22"/>
      <c r="Q19" s="22"/>
      <c r="R19" s="22"/>
      <c r="S19" s="22"/>
      <c r="T19" s="18"/>
      <c r="U19" s="18"/>
      <c r="V19" s="18"/>
      <c r="W19" s="18"/>
    </row>
    <row r="20" spans="1:23" x14ac:dyDescent="0.3">
      <c r="A20" s="22"/>
      <c r="B20" s="22"/>
      <c r="C20" s="22"/>
      <c r="D20" s="22"/>
      <c r="E20" s="22"/>
      <c r="F20" s="22"/>
      <c r="G20" s="22"/>
      <c r="H20" s="22"/>
      <c r="I20" s="22"/>
      <c r="J20" s="22"/>
      <c r="K20" s="22"/>
      <c r="L20" s="22"/>
      <c r="M20" s="22"/>
      <c r="N20" s="22"/>
      <c r="O20" s="22"/>
      <c r="P20" s="22"/>
      <c r="Q20" s="22"/>
      <c r="R20" s="22"/>
      <c r="S20" s="22"/>
      <c r="T20" s="18"/>
      <c r="U20" s="18"/>
      <c r="V20" s="18"/>
      <c r="W20" s="18"/>
    </row>
    <row r="21" spans="1:23" x14ac:dyDescent="0.3">
      <c r="A21" s="22"/>
      <c r="B21" s="22"/>
      <c r="C21" s="22"/>
      <c r="D21" s="22"/>
      <c r="E21" s="22"/>
      <c r="F21" s="22"/>
      <c r="G21" s="22"/>
      <c r="H21" s="22"/>
      <c r="I21" s="22"/>
      <c r="J21" s="22"/>
      <c r="K21" s="22"/>
      <c r="L21" s="22"/>
      <c r="M21" s="22"/>
      <c r="N21" s="22"/>
      <c r="O21" s="22"/>
      <c r="P21" s="22"/>
      <c r="Q21" s="22"/>
      <c r="R21" s="22"/>
      <c r="S21" s="22"/>
      <c r="T21" s="18"/>
      <c r="U21" s="18"/>
      <c r="V21" s="18"/>
      <c r="W21" s="18"/>
    </row>
    <row r="22" spans="1:23" x14ac:dyDescent="0.3">
      <c r="A22" s="22"/>
      <c r="B22" s="22"/>
      <c r="C22" s="22"/>
      <c r="D22" s="22"/>
      <c r="E22" s="22"/>
      <c r="F22" s="22"/>
      <c r="G22" s="22"/>
      <c r="H22" s="22"/>
      <c r="I22" s="22"/>
      <c r="J22" s="22"/>
      <c r="K22" s="22"/>
      <c r="L22" s="22"/>
      <c r="M22" s="22"/>
      <c r="N22" s="22"/>
      <c r="O22" s="22"/>
      <c r="P22" s="22"/>
      <c r="Q22" s="22"/>
      <c r="R22" s="22"/>
      <c r="S22" s="22"/>
      <c r="T22" s="18"/>
      <c r="U22" s="18"/>
      <c r="V22" s="18"/>
      <c r="W22" s="18"/>
    </row>
    <row r="23" spans="1:23" x14ac:dyDescent="0.3">
      <c r="A23" s="22"/>
      <c r="B23" s="22"/>
      <c r="C23" s="22"/>
      <c r="D23" s="22"/>
      <c r="E23" s="22"/>
      <c r="F23" s="22"/>
      <c r="G23" s="22"/>
      <c r="H23" s="22"/>
      <c r="I23" s="22"/>
      <c r="J23" s="22"/>
      <c r="K23" s="22"/>
      <c r="L23" s="22"/>
      <c r="M23" s="22"/>
      <c r="N23" s="22"/>
      <c r="O23" s="22"/>
      <c r="P23" s="22"/>
      <c r="Q23" s="22"/>
      <c r="R23" s="22"/>
      <c r="S23" s="22"/>
      <c r="T23" s="18"/>
      <c r="U23" s="18"/>
      <c r="V23" s="18"/>
      <c r="W23" s="18"/>
    </row>
    <row r="24" spans="1:23" x14ac:dyDescent="0.3">
      <c r="A24" s="22"/>
      <c r="B24" s="22"/>
      <c r="C24" s="22"/>
      <c r="D24" s="22"/>
      <c r="E24" s="22"/>
      <c r="F24" s="22"/>
      <c r="G24" s="22"/>
      <c r="H24" s="22"/>
      <c r="I24" s="22"/>
      <c r="J24" s="22"/>
      <c r="K24" s="22"/>
      <c r="L24" s="22"/>
      <c r="M24" s="22"/>
      <c r="N24" s="22"/>
      <c r="O24" s="22"/>
      <c r="P24" s="22"/>
      <c r="Q24" s="22"/>
      <c r="R24" s="22"/>
      <c r="S24" s="22"/>
      <c r="T24" s="18"/>
      <c r="U24" s="18"/>
      <c r="V24" s="18"/>
      <c r="W24" s="18"/>
    </row>
    <row r="25" spans="1:23" x14ac:dyDescent="0.3">
      <c r="A25" s="22"/>
      <c r="B25" s="22"/>
      <c r="C25" s="22"/>
      <c r="D25" s="22"/>
      <c r="E25" s="22"/>
      <c r="F25" s="22"/>
      <c r="G25" s="22"/>
      <c r="H25" s="22"/>
      <c r="I25" s="22"/>
      <c r="J25" s="22"/>
      <c r="K25" s="22"/>
      <c r="L25" s="22"/>
      <c r="M25" s="22"/>
      <c r="N25" s="22"/>
      <c r="O25" s="22"/>
      <c r="P25" s="22"/>
      <c r="Q25" s="22"/>
      <c r="R25" s="22"/>
      <c r="S25" s="22"/>
      <c r="T25" s="18"/>
      <c r="U25" s="18"/>
      <c r="V25" s="18"/>
      <c r="W25" s="18"/>
    </row>
    <row r="26" spans="1:23" x14ac:dyDescent="0.3">
      <c r="A26" s="22"/>
      <c r="B26" s="22"/>
      <c r="C26" s="22"/>
      <c r="D26" s="22"/>
      <c r="E26" s="22"/>
      <c r="F26" s="22"/>
      <c r="G26" s="22"/>
      <c r="H26" s="22"/>
      <c r="I26" s="22"/>
      <c r="J26" s="22"/>
      <c r="K26" s="22"/>
      <c r="L26" s="22"/>
      <c r="M26" s="22"/>
      <c r="N26" s="22"/>
      <c r="O26" s="22"/>
      <c r="P26" s="22"/>
      <c r="Q26" s="22"/>
      <c r="R26" s="22"/>
      <c r="S26" s="22"/>
      <c r="T26" s="18"/>
      <c r="U26" s="18"/>
      <c r="V26" s="18"/>
      <c r="W26" s="18"/>
    </row>
    <row r="27" spans="1:23" x14ac:dyDescent="0.3">
      <c r="A27" s="22"/>
      <c r="B27" s="22"/>
      <c r="C27" s="22"/>
      <c r="D27" s="22"/>
      <c r="E27" s="22"/>
      <c r="F27" s="22"/>
      <c r="G27" s="22"/>
      <c r="H27" s="22"/>
      <c r="I27" s="22"/>
      <c r="J27" s="22"/>
      <c r="K27" s="22"/>
      <c r="L27" s="22"/>
      <c r="M27" s="22"/>
      <c r="N27" s="22"/>
      <c r="O27" s="22"/>
      <c r="P27" s="22"/>
      <c r="Q27" s="22"/>
      <c r="R27" s="22"/>
      <c r="S27" s="22"/>
      <c r="T27" s="18"/>
      <c r="U27" s="18"/>
      <c r="V27" s="18"/>
      <c r="W27" s="18"/>
    </row>
    <row r="28" spans="1:23" x14ac:dyDescent="0.3">
      <c r="A28" s="22"/>
      <c r="B28" s="22"/>
      <c r="C28" s="22"/>
      <c r="D28" s="22"/>
      <c r="E28" s="22"/>
      <c r="F28" s="22"/>
      <c r="G28" s="22"/>
      <c r="H28" s="22"/>
      <c r="I28" s="22"/>
      <c r="J28" s="22"/>
      <c r="K28" s="22"/>
      <c r="L28" s="22"/>
      <c r="M28" s="22"/>
      <c r="N28" s="22"/>
      <c r="O28" s="22"/>
      <c r="P28" s="22"/>
      <c r="Q28" s="22"/>
      <c r="R28" s="22"/>
      <c r="S28" s="22"/>
      <c r="T28" s="18"/>
      <c r="U28" s="18"/>
      <c r="V28" s="18"/>
      <c r="W28" s="18"/>
    </row>
    <row r="29" spans="1:23" x14ac:dyDescent="0.3">
      <c r="A29" s="22"/>
      <c r="B29" s="22"/>
      <c r="C29" s="22"/>
      <c r="D29" s="22"/>
      <c r="E29" s="22"/>
      <c r="F29" s="22"/>
      <c r="G29" s="22"/>
      <c r="H29" s="22"/>
      <c r="I29" s="22"/>
      <c r="J29" s="22"/>
      <c r="K29" s="22"/>
      <c r="L29" s="22"/>
      <c r="M29" s="22"/>
      <c r="N29" s="22"/>
      <c r="O29" s="22"/>
      <c r="P29" s="22"/>
      <c r="Q29" s="22"/>
      <c r="R29" s="22"/>
      <c r="S29" s="22"/>
      <c r="T29" s="18"/>
      <c r="U29" s="18"/>
      <c r="V29" s="18"/>
      <c r="W29" s="18"/>
    </row>
    <row r="30" spans="1:23" x14ac:dyDescent="0.3">
      <c r="A30" s="22"/>
      <c r="B30" s="22"/>
      <c r="C30" s="22"/>
      <c r="D30" s="22"/>
      <c r="E30" s="22"/>
      <c r="F30" s="22"/>
      <c r="G30" s="22"/>
      <c r="H30" s="22"/>
      <c r="I30" s="22"/>
      <c r="J30" s="22"/>
      <c r="K30" s="22"/>
      <c r="L30" s="22"/>
      <c r="M30" s="22"/>
      <c r="N30" s="22"/>
      <c r="O30" s="22"/>
      <c r="P30" s="22"/>
      <c r="Q30" s="22"/>
      <c r="R30" s="22"/>
      <c r="S30" s="22"/>
      <c r="T30" s="18"/>
      <c r="U30" s="18"/>
      <c r="V30" s="18"/>
      <c r="W30" s="18"/>
    </row>
    <row r="31" spans="1:23" x14ac:dyDescent="0.3">
      <c r="A31" s="22"/>
      <c r="B31" s="22"/>
      <c r="C31" s="22"/>
      <c r="D31" s="22"/>
      <c r="E31" s="22"/>
      <c r="F31" s="22"/>
      <c r="G31" s="22"/>
      <c r="H31" s="22"/>
      <c r="I31" s="22"/>
      <c r="J31" s="22"/>
      <c r="K31" s="22"/>
      <c r="L31" s="22"/>
      <c r="M31" s="22"/>
      <c r="N31" s="22"/>
      <c r="O31" s="22"/>
      <c r="P31" s="22"/>
      <c r="Q31" s="22"/>
      <c r="R31" s="22"/>
      <c r="S31" s="22"/>
      <c r="T31" s="18"/>
      <c r="U31" s="18"/>
      <c r="V31" s="18"/>
      <c r="W31" s="18"/>
    </row>
    <row r="32" spans="1:23" x14ac:dyDescent="0.3">
      <c r="A32" s="22"/>
      <c r="B32" s="22"/>
      <c r="C32" s="22"/>
      <c r="D32" s="22"/>
      <c r="E32" s="22"/>
      <c r="F32" s="22"/>
      <c r="G32" s="22"/>
      <c r="H32" s="22"/>
      <c r="I32" s="22"/>
      <c r="J32" s="22"/>
      <c r="K32" s="22"/>
      <c r="L32" s="22"/>
      <c r="M32" s="22"/>
      <c r="N32" s="22"/>
      <c r="O32" s="22"/>
      <c r="P32" s="22"/>
      <c r="Q32" s="22"/>
      <c r="R32" s="22"/>
      <c r="S32" s="22"/>
      <c r="T32" s="18"/>
      <c r="U32" s="18"/>
      <c r="V32" s="18"/>
      <c r="W32" s="18"/>
    </row>
    <row r="33" spans="1:23" x14ac:dyDescent="0.3">
      <c r="A33" s="22"/>
      <c r="B33" s="22"/>
      <c r="C33" s="22"/>
      <c r="D33" s="22"/>
      <c r="E33" s="22"/>
      <c r="F33" s="22"/>
      <c r="G33" s="22"/>
      <c r="H33" s="22"/>
      <c r="I33" s="22"/>
      <c r="J33" s="22"/>
      <c r="K33" s="22"/>
      <c r="L33" s="22"/>
      <c r="M33" s="22"/>
      <c r="N33" s="22"/>
      <c r="O33" s="22"/>
      <c r="P33" s="22"/>
      <c r="Q33" s="22"/>
      <c r="R33" s="22"/>
      <c r="S33" s="22"/>
      <c r="T33" s="18"/>
      <c r="U33" s="18"/>
      <c r="V33" s="18"/>
      <c r="W33" s="18"/>
    </row>
    <row r="34" spans="1:23" x14ac:dyDescent="0.3">
      <c r="A34" s="22"/>
      <c r="B34" s="22"/>
      <c r="C34" s="22"/>
      <c r="D34" s="22"/>
      <c r="E34" s="22"/>
      <c r="F34" s="22"/>
      <c r="G34" s="22"/>
      <c r="H34" s="22"/>
      <c r="I34" s="22"/>
      <c r="J34" s="22"/>
      <c r="K34" s="22"/>
      <c r="L34" s="22"/>
      <c r="M34" s="22"/>
      <c r="N34" s="22"/>
      <c r="O34" s="22"/>
      <c r="P34" s="22"/>
      <c r="Q34" s="22"/>
      <c r="R34" s="22"/>
      <c r="S34" s="22"/>
      <c r="T34" s="18"/>
      <c r="U34" s="18"/>
      <c r="V34" s="18"/>
      <c r="W34" s="18"/>
    </row>
    <row r="35" spans="1:23" x14ac:dyDescent="0.3">
      <c r="A35" s="22"/>
      <c r="B35" s="22"/>
      <c r="C35" s="22"/>
      <c r="D35" s="22"/>
      <c r="E35" s="22"/>
      <c r="F35" s="22"/>
      <c r="G35" s="22"/>
      <c r="H35" s="22"/>
      <c r="I35" s="22"/>
      <c r="J35" s="22"/>
      <c r="K35" s="22"/>
      <c r="L35" s="22"/>
      <c r="M35" s="22"/>
      <c r="N35" s="22"/>
      <c r="O35" s="22"/>
      <c r="P35" s="22"/>
      <c r="Q35" s="22"/>
      <c r="R35" s="22"/>
      <c r="S35" s="22"/>
      <c r="T35" s="18"/>
      <c r="U35" s="18"/>
      <c r="V35" s="18"/>
      <c r="W35" s="18"/>
    </row>
    <row r="36" spans="1:23" x14ac:dyDescent="0.3">
      <c r="A36" s="22"/>
      <c r="B36" s="22"/>
      <c r="C36" s="22"/>
      <c r="D36" s="22"/>
      <c r="E36" s="22"/>
      <c r="F36" s="22"/>
      <c r="G36" s="22"/>
      <c r="H36" s="22"/>
      <c r="I36" s="22"/>
      <c r="J36" s="22"/>
      <c r="K36" s="22"/>
      <c r="L36" s="22"/>
      <c r="M36" s="22"/>
      <c r="N36" s="22"/>
      <c r="O36" s="22"/>
      <c r="P36" s="22"/>
      <c r="Q36" s="22"/>
      <c r="R36" s="22"/>
      <c r="S36" s="22"/>
      <c r="T36" s="18"/>
      <c r="U36" s="18"/>
      <c r="V36" s="18"/>
      <c r="W36" s="18"/>
    </row>
    <row r="37" spans="1:23" x14ac:dyDescent="0.3">
      <c r="A37" s="22"/>
      <c r="B37" s="22"/>
      <c r="C37" s="22"/>
      <c r="D37" s="22"/>
      <c r="E37" s="22"/>
      <c r="F37" s="22"/>
      <c r="G37" s="22"/>
      <c r="H37" s="22"/>
      <c r="I37" s="22"/>
      <c r="J37" s="22"/>
      <c r="K37" s="22"/>
      <c r="L37" s="22"/>
      <c r="M37" s="22"/>
      <c r="N37" s="22"/>
      <c r="O37" s="22"/>
      <c r="P37" s="22"/>
      <c r="Q37" s="22"/>
      <c r="R37" s="22"/>
      <c r="S37" s="22"/>
      <c r="T37" s="18"/>
      <c r="U37" s="18"/>
      <c r="V37" s="18"/>
      <c r="W37" s="18"/>
    </row>
    <row r="38" spans="1:23" x14ac:dyDescent="0.3">
      <c r="A38" s="22"/>
      <c r="B38" s="22"/>
      <c r="C38" s="22"/>
      <c r="D38" s="22"/>
      <c r="E38" s="22"/>
      <c r="F38" s="22"/>
      <c r="G38" s="22"/>
      <c r="H38" s="22"/>
      <c r="I38" s="22"/>
      <c r="J38" s="22"/>
      <c r="K38" s="22"/>
      <c r="L38" s="22"/>
      <c r="M38" s="22"/>
      <c r="N38" s="22"/>
      <c r="O38" s="22"/>
      <c r="P38" s="22"/>
      <c r="Q38" s="22"/>
      <c r="R38" s="22"/>
      <c r="S38" s="22"/>
      <c r="T38" s="18"/>
      <c r="U38" s="18"/>
      <c r="V38" s="18"/>
      <c r="W38" s="18"/>
    </row>
    <row r="39" spans="1:23" x14ac:dyDescent="0.3">
      <c r="A39" s="22"/>
      <c r="B39" s="22"/>
      <c r="C39" s="22"/>
      <c r="D39" s="22"/>
      <c r="E39" s="22"/>
      <c r="F39" s="22"/>
      <c r="G39" s="22"/>
      <c r="H39" s="22"/>
      <c r="I39" s="22"/>
      <c r="J39" s="22"/>
      <c r="K39" s="22"/>
      <c r="L39" s="22"/>
      <c r="M39" s="22"/>
      <c r="N39" s="22"/>
      <c r="O39" s="22"/>
      <c r="P39" s="22"/>
      <c r="Q39" s="22"/>
      <c r="R39" s="22"/>
      <c r="S39" s="22"/>
      <c r="T39" s="18"/>
      <c r="U39" s="18"/>
      <c r="V39" s="18"/>
      <c r="W39" s="18"/>
    </row>
    <row r="40" spans="1:23" x14ac:dyDescent="0.3">
      <c r="A40" s="22"/>
      <c r="B40" s="22"/>
      <c r="C40" s="22"/>
      <c r="D40" s="22"/>
      <c r="E40" s="22"/>
      <c r="F40" s="22"/>
      <c r="G40" s="22"/>
      <c r="H40" s="22"/>
      <c r="I40" s="22"/>
      <c r="J40" s="22"/>
      <c r="K40" s="22"/>
      <c r="L40" s="22"/>
      <c r="M40" s="22"/>
      <c r="N40" s="22"/>
      <c r="O40" s="22"/>
      <c r="P40" s="22"/>
      <c r="Q40" s="22"/>
      <c r="R40" s="22"/>
      <c r="S40" s="22"/>
      <c r="T40" s="18"/>
      <c r="U40" s="18"/>
      <c r="V40" s="18"/>
      <c r="W40" s="18"/>
    </row>
    <row r="41" spans="1:23" x14ac:dyDescent="0.3">
      <c r="A41" s="22"/>
      <c r="B41" s="22"/>
      <c r="C41" s="22"/>
      <c r="D41" s="22"/>
      <c r="E41" s="22"/>
      <c r="F41" s="22"/>
      <c r="G41" s="22"/>
      <c r="H41" s="22"/>
      <c r="I41" s="22"/>
      <c r="J41" s="22"/>
      <c r="K41" s="22"/>
      <c r="L41" s="22"/>
      <c r="M41" s="22"/>
      <c r="N41" s="22"/>
      <c r="O41" s="22"/>
      <c r="P41" s="22"/>
      <c r="Q41" s="22"/>
      <c r="R41" s="22"/>
      <c r="S41" s="22"/>
      <c r="T41" s="18"/>
      <c r="U41" s="18"/>
      <c r="V41" s="18"/>
      <c r="W41" s="18"/>
    </row>
    <row r="42" spans="1:23" x14ac:dyDescent="0.3">
      <c r="A42" s="22"/>
      <c r="B42" s="22"/>
      <c r="C42" s="22"/>
      <c r="D42" s="22"/>
      <c r="E42" s="22"/>
      <c r="F42" s="22"/>
      <c r="G42" s="22"/>
      <c r="H42" s="22"/>
      <c r="I42" s="22"/>
      <c r="J42" s="22"/>
      <c r="K42" s="22"/>
      <c r="L42" s="22"/>
      <c r="M42" s="22"/>
      <c r="N42" s="22"/>
      <c r="O42" s="22"/>
      <c r="P42" s="22"/>
      <c r="Q42" s="22"/>
      <c r="R42" s="22"/>
      <c r="S42" s="22"/>
      <c r="T42" s="18"/>
      <c r="U42" s="18"/>
      <c r="V42" s="18"/>
      <c r="W42" s="18"/>
    </row>
    <row r="43" spans="1:23" x14ac:dyDescent="0.3">
      <c r="A43" s="22"/>
      <c r="B43" s="22"/>
      <c r="C43" s="22"/>
      <c r="D43" s="22"/>
      <c r="E43" s="22"/>
      <c r="F43" s="22"/>
      <c r="G43" s="22"/>
      <c r="H43" s="22"/>
      <c r="I43" s="22"/>
      <c r="J43" s="22"/>
      <c r="K43" s="22"/>
      <c r="L43" s="22"/>
      <c r="M43" s="22"/>
      <c r="N43" s="22"/>
      <c r="O43" s="22"/>
      <c r="P43" s="22"/>
      <c r="Q43" s="22"/>
      <c r="R43" s="22"/>
      <c r="S43" s="22"/>
      <c r="T43" s="18"/>
      <c r="U43" s="18"/>
      <c r="V43" s="18"/>
      <c r="W43" s="18"/>
    </row>
    <row r="44" spans="1:23" x14ac:dyDescent="0.3">
      <c r="A44" s="22"/>
      <c r="B44" s="22"/>
      <c r="C44" s="22"/>
      <c r="D44" s="22"/>
      <c r="E44" s="22"/>
      <c r="F44" s="22"/>
      <c r="G44" s="22"/>
      <c r="H44" s="22"/>
      <c r="I44" s="22"/>
      <c r="J44" s="22"/>
      <c r="K44" s="22"/>
      <c r="L44" s="22"/>
      <c r="M44" s="22"/>
      <c r="N44" s="22"/>
      <c r="O44" s="22"/>
      <c r="P44" s="22"/>
      <c r="Q44" s="22"/>
      <c r="R44" s="22"/>
      <c r="S44" s="22"/>
      <c r="T44" s="18"/>
      <c r="U44" s="18"/>
      <c r="V44" s="18"/>
      <c r="W44" s="18"/>
    </row>
    <row r="45" spans="1:23" x14ac:dyDescent="0.3">
      <c r="A45" s="22"/>
      <c r="B45" s="22"/>
      <c r="C45" s="22"/>
      <c r="D45" s="22"/>
      <c r="E45" s="22"/>
      <c r="F45" s="22"/>
      <c r="G45" s="22"/>
      <c r="H45" s="22"/>
      <c r="I45" s="22"/>
      <c r="J45" s="22"/>
      <c r="K45" s="22"/>
      <c r="L45" s="22"/>
      <c r="M45" s="22"/>
      <c r="N45" s="22"/>
      <c r="O45" s="22"/>
      <c r="P45" s="22"/>
      <c r="Q45" s="22"/>
      <c r="R45" s="22"/>
      <c r="S45" s="22"/>
      <c r="T45" s="18"/>
      <c r="U45" s="18"/>
      <c r="V45" s="18"/>
      <c r="W45" s="18"/>
    </row>
    <row r="46" spans="1:23" x14ac:dyDescent="0.3">
      <c r="A46" s="22"/>
      <c r="B46" s="22"/>
      <c r="C46" s="22"/>
      <c r="D46" s="22"/>
      <c r="E46" s="22"/>
      <c r="F46" s="22"/>
      <c r="G46" s="22"/>
      <c r="H46" s="22"/>
      <c r="I46" s="22"/>
      <c r="J46" s="22"/>
      <c r="K46" s="22"/>
      <c r="L46" s="22"/>
      <c r="M46" s="22"/>
      <c r="N46" s="22"/>
      <c r="O46" s="22"/>
      <c r="P46" s="22"/>
      <c r="Q46" s="22"/>
      <c r="R46" s="22"/>
      <c r="S46" s="22"/>
      <c r="T46" s="18"/>
      <c r="U46" s="18"/>
      <c r="V46" s="18"/>
      <c r="W46" s="18"/>
    </row>
    <row r="47" spans="1:23" x14ac:dyDescent="0.3">
      <c r="A47" s="22"/>
      <c r="B47" s="22"/>
      <c r="C47" s="22"/>
      <c r="D47" s="22"/>
      <c r="E47" s="22"/>
      <c r="F47" s="22"/>
      <c r="G47" s="22"/>
      <c r="H47" s="22"/>
      <c r="I47" s="22"/>
      <c r="J47" s="22"/>
      <c r="K47" s="22"/>
      <c r="L47" s="22"/>
      <c r="M47" s="22"/>
      <c r="N47" s="22"/>
      <c r="O47" s="22"/>
      <c r="P47" s="22"/>
      <c r="Q47" s="22"/>
      <c r="R47" s="22"/>
      <c r="S47" s="22"/>
      <c r="T47" s="18"/>
      <c r="U47" s="18"/>
      <c r="V47" s="18"/>
      <c r="W47" s="18"/>
    </row>
    <row r="48" spans="1:23" x14ac:dyDescent="0.3">
      <c r="A48" s="22"/>
      <c r="B48" s="22"/>
      <c r="C48" s="22"/>
      <c r="D48" s="22"/>
      <c r="E48" s="22"/>
      <c r="F48" s="22"/>
      <c r="G48" s="22"/>
      <c r="H48" s="22"/>
      <c r="I48" s="22"/>
      <c r="J48" s="22"/>
      <c r="K48" s="22"/>
      <c r="L48" s="22"/>
      <c r="M48" s="22"/>
      <c r="N48" s="22"/>
      <c r="O48" s="22"/>
      <c r="P48" s="22"/>
      <c r="Q48" s="22"/>
      <c r="R48" s="22"/>
      <c r="S48" s="22"/>
      <c r="T48" s="18"/>
      <c r="U48" s="18"/>
      <c r="V48" s="18"/>
      <c r="W48" s="18"/>
    </row>
    <row r="49" spans="1:23" x14ac:dyDescent="0.3">
      <c r="A49" s="22"/>
      <c r="B49" s="22"/>
      <c r="C49" s="22"/>
      <c r="D49" s="22"/>
      <c r="E49" s="22"/>
      <c r="F49" s="22"/>
      <c r="G49" s="22"/>
      <c r="H49" s="22"/>
      <c r="I49" s="22"/>
      <c r="J49" s="22"/>
      <c r="K49" s="22"/>
      <c r="L49" s="22"/>
      <c r="M49" s="22"/>
      <c r="N49" s="22"/>
      <c r="O49" s="22"/>
      <c r="P49" s="22"/>
      <c r="Q49" s="22"/>
      <c r="R49" s="22"/>
      <c r="S49" s="22"/>
      <c r="T49" s="18"/>
      <c r="U49" s="18"/>
      <c r="V49" s="18"/>
      <c r="W49" s="18"/>
    </row>
    <row r="50" spans="1:23" x14ac:dyDescent="0.3">
      <c r="A50" s="22"/>
      <c r="B50" s="22"/>
      <c r="C50" s="22"/>
      <c r="D50" s="22"/>
      <c r="E50" s="22"/>
      <c r="F50" s="22"/>
      <c r="G50" s="22"/>
      <c r="H50" s="22"/>
      <c r="I50" s="22"/>
      <c r="J50" s="22"/>
      <c r="K50" s="22"/>
      <c r="L50" s="22"/>
      <c r="M50" s="22"/>
      <c r="N50" s="22"/>
      <c r="O50" s="22"/>
      <c r="P50" s="22"/>
      <c r="Q50" s="22"/>
      <c r="R50" s="22"/>
      <c r="S50" s="22"/>
      <c r="T50" s="18"/>
      <c r="U50" s="18"/>
      <c r="V50" s="18"/>
      <c r="W50" s="18"/>
    </row>
    <row r="51" spans="1:23" x14ac:dyDescent="0.3">
      <c r="A51" s="22"/>
      <c r="B51" s="22"/>
      <c r="C51" s="22"/>
      <c r="D51" s="22"/>
      <c r="E51" s="22"/>
      <c r="F51" s="22"/>
      <c r="G51" s="22"/>
      <c r="H51" s="22"/>
      <c r="I51" s="22"/>
      <c r="J51" s="22"/>
      <c r="K51" s="22"/>
      <c r="L51" s="22"/>
      <c r="M51" s="22"/>
      <c r="N51" s="22"/>
      <c r="O51" s="22"/>
      <c r="P51" s="22"/>
      <c r="Q51" s="22"/>
      <c r="R51" s="22"/>
      <c r="S51" s="22"/>
      <c r="T51" s="18"/>
      <c r="U51" s="18"/>
      <c r="V51" s="18"/>
      <c r="W51" s="18"/>
    </row>
    <row r="52" spans="1:23" x14ac:dyDescent="0.3">
      <c r="A52" s="22"/>
      <c r="B52" s="22"/>
      <c r="C52" s="22"/>
      <c r="D52" s="22"/>
      <c r="E52" s="22"/>
      <c r="F52" s="22"/>
      <c r="G52" s="22"/>
      <c r="H52" s="22"/>
      <c r="I52" s="22"/>
      <c r="J52" s="22"/>
      <c r="K52" s="22"/>
      <c r="L52" s="22"/>
      <c r="M52" s="22"/>
      <c r="N52" s="22"/>
      <c r="O52" s="22"/>
      <c r="P52" s="22"/>
      <c r="Q52" s="22"/>
      <c r="R52" s="22"/>
      <c r="S52" s="22"/>
      <c r="T52" s="18"/>
      <c r="U52" s="18"/>
      <c r="V52" s="18"/>
      <c r="W52" s="18"/>
    </row>
    <row r="53" spans="1:23" x14ac:dyDescent="0.3">
      <c r="A53" s="18"/>
      <c r="B53" s="18"/>
      <c r="C53" s="18"/>
      <c r="D53" s="18"/>
      <c r="E53" s="18"/>
      <c r="F53" s="18"/>
      <c r="G53" s="18"/>
      <c r="H53" s="18"/>
      <c r="I53" s="18"/>
      <c r="J53" s="18"/>
      <c r="K53" s="18"/>
      <c r="L53" s="18"/>
      <c r="M53" s="18"/>
      <c r="N53" s="18"/>
      <c r="O53" s="18"/>
      <c r="P53" s="18"/>
      <c r="Q53" s="18"/>
      <c r="R53" s="18"/>
      <c r="S53" s="18"/>
      <c r="T53" s="18"/>
      <c r="U53" s="18"/>
      <c r="V53" s="18"/>
      <c r="W53" s="18"/>
    </row>
    <row r="54" spans="1:23" x14ac:dyDescent="0.3">
      <c r="A54" s="18"/>
      <c r="B54" s="18"/>
      <c r="C54" s="18"/>
      <c r="D54" s="18"/>
      <c r="E54" s="18"/>
      <c r="F54" s="18"/>
      <c r="G54" s="18"/>
      <c r="H54" s="18"/>
      <c r="I54" s="18"/>
      <c r="J54" s="18"/>
      <c r="K54" s="18"/>
      <c r="L54" s="18"/>
      <c r="M54" s="18"/>
      <c r="N54" s="18"/>
      <c r="O54" s="18"/>
      <c r="P54" s="18"/>
      <c r="Q54" s="18"/>
      <c r="R54" s="18"/>
      <c r="S54" s="18"/>
      <c r="T54" s="18"/>
      <c r="U54" s="18"/>
      <c r="V54" s="18"/>
      <c r="W54" s="18"/>
    </row>
    <row r="55" spans="1:23" x14ac:dyDescent="0.3">
      <c r="A55" s="18"/>
      <c r="B55" s="18"/>
      <c r="C55" s="18"/>
      <c r="D55" s="18"/>
      <c r="E55" s="18"/>
      <c r="F55" s="18"/>
      <c r="G55" s="18"/>
      <c r="H55" s="18"/>
      <c r="I55" s="18"/>
      <c r="J55" s="18"/>
      <c r="K55" s="18"/>
      <c r="L55" s="18"/>
      <c r="M55" s="18"/>
      <c r="N55" s="18"/>
      <c r="O55" s="18"/>
      <c r="P55" s="18"/>
      <c r="Q55" s="18"/>
      <c r="R55" s="18"/>
      <c r="S55" s="18"/>
      <c r="T55" s="18"/>
      <c r="U55" s="18"/>
      <c r="V55" s="18"/>
      <c r="W55" s="18"/>
    </row>
    <row r="56" spans="1:23" x14ac:dyDescent="0.3">
      <c r="A56" s="18"/>
      <c r="B56" s="18"/>
      <c r="C56" s="18"/>
      <c r="D56" s="18"/>
      <c r="E56" s="18"/>
      <c r="F56" s="18"/>
      <c r="G56" s="18"/>
      <c r="H56" s="18"/>
      <c r="I56" s="18"/>
      <c r="J56" s="18"/>
      <c r="K56" s="18"/>
      <c r="L56" s="18"/>
      <c r="M56" s="18"/>
      <c r="N56" s="18"/>
      <c r="O56" s="18"/>
      <c r="P56" s="18"/>
      <c r="Q56" s="18"/>
      <c r="R56" s="18"/>
      <c r="S56" s="18"/>
      <c r="T56" s="18"/>
      <c r="U56" s="18"/>
      <c r="V56" s="18"/>
      <c r="W56" s="18"/>
    </row>
    <row r="57" spans="1:23" x14ac:dyDescent="0.3">
      <c r="A57" s="18"/>
      <c r="B57" s="18"/>
      <c r="C57" s="18"/>
      <c r="D57" s="18"/>
      <c r="E57" s="18"/>
      <c r="F57" s="18"/>
      <c r="G57" s="18"/>
      <c r="H57" s="18"/>
      <c r="I57" s="18"/>
      <c r="J57" s="18"/>
      <c r="K57" s="18"/>
      <c r="L57" s="18"/>
      <c r="M57" s="18"/>
      <c r="N57" s="18"/>
      <c r="O57" s="18"/>
      <c r="P57" s="18"/>
      <c r="Q57" s="18"/>
      <c r="R57" s="18"/>
      <c r="S57" s="18"/>
      <c r="T57" s="18"/>
      <c r="U57" s="18"/>
      <c r="V57" s="18"/>
      <c r="W57" s="18"/>
    </row>
  </sheetData>
  <mergeCells count="7">
    <mergeCell ref="Q3:Q4"/>
    <mergeCell ref="I3:I4"/>
    <mergeCell ref="A1:E4"/>
    <mergeCell ref="K3:K4"/>
    <mergeCell ref="M3:M4"/>
    <mergeCell ref="G3:G4"/>
    <mergeCell ref="O3: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EAAEC-5818-4A8E-9FC5-F6C55D1AC885}">
  <dimension ref="A3:B8"/>
  <sheetViews>
    <sheetView workbookViewId="0">
      <selection activeCell="M3" sqref="M3"/>
    </sheetView>
  </sheetViews>
  <sheetFormatPr defaultRowHeight="14.4" x14ac:dyDescent="0.3"/>
  <cols>
    <col min="1" max="2" width="12.5546875" bestFit="1" customWidth="1"/>
  </cols>
  <sheetData>
    <row r="3" spans="1:2" x14ac:dyDescent="0.3">
      <c r="A3" s="4" t="s">
        <v>569</v>
      </c>
      <c r="B3" t="s">
        <v>574</v>
      </c>
    </row>
    <row r="4" spans="1:2" x14ac:dyDescent="0.3">
      <c r="A4" s="5" t="s">
        <v>30</v>
      </c>
      <c r="B4" s="10">
        <v>524383.89</v>
      </c>
    </row>
    <row r="5" spans="1:2" x14ac:dyDescent="0.3">
      <c r="A5" s="5" t="s">
        <v>37</v>
      </c>
      <c r="B5" s="10">
        <v>161203.70000000001</v>
      </c>
    </row>
    <row r="6" spans="1:2" x14ac:dyDescent="0.3">
      <c r="A6" s="5" t="s">
        <v>134</v>
      </c>
      <c r="B6" s="10">
        <v>157078.92000000001</v>
      </c>
    </row>
    <row r="7" spans="1:2" x14ac:dyDescent="0.3">
      <c r="A7" s="5" t="s">
        <v>75</v>
      </c>
      <c r="B7" s="10">
        <v>78724.680000000022</v>
      </c>
    </row>
    <row r="8" spans="1:2" x14ac:dyDescent="0.3">
      <c r="A8" s="5" t="s">
        <v>128</v>
      </c>
      <c r="B8" s="10">
        <v>58880.53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03215-763D-48C2-A8EB-3F9BB9D5DB6B}">
  <dimension ref="A3:B9"/>
  <sheetViews>
    <sheetView tabSelected="1" workbookViewId="0">
      <selection activeCell="K18" sqref="K18"/>
    </sheetView>
  </sheetViews>
  <sheetFormatPr defaultRowHeight="14.4" x14ac:dyDescent="0.3"/>
  <cols>
    <col min="1" max="1" width="12.5546875" bestFit="1" customWidth="1"/>
    <col min="2" max="2" width="22.5546875" bestFit="1" customWidth="1"/>
    <col min="3" max="3" width="25" bestFit="1" customWidth="1"/>
  </cols>
  <sheetData>
    <row r="3" spans="1:2" x14ac:dyDescent="0.3">
      <c r="A3" s="4" t="s">
        <v>569</v>
      </c>
      <c r="B3" t="s">
        <v>588</v>
      </c>
    </row>
    <row r="4" spans="1:2" x14ac:dyDescent="0.3">
      <c r="A4" s="5" t="s">
        <v>250</v>
      </c>
      <c r="B4" s="12">
        <v>1.3029315960912053E-2</v>
      </c>
    </row>
    <row r="5" spans="1:2" x14ac:dyDescent="0.3">
      <c r="A5" s="5" t="s">
        <v>129</v>
      </c>
      <c r="B5" s="12">
        <v>9.7719869706840382E-3</v>
      </c>
    </row>
    <row r="6" spans="1:2" x14ac:dyDescent="0.3">
      <c r="A6" s="5" t="s">
        <v>221</v>
      </c>
      <c r="B6" s="12">
        <v>1.9543973941368076E-2</v>
      </c>
    </row>
    <row r="7" spans="1:2" x14ac:dyDescent="0.3">
      <c r="A7" s="5" t="s">
        <v>296</v>
      </c>
      <c r="B7" s="12">
        <v>1.3029315960912053E-2</v>
      </c>
    </row>
    <row r="8" spans="1:2" x14ac:dyDescent="0.3">
      <c r="A8" s="5" t="s">
        <v>301</v>
      </c>
      <c r="B8" s="12">
        <v>1.3029315960912053E-2</v>
      </c>
    </row>
    <row r="9" spans="1:2" x14ac:dyDescent="0.3">
      <c r="A9" s="5" t="s">
        <v>23</v>
      </c>
      <c r="B9" s="12">
        <v>0.9315960912052117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6519-FD5A-4C62-AECE-250C7BF637FC}">
  <dimension ref="A3:B8"/>
  <sheetViews>
    <sheetView workbookViewId="0">
      <selection activeCell="A4" sqref="A4"/>
    </sheetView>
  </sheetViews>
  <sheetFormatPr defaultRowHeight="14.4" x14ac:dyDescent="0.3"/>
  <cols>
    <col min="1" max="1" width="12.5546875" bestFit="1" customWidth="1"/>
    <col min="2" max="2" width="24.109375" bestFit="1" customWidth="1"/>
    <col min="3" max="3" width="18.21875" bestFit="1" customWidth="1"/>
    <col min="4" max="4" width="21" bestFit="1" customWidth="1"/>
    <col min="5" max="5" width="15.5546875" bestFit="1" customWidth="1"/>
    <col min="6" max="6" width="23.88671875" bestFit="1" customWidth="1"/>
    <col min="7" max="7" width="22.21875" bestFit="1" customWidth="1"/>
    <col min="8" max="8" width="24.109375" bestFit="1" customWidth="1"/>
    <col min="9" max="9" width="16.44140625" bestFit="1" customWidth="1"/>
    <col min="10" max="10" width="14.6640625" bestFit="1" customWidth="1"/>
    <col min="11" max="11" width="20.88671875" bestFit="1" customWidth="1"/>
    <col min="12" max="12" width="12.88671875" bestFit="1" customWidth="1"/>
    <col min="13" max="13" width="17.6640625" bestFit="1" customWidth="1"/>
    <col min="14" max="14" width="30.109375" bestFit="1" customWidth="1"/>
    <col min="15" max="15" width="18.33203125" bestFit="1" customWidth="1"/>
    <col min="16" max="16" width="16.33203125" bestFit="1" customWidth="1"/>
    <col min="17" max="17" width="11.21875" bestFit="1" customWidth="1"/>
    <col min="18" max="18" width="24.109375" bestFit="1" customWidth="1"/>
    <col min="19" max="19" width="28.88671875" bestFit="1" customWidth="1"/>
    <col min="20" max="20" width="18.5546875" bestFit="1" customWidth="1"/>
    <col min="21" max="21" width="17.5546875" bestFit="1" customWidth="1"/>
    <col min="22" max="22" width="19.88671875" bestFit="1" customWidth="1"/>
    <col min="23" max="23" width="24.77734375" bestFit="1" customWidth="1"/>
    <col min="24" max="24" width="21.88671875" bestFit="1" customWidth="1"/>
    <col min="25" max="25" width="21.33203125" bestFit="1" customWidth="1"/>
    <col min="26" max="26" width="22.88671875" bestFit="1" customWidth="1"/>
    <col min="27" max="27" width="14.33203125" bestFit="1" customWidth="1"/>
    <col min="28" max="28" width="22.77734375" bestFit="1" customWidth="1"/>
    <col min="29" max="29" width="23.109375" bestFit="1" customWidth="1"/>
    <col min="30" max="30" width="17.44140625" bestFit="1" customWidth="1"/>
    <col min="31" max="31" width="17.6640625" bestFit="1" customWidth="1"/>
    <col min="32" max="32" width="26.44140625" bestFit="1" customWidth="1"/>
    <col min="33" max="33" width="21.33203125" bestFit="1" customWidth="1"/>
    <col min="34" max="34" width="16.33203125" bestFit="1" customWidth="1"/>
    <col min="35" max="35" width="20.88671875" bestFit="1" customWidth="1"/>
    <col min="36" max="36" width="15.88671875" bestFit="1" customWidth="1"/>
    <col min="37" max="37" width="13.21875" bestFit="1" customWidth="1"/>
    <col min="38" max="38" width="14" bestFit="1" customWidth="1"/>
    <col min="39" max="39" width="16.21875" bestFit="1" customWidth="1"/>
    <col min="40" max="40" width="15.5546875" bestFit="1" customWidth="1"/>
    <col min="41" max="41" width="14.88671875" bestFit="1" customWidth="1"/>
    <col min="42" max="42" width="17.88671875" bestFit="1" customWidth="1"/>
    <col min="43" max="43" width="11.21875" bestFit="1" customWidth="1"/>
    <col min="44" max="44" width="22.109375" bestFit="1" customWidth="1"/>
    <col min="45" max="45" width="24" bestFit="1" customWidth="1"/>
    <col min="46" max="46" width="14.77734375" bestFit="1" customWidth="1"/>
    <col min="47" max="47" width="15.33203125" bestFit="1" customWidth="1"/>
    <col min="48" max="48" width="17.6640625" bestFit="1" customWidth="1"/>
    <col min="49" max="49" width="14.88671875" bestFit="1" customWidth="1"/>
    <col min="50" max="50" width="18.33203125" bestFit="1" customWidth="1"/>
    <col min="51" max="51" width="18" bestFit="1" customWidth="1"/>
    <col min="52" max="52" width="22.21875" bestFit="1" customWidth="1"/>
    <col min="53" max="53" width="13.6640625" bestFit="1" customWidth="1"/>
    <col min="54" max="54" width="15.33203125" bestFit="1" customWidth="1"/>
    <col min="55" max="55" width="11" bestFit="1" customWidth="1"/>
    <col min="56" max="56" width="11.44140625" bestFit="1" customWidth="1"/>
    <col min="57" max="57" width="16.88671875" bestFit="1" customWidth="1"/>
    <col min="58" max="58" width="23.109375" bestFit="1" customWidth="1"/>
    <col min="59" max="59" width="14.6640625" bestFit="1" customWidth="1"/>
    <col min="60" max="60" width="24.77734375" bestFit="1" customWidth="1"/>
    <col min="61" max="61" width="18" bestFit="1" customWidth="1"/>
    <col min="62" max="62" width="22.5546875" bestFit="1" customWidth="1"/>
    <col min="63" max="63" width="24.77734375" bestFit="1" customWidth="1"/>
    <col min="64" max="64" width="21.44140625" bestFit="1" customWidth="1"/>
    <col min="65" max="65" width="19.21875" bestFit="1" customWidth="1"/>
    <col min="66" max="66" width="20.33203125" bestFit="1" customWidth="1"/>
    <col min="67" max="67" width="9.44140625" bestFit="1" customWidth="1"/>
    <col min="68" max="68" width="29.5546875" bestFit="1" customWidth="1"/>
    <col min="69" max="69" width="16.5546875" bestFit="1" customWidth="1"/>
    <col min="70" max="70" width="10.77734375" bestFit="1" customWidth="1"/>
    <col min="71" max="71" width="29.109375" bestFit="1" customWidth="1"/>
    <col min="72" max="72" width="11.6640625" bestFit="1" customWidth="1"/>
    <col min="73" max="73" width="18.77734375" bestFit="1" customWidth="1"/>
    <col min="74" max="74" width="20" bestFit="1" customWidth="1"/>
    <col min="75" max="75" width="20.77734375" bestFit="1" customWidth="1"/>
    <col min="76" max="76" width="19.77734375" bestFit="1" customWidth="1"/>
    <col min="77" max="77" width="15.21875" bestFit="1" customWidth="1"/>
    <col min="78" max="78" width="23.5546875" bestFit="1" customWidth="1"/>
    <col min="79" max="79" width="21" bestFit="1" customWidth="1"/>
    <col min="80" max="80" width="19.44140625" bestFit="1" customWidth="1"/>
    <col min="81" max="81" width="14.33203125" bestFit="1" customWidth="1"/>
    <col min="82" max="82" width="17.6640625" bestFit="1" customWidth="1"/>
    <col min="83" max="83" width="19.77734375" bestFit="1" customWidth="1"/>
    <col min="84" max="84" width="24" bestFit="1" customWidth="1"/>
    <col min="85" max="85" width="20.5546875" bestFit="1" customWidth="1"/>
    <col min="86" max="86" width="19.5546875" bestFit="1" customWidth="1"/>
    <col min="87" max="87" width="17.6640625" bestFit="1" customWidth="1"/>
    <col min="88" max="88" width="19.109375" bestFit="1" customWidth="1"/>
    <col min="89" max="89" width="18.33203125" bestFit="1" customWidth="1"/>
    <col min="90" max="90" width="13.5546875" bestFit="1" customWidth="1"/>
    <col min="91" max="91" width="14.44140625" bestFit="1" customWidth="1"/>
    <col min="92" max="92" width="22.5546875" bestFit="1" customWidth="1"/>
    <col min="93" max="93" width="24.33203125" bestFit="1" customWidth="1"/>
  </cols>
  <sheetData>
    <row r="3" spans="1:2" x14ac:dyDescent="0.3">
      <c r="A3" s="4" t="s">
        <v>569</v>
      </c>
      <c r="B3" t="s">
        <v>594</v>
      </c>
    </row>
    <row r="4" spans="1:2" x14ac:dyDescent="0.3">
      <c r="A4" s="5" t="s">
        <v>30</v>
      </c>
      <c r="B4" s="33">
        <v>112</v>
      </c>
    </row>
    <row r="5" spans="1:2" x14ac:dyDescent="0.3">
      <c r="A5" s="5" t="s">
        <v>37</v>
      </c>
      <c r="B5" s="33">
        <v>37</v>
      </c>
    </row>
    <row r="6" spans="1:2" x14ac:dyDescent="0.3">
      <c r="A6" s="5" t="s">
        <v>134</v>
      </c>
      <c r="B6" s="33">
        <v>36</v>
      </c>
    </row>
    <row r="7" spans="1:2" x14ac:dyDescent="0.3">
      <c r="A7" s="5" t="s">
        <v>75</v>
      </c>
      <c r="B7" s="33">
        <v>19</v>
      </c>
    </row>
    <row r="8" spans="1:2" x14ac:dyDescent="0.3">
      <c r="A8" s="5" t="s">
        <v>128</v>
      </c>
      <c r="B8" s="33">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CF5FC-8941-41CC-B48C-781A5900D0FF}">
  <dimension ref="A4:C7"/>
  <sheetViews>
    <sheetView workbookViewId="0">
      <selection activeCell="J4" sqref="J4"/>
    </sheetView>
  </sheetViews>
  <sheetFormatPr defaultRowHeight="14.4" x14ac:dyDescent="0.3"/>
  <cols>
    <col min="1" max="1" width="12.5546875" bestFit="1" customWidth="1"/>
    <col min="2" max="2" width="10.77734375" bestFit="1" customWidth="1"/>
    <col min="3" max="3" width="11.6640625" bestFit="1" customWidth="1"/>
    <col min="4" max="11" width="9" bestFit="1" customWidth="1"/>
    <col min="12" max="12" width="10" bestFit="1" customWidth="1"/>
    <col min="13" max="13" width="9" bestFit="1" customWidth="1"/>
    <col min="14" max="14" width="22.5546875" bestFit="1" customWidth="1"/>
    <col min="15" max="25" width="3" bestFit="1" customWidth="1"/>
    <col min="26" max="26" width="4" bestFit="1" customWidth="1"/>
    <col min="27" max="28" width="3" bestFit="1" customWidth="1"/>
    <col min="29" max="29" width="6.6640625" bestFit="1" customWidth="1"/>
    <col min="30" max="30" width="4" bestFit="1" customWidth="1"/>
    <col min="31" max="32" width="3" bestFit="1" customWidth="1"/>
    <col min="33" max="33" width="6.6640625" bestFit="1" customWidth="1"/>
  </cols>
  <sheetData>
    <row r="4" spans="1:3" x14ac:dyDescent="0.3">
      <c r="A4" s="4" t="s">
        <v>569</v>
      </c>
      <c r="B4" t="s">
        <v>600</v>
      </c>
      <c r="C4" t="s">
        <v>599</v>
      </c>
    </row>
    <row r="5" spans="1:3" x14ac:dyDescent="0.3">
      <c r="A5" s="5">
        <v>2003</v>
      </c>
      <c r="B5" s="8">
        <v>504289.01000000007</v>
      </c>
      <c r="C5" s="33">
        <v>104</v>
      </c>
    </row>
    <row r="6" spans="1:3" x14ac:dyDescent="0.3">
      <c r="A6" s="5">
        <v>2004</v>
      </c>
      <c r="B6" s="8">
        <v>654842.9100000005</v>
      </c>
      <c r="C6" s="33">
        <v>144</v>
      </c>
    </row>
    <row r="7" spans="1:3" x14ac:dyDescent="0.3">
      <c r="A7" s="5">
        <v>2005</v>
      </c>
      <c r="B7" s="8">
        <v>249533.56000000003</v>
      </c>
      <c r="C7" s="33">
        <v>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1B90-8389-4866-B44C-80CFBB4AF075}">
  <dimension ref="A4:E18"/>
  <sheetViews>
    <sheetView workbookViewId="0">
      <selection activeCell="B7" sqref="B7"/>
    </sheetView>
  </sheetViews>
  <sheetFormatPr defaultRowHeight="14.4" x14ac:dyDescent="0.3"/>
  <cols>
    <col min="1" max="1" width="12.5546875" bestFit="1" customWidth="1"/>
    <col min="2" max="2" width="15.5546875" bestFit="1" customWidth="1"/>
    <col min="3" max="4" width="8.6640625" bestFit="1" customWidth="1"/>
    <col min="5" max="5" width="10.77734375" bestFit="1" customWidth="1"/>
    <col min="6" max="12" width="10" bestFit="1" customWidth="1"/>
    <col min="13" max="13" width="9" bestFit="1" customWidth="1"/>
    <col min="14" max="14" width="10" bestFit="1" customWidth="1"/>
    <col min="15" max="15" width="11" bestFit="1" customWidth="1"/>
  </cols>
  <sheetData>
    <row r="4" spans="1:5" x14ac:dyDescent="0.3">
      <c r="A4" s="4" t="s">
        <v>574</v>
      </c>
      <c r="B4" s="4" t="s">
        <v>595</v>
      </c>
    </row>
    <row r="5" spans="1:5" x14ac:dyDescent="0.3">
      <c r="A5" s="4" t="s">
        <v>569</v>
      </c>
      <c r="B5" t="s">
        <v>596</v>
      </c>
      <c r="C5" t="s">
        <v>597</v>
      </c>
      <c r="D5" t="s">
        <v>598</v>
      </c>
      <c r="E5" t="s">
        <v>570</v>
      </c>
    </row>
    <row r="6" spans="1:5" x14ac:dyDescent="0.3">
      <c r="A6" s="5" t="s">
        <v>576</v>
      </c>
      <c r="B6" s="34">
        <v>24974.989999999998</v>
      </c>
      <c r="C6" s="34">
        <v>43209.68</v>
      </c>
      <c r="D6" s="34">
        <v>39553.979999999996</v>
      </c>
      <c r="E6" s="34">
        <v>107738.65</v>
      </c>
    </row>
    <row r="7" spans="1:5" x14ac:dyDescent="0.3">
      <c r="A7" s="5" t="s">
        <v>577</v>
      </c>
      <c r="B7" s="34">
        <v>29098.03</v>
      </c>
      <c r="C7" s="34">
        <v>71063.94</v>
      </c>
      <c r="D7" s="34">
        <v>35913.040000000001</v>
      </c>
      <c r="E7" s="34">
        <v>136075.01</v>
      </c>
    </row>
    <row r="8" spans="1:5" x14ac:dyDescent="0.3">
      <c r="A8" s="5" t="s">
        <v>578</v>
      </c>
      <c r="B8" s="34">
        <v>42782.06</v>
      </c>
      <c r="C8" s="34">
        <v>47431.229999999996</v>
      </c>
      <c r="D8" s="34">
        <v>35285.429999999993</v>
      </c>
      <c r="E8" s="34">
        <v>125498.71999999999</v>
      </c>
    </row>
    <row r="9" spans="1:5" x14ac:dyDescent="0.3">
      <c r="A9" s="5" t="s">
        <v>579</v>
      </c>
      <c r="B9" s="34">
        <v>43427.25</v>
      </c>
      <c r="C9" s="34">
        <v>53170.959999999992</v>
      </c>
      <c r="D9" s="34">
        <v>29186.3</v>
      </c>
      <c r="E9" s="34">
        <v>125784.51</v>
      </c>
    </row>
    <row r="10" spans="1:5" x14ac:dyDescent="0.3">
      <c r="A10" s="5" t="s">
        <v>580</v>
      </c>
      <c r="B10" s="34">
        <v>55251.33</v>
      </c>
      <c r="C10" s="34">
        <v>30255.949999999997</v>
      </c>
      <c r="D10" s="34">
        <v>56187.000000000007</v>
      </c>
      <c r="E10" s="34">
        <v>141694.28</v>
      </c>
    </row>
    <row r="11" spans="1:5" x14ac:dyDescent="0.3">
      <c r="A11" s="5" t="s">
        <v>581</v>
      </c>
      <c r="B11" s="34">
        <v>53412.74</v>
      </c>
      <c r="C11" s="34">
        <v>48454.12000000001</v>
      </c>
      <c r="D11" s="34">
        <v>7900.19</v>
      </c>
      <c r="E11" s="34">
        <v>109767.05000000002</v>
      </c>
    </row>
    <row r="12" spans="1:5" x14ac:dyDescent="0.3">
      <c r="A12" s="5" t="s">
        <v>582</v>
      </c>
      <c r="B12" s="34">
        <v>17000.57</v>
      </c>
      <c r="C12" s="34">
        <v>41474.86</v>
      </c>
      <c r="D12" s="34">
        <v>8445.6</v>
      </c>
      <c r="E12" s="34">
        <v>66921.03</v>
      </c>
    </row>
    <row r="13" spans="1:5" x14ac:dyDescent="0.3">
      <c r="A13" s="5" t="s">
        <v>583</v>
      </c>
      <c r="B13" s="34">
        <v>25319.97</v>
      </c>
      <c r="C13" s="34">
        <v>58752.36</v>
      </c>
      <c r="D13" s="34">
        <v>6421.76</v>
      </c>
      <c r="E13" s="34">
        <v>90494.09</v>
      </c>
    </row>
    <row r="14" spans="1:5" x14ac:dyDescent="0.3">
      <c r="A14" s="5" t="s">
        <v>584</v>
      </c>
      <c r="B14" s="34">
        <v>31607.389999999996</v>
      </c>
      <c r="C14" s="34">
        <v>43065</v>
      </c>
      <c r="D14" s="34">
        <v>10253.73</v>
      </c>
      <c r="E14" s="34">
        <v>84926.12</v>
      </c>
    </row>
    <row r="15" spans="1:5" x14ac:dyDescent="0.3">
      <c r="A15" s="5" t="s">
        <v>585</v>
      </c>
      <c r="B15" s="34">
        <v>67325.62</v>
      </c>
      <c r="C15" s="34">
        <v>94802.760000000009</v>
      </c>
      <c r="D15" s="34">
        <v>17627.830000000002</v>
      </c>
      <c r="E15" s="34">
        <v>179756.21000000002</v>
      </c>
    </row>
    <row r="16" spans="1:5" x14ac:dyDescent="0.3">
      <c r="A16" s="5" t="s">
        <v>586</v>
      </c>
      <c r="B16" s="34">
        <v>96188.999999999985</v>
      </c>
      <c r="C16" s="34">
        <v>103121.51999999999</v>
      </c>
      <c r="D16" s="34"/>
      <c r="E16" s="34">
        <v>199310.51999999996</v>
      </c>
    </row>
    <row r="17" spans="1:5" x14ac:dyDescent="0.3">
      <c r="A17" s="5" t="s">
        <v>587</v>
      </c>
      <c r="B17" s="34">
        <v>17900.059999999998</v>
      </c>
      <c r="C17" s="34">
        <v>20040.53</v>
      </c>
      <c r="D17" s="34">
        <v>2758.7</v>
      </c>
      <c r="E17" s="34">
        <v>40699.289999999994</v>
      </c>
    </row>
    <row r="18" spans="1:5" x14ac:dyDescent="0.3">
      <c r="A18" s="5" t="s">
        <v>570</v>
      </c>
      <c r="B18" s="34">
        <v>504289.00999999995</v>
      </c>
      <c r="C18" s="34">
        <v>654842.90999999992</v>
      </c>
      <c r="D18" s="34">
        <v>249533.56</v>
      </c>
      <c r="E18" s="34">
        <v>1408665.4800000002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DEB8-0297-46FA-A466-93BCCFAAD073}">
  <dimension ref="A3:B6"/>
  <sheetViews>
    <sheetView workbookViewId="0">
      <selection activeCell="P11" sqref="P11"/>
    </sheetView>
  </sheetViews>
  <sheetFormatPr defaultRowHeight="14.4" x14ac:dyDescent="0.3"/>
  <cols>
    <col min="1" max="2" width="12.5546875" bestFit="1" customWidth="1"/>
    <col min="3" max="3" width="22" bestFit="1" customWidth="1"/>
    <col min="4" max="308" width="6" bestFit="1" customWidth="1"/>
    <col min="309" max="309" width="10.77734375" bestFit="1" customWidth="1"/>
  </cols>
  <sheetData>
    <row r="3" spans="1:2" x14ac:dyDescent="0.3">
      <c r="A3" s="4" t="s">
        <v>569</v>
      </c>
      <c r="B3" t="s">
        <v>574</v>
      </c>
    </row>
    <row r="4" spans="1:2" x14ac:dyDescent="0.3">
      <c r="A4" s="5" t="s">
        <v>114</v>
      </c>
      <c r="B4" s="7">
        <v>0.27346864494755707</v>
      </c>
    </row>
    <row r="5" spans="1:2" x14ac:dyDescent="0.3">
      <c r="A5" s="5" t="s">
        <v>43</v>
      </c>
      <c r="B5" s="7">
        <v>0.60971141281889019</v>
      </c>
    </row>
    <row r="6" spans="1:2" x14ac:dyDescent="0.3">
      <c r="A6" s="5" t="s">
        <v>32</v>
      </c>
      <c r="B6" s="7">
        <v>0.11681994223355285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9"/>
  <sheetViews>
    <sheetView workbookViewId="0">
      <selection activeCell="D2" sqref="D2"/>
    </sheetView>
  </sheetViews>
  <sheetFormatPr defaultRowHeight="14.4" x14ac:dyDescent="0.3"/>
  <cols>
    <col min="1" max="1" width="16.33203125" customWidth="1"/>
    <col min="2" max="2" width="19.6640625" customWidth="1"/>
    <col min="3" max="4" width="14.6640625" customWidth="1"/>
    <col min="5" max="5" width="20.109375" customWidth="1"/>
    <col min="6" max="6" width="11.77734375" customWidth="1"/>
    <col min="7" max="7" width="13.44140625" style="3" bestFit="1" customWidth="1"/>
    <col min="8" max="8" width="13.44140625" style="3" customWidth="1"/>
    <col min="9" max="9" width="13.44140625" style="1" customWidth="1"/>
    <col min="10" max="10" width="9.88671875" bestFit="1" customWidth="1"/>
    <col min="11" max="11" width="9.109375" customWidth="1"/>
    <col min="12" max="12" width="12.33203125" customWidth="1"/>
    <col min="13" max="13" width="17.88671875" customWidth="1"/>
    <col min="14" max="14" width="16" bestFit="1" customWidth="1"/>
    <col min="15" max="15" width="16.21875" bestFit="1" customWidth="1"/>
    <col min="16" max="16" width="21.6640625" customWidth="1"/>
    <col min="17" max="17" width="31.6640625" bestFit="1" customWidth="1"/>
    <col min="18" max="18" width="15.88671875" bestFit="1" customWidth="1"/>
    <col min="19" max="19" width="40.88671875" bestFit="1" customWidth="1"/>
    <col min="20" max="20" width="15.44140625" customWidth="1"/>
    <col min="21" max="21" width="18.33203125" customWidth="1"/>
    <col min="22" max="22" width="12.109375" bestFit="1" customWidth="1"/>
    <col min="23" max="23" width="14.109375" customWidth="1"/>
    <col min="24" max="24" width="15.33203125" customWidth="1"/>
    <col min="25" max="25" width="18.88671875" customWidth="1"/>
    <col min="26" max="26" width="19.88671875" customWidth="1"/>
    <col min="27" max="27" width="10.77734375" customWidth="1"/>
  </cols>
  <sheetData>
    <row r="1" spans="1:26" x14ac:dyDescent="0.3">
      <c r="A1" t="s">
        <v>0</v>
      </c>
      <c r="B1" t="s">
        <v>1</v>
      </c>
      <c r="C1" t="s">
        <v>2</v>
      </c>
      <c r="D1" s="13" t="s">
        <v>573</v>
      </c>
      <c r="E1" t="s">
        <v>3</v>
      </c>
      <c r="F1" t="s">
        <v>4</v>
      </c>
      <c r="G1" s="3" t="s">
        <v>5</v>
      </c>
      <c r="H1" s="14" t="s">
        <v>572</v>
      </c>
      <c r="I1" t="s">
        <v>6</v>
      </c>
      <c r="J1" t="s">
        <v>7</v>
      </c>
      <c r="K1" t="s">
        <v>8</v>
      </c>
      <c r="L1" t="s">
        <v>9</v>
      </c>
      <c r="M1" t="s">
        <v>10</v>
      </c>
      <c r="N1" t="s">
        <v>11</v>
      </c>
      <c r="O1" t="s">
        <v>12</v>
      </c>
      <c r="P1" t="s">
        <v>13</v>
      </c>
      <c r="Q1" t="s">
        <v>14</v>
      </c>
      <c r="R1" t="s">
        <v>15</v>
      </c>
      <c r="S1" t="s">
        <v>16</v>
      </c>
      <c r="T1" t="s">
        <v>17</v>
      </c>
      <c r="U1" t="s">
        <v>18</v>
      </c>
      <c r="V1" t="s">
        <v>19</v>
      </c>
      <c r="W1" t="s">
        <v>20</v>
      </c>
      <c r="X1" t="s">
        <v>21</v>
      </c>
      <c r="Y1" t="s">
        <v>476</v>
      </c>
      <c r="Z1" t="s">
        <v>22</v>
      </c>
    </row>
    <row r="2" spans="1:26" x14ac:dyDescent="0.3">
      <c r="A2">
        <v>10100</v>
      </c>
      <c r="B2">
        <v>30</v>
      </c>
      <c r="C2" s="8">
        <v>100</v>
      </c>
      <c r="D2" s="9">
        <f>sales_data[[#This Row],[QUANTITYORDERED]]*sales_data[[#This Row],[PRICEEACH]]</f>
        <v>3000</v>
      </c>
      <c r="E2">
        <v>3</v>
      </c>
      <c r="F2" s="9">
        <v>5151</v>
      </c>
      <c r="G2" s="3">
        <v>37773</v>
      </c>
      <c r="H2" s="3" t="str">
        <f>TEXT(sales_data[[#This Row],[ORDERDATE]],"mmm")</f>
        <v>Jun</v>
      </c>
      <c r="I2" t="s">
        <v>23</v>
      </c>
      <c r="J2">
        <v>1</v>
      </c>
      <c r="K2">
        <v>1</v>
      </c>
      <c r="L2">
        <v>2003</v>
      </c>
      <c r="M2" t="s">
        <v>406</v>
      </c>
      <c r="N2" s="9">
        <v>170</v>
      </c>
      <c r="O2" t="s">
        <v>430</v>
      </c>
      <c r="P2" t="s">
        <v>203</v>
      </c>
      <c r="Q2">
        <v>6035558647</v>
      </c>
      <c r="R2" t="s">
        <v>204</v>
      </c>
      <c r="T2" t="s">
        <v>205</v>
      </c>
      <c r="U2" t="s">
        <v>206</v>
      </c>
      <c r="V2">
        <v>62005</v>
      </c>
      <c r="W2" t="s">
        <v>30</v>
      </c>
      <c r="X2" t="s">
        <v>31</v>
      </c>
      <c r="Y2" t="s">
        <v>477</v>
      </c>
      <c r="Z2" t="s">
        <v>43</v>
      </c>
    </row>
    <row r="3" spans="1:26" x14ac:dyDescent="0.3">
      <c r="A3">
        <v>10101</v>
      </c>
      <c r="B3">
        <v>25</v>
      </c>
      <c r="C3" s="8">
        <v>100</v>
      </c>
      <c r="D3" s="9">
        <f>sales_data[[#This Row],[QUANTITYORDERED]]*sales_data[[#This Row],[PRICEEACH]]</f>
        <v>2500</v>
      </c>
      <c r="E3">
        <v>4</v>
      </c>
      <c r="F3" s="9">
        <v>3782</v>
      </c>
      <c r="G3" s="3">
        <v>37865</v>
      </c>
      <c r="H3" s="3" t="str">
        <f>TEXT(sales_data[[#This Row],[ORDERDATE]],"mmm")</f>
        <v>Sep</v>
      </c>
      <c r="I3" t="s">
        <v>23</v>
      </c>
      <c r="J3">
        <v>1</v>
      </c>
      <c r="K3">
        <v>1</v>
      </c>
      <c r="L3">
        <v>2003</v>
      </c>
      <c r="M3" t="s">
        <v>406</v>
      </c>
      <c r="N3" s="9">
        <v>127</v>
      </c>
      <c r="O3" t="s">
        <v>434</v>
      </c>
      <c r="P3" t="s">
        <v>339</v>
      </c>
      <c r="Q3" t="s">
        <v>340</v>
      </c>
      <c r="R3" t="s">
        <v>341</v>
      </c>
      <c r="T3" t="s">
        <v>342</v>
      </c>
      <c r="V3">
        <v>60528</v>
      </c>
      <c r="W3" t="s">
        <v>327</v>
      </c>
      <c r="X3" t="s">
        <v>38</v>
      </c>
      <c r="Y3" t="s">
        <v>478</v>
      </c>
      <c r="Z3" t="s">
        <v>43</v>
      </c>
    </row>
    <row r="4" spans="1:26" x14ac:dyDescent="0.3">
      <c r="A4">
        <v>10102</v>
      </c>
      <c r="B4">
        <v>39</v>
      </c>
      <c r="C4" s="8">
        <v>100</v>
      </c>
      <c r="D4" s="9">
        <f>sales_data[[#This Row],[QUANTITYORDERED]]*sales_data[[#This Row],[PRICEEACH]]</f>
        <v>3900</v>
      </c>
      <c r="E4">
        <v>2</v>
      </c>
      <c r="F4" s="9">
        <v>4808.3100000000004</v>
      </c>
      <c r="G4" s="3">
        <v>37895</v>
      </c>
      <c r="H4" s="3" t="str">
        <f>TEXT(sales_data[[#This Row],[ORDERDATE]],"mmm")</f>
        <v>Oct</v>
      </c>
      <c r="I4" t="s">
        <v>23</v>
      </c>
      <c r="J4">
        <v>1</v>
      </c>
      <c r="K4">
        <v>1</v>
      </c>
      <c r="L4">
        <v>2003</v>
      </c>
      <c r="M4" t="s">
        <v>406</v>
      </c>
      <c r="N4" s="9">
        <v>102</v>
      </c>
      <c r="O4" t="s">
        <v>407</v>
      </c>
      <c r="P4" t="s">
        <v>77</v>
      </c>
      <c r="Q4">
        <v>2125551500</v>
      </c>
      <c r="R4" t="s">
        <v>78</v>
      </c>
      <c r="S4" t="s">
        <v>79</v>
      </c>
      <c r="T4" t="s">
        <v>28</v>
      </c>
      <c r="U4" t="s">
        <v>29</v>
      </c>
      <c r="V4">
        <v>10022</v>
      </c>
      <c r="W4" t="s">
        <v>30</v>
      </c>
      <c r="X4" t="s">
        <v>31</v>
      </c>
      <c r="Y4" t="s">
        <v>479</v>
      </c>
      <c r="Z4" t="s">
        <v>43</v>
      </c>
    </row>
    <row r="5" spans="1:26" x14ac:dyDescent="0.3">
      <c r="A5">
        <v>10103</v>
      </c>
      <c r="B5">
        <v>26</v>
      </c>
      <c r="C5" s="8">
        <v>100</v>
      </c>
      <c r="D5" s="9">
        <f>sales_data[[#This Row],[QUANTITYORDERED]]*sales_data[[#This Row],[PRICEEACH]]</f>
        <v>2600</v>
      </c>
      <c r="E5">
        <v>11</v>
      </c>
      <c r="F5" s="9">
        <v>5404.62</v>
      </c>
      <c r="G5" s="3">
        <v>37650</v>
      </c>
      <c r="H5" s="3" t="str">
        <f>TEXT(sales_data[[#This Row],[ORDERDATE]],"mmm")</f>
        <v>Jan</v>
      </c>
      <c r="I5" t="s">
        <v>23</v>
      </c>
      <c r="J5">
        <v>1</v>
      </c>
      <c r="K5">
        <v>1</v>
      </c>
      <c r="L5">
        <v>2003</v>
      </c>
      <c r="M5" t="s">
        <v>135</v>
      </c>
      <c r="N5" s="9">
        <v>214</v>
      </c>
      <c r="O5" t="s">
        <v>136</v>
      </c>
      <c r="P5" t="s">
        <v>101</v>
      </c>
      <c r="Q5" t="s">
        <v>102</v>
      </c>
      <c r="R5" t="s">
        <v>103</v>
      </c>
      <c r="T5" t="s">
        <v>104</v>
      </c>
      <c r="V5">
        <v>4110</v>
      </c>
      <c r="W5" t="s">
        <v>63</v>
      </c>
      <c r="X5" t="s">
        <v>38</v>
      </c>
      <c r="Y5" t="s">
        <v>480</v>
      </c>
      <c r="Z5" t="s">
        <v>43</v>
      </c>
    </row>
    <row r="6" spans="1:26" x14ac:dyDescent="0.3">
      <c r="A6">
        <v>10104</v>
      </c>
      <c r="B6">
        <v>34</v>
      </c>
      <c r="C6" s="8">
        <v>100</v>
      </c>
      <c r="D6" s="9">
        <f>sales_data[[#This Row],[QUANTITYORDERED]]*sales_data[[#This Row],[PRICEEACH]]</f>
        <v>3400</v>
      </c>
      <c r="E6">
        <v>1</v>
      </c>
      <c r="F6" s="9">
        <v>5958.5</v>
      </c>
      <c r="G6" s="3">
        <v>37652</v>
      </c>
      <c r="H6" s="3" t="str">
        <f>TEXT(sales_data[[#This Row],[ORDERDATE]],"mmm")</f>
        <v>Jan</v>
      </c>
      <c r="I6" t="s">
        <v>23</v>
      </c>
      <c r="J6">
        <v>1</v>
      </c>
      <c r="K6">
        <v>1</v>
      </c>
      <c r="L6">
        <v>2003</v>
      </c>
      <c r="M6" t="s">
        <v>135</v>
      </c>
      <c r="N6" s="9">
        <v>151</v>
      </c>
      <c r="O6" t="s">
        <v>376</v>
      </c>
      <c r="P6" t="s">
        <v>130</v>
      </c>
      <c r="Q6" t="s">
        <v>131</v>
      </c>
      <c r="R6" t="s">
        <v>132</v>
      </c>
      <c r="T6" t="s">
        <v>133</v>
      </c>
      <c r="V6">
        <v>28034</v>
      </c>
      <c r="W6" t="s">
        <v>134</v>
      </c>
      <c r="X6" t="s">
        <v>38</v>
      </c>
      <c r="Y6" t="s">
        <v>481</v>
      </c>
      <c r="Z6" t="s">
        <v>43</v>
      </c>
    </row>
    <row r="7" spans="1:26" x14ac:dyDescent="0.3">
      <c r="A7">
        <v>10105</v>
      </c>
      <c r="B7">
        <v>50</v>
      </c>
      <c r="C7" s="8">
        <v>100</v>
      </c>
      <c r="D7" s="9">
        <f>sales_data[[#This Row],[QUANTITYORDERED]]*sales_data[[#This Row],[PRICEEACH]]</f>
        <v>5000</v>
      </c>
      <c r="E7">
        <v>2</v>
      </c>
      <c r="F7" s="9">
        <v>7208</v>
      </c>
      <c r="G7" s="3">
        <v>37927</v>
      </c>
      <c r="H7" s="3" t="str">
        <f>TEXT(sales_data[[#This Row],[ORDERDATE]],"mmm")</f>
        <v>Nov</v>
      </c>
      <c r="I7" t="s">
        <v>23</v>
      </c>
      <c r="J7">
        <v>1</v>
      </c>
      <c r="K7">
        <v>2</v>
      </c>
      <c r="L7">
        <v>2003</v>
      </c>
      <c r="M7" t="s">
        <v>135</v>
      </c>
      <c r="N7" s="9">
        <v>136</v>
      </c>
      <c r="O7" t="s">
        <v>237</v>
      </c>
      <c r="P7" t="s">
        <v>238</v>
      </c>
      <c r="Q7" t="s">
        <v>239</v>
      </c>
      <c r="R7" t="s">
        <v>240</v>
      </c>
      <c r="T7" t="s">
        <v>241</v>
      </c>
      <c r="V7">
        <v>1734</v>
      </c>
      <c r="W7" t="s">
        <v>242</v>
      </c>
      <c r="X7" t="s">
        <v>38</v>
      </c>
      <c r="Y7" t="s">
        <v>482</v>
      </c>
      <c r="Z7" t="s">
        <v>114</v>
      </c>
    </row>
    <row r="8" spans="1:26" x14ac:dyDescent="0.3">
      <c r="A8">
        <v>10106</v>
      </c>
      <c r="B8">
        <v>36</v>
      </c>
      <c r="C8" s="8">
        <v>100</v>
      </c>
      <c r="D8" s="9">
        <f>sales_data[[#This Row],[QUANTITYORDERED]]*sales_data[[#This Row],[PRICEEACH]]</f>
        <v>3600</v>
      </c>
      <c r="E8">
        <v>12</v>
      </c>
      <c r="F8" s="9">
        <v>5279.4</v>
      </c>
      <c r="G8" s="3">
        <v>37669</v>
      </c>
      <c r="H8" s="3" t="str">
        <f>TEXT(sales_data[[#This Row],[ORDERDATE]],"mmm")</f>
        <v>Feb</v>
      </c>
      <c r="I8" t="s">
        <v>23</v>
      </c>
      <c r="J8">
        <v>1</v>
      </c>
      <c r="K8">
        <v>2</v>
      </c>
      <c r="L8">
        <v>2003</v>
      </c>
      <c r="M8" t="s">
        <v>417</v>
      </c>
      <c r="N8" s="9">
        <v>157</v>
      </c>
      <c r="O8" t="s">
        <v>418</v>
      </c>
      <c r="P8" t="s">
        <v>408</v>
      </c>
      <c r="Q8" t="s">
        <v>409</v>
      </c>
      <c r="R8" t="s">
        <v>410</v>
      </c>
      <c r="T8" t="s">
        <v>411</v>
      </c>
      <c r="V8">
        <v>24100</v>
      </c>
      <c r="W8" t="s">
        <v>190</v>
      </c>
      <c r="X8" t="s">
        <v>38</v>
      </c>
      <c r="Y8" t="s">
        <v>483</v>
      </c>
      <c r="Z8" t="s">
        <v>43</v>
      </c>
    </row>
    <row r="9" spans="1:26" x14ac:dyDescent="0.3">
      <c r="A9">
        <v>10107</v>
      </c>
      <c r="B9">
        <v>30</v>
      </c>
      <c r="C9" s="8">
        <v>95.7</v>
      </c>
      <c r="D9" s="9">
        <f>sales_data[[#This Row],[QUANTITYORDERED]]*sales_data[[#This Row],[PRICEEACH]]</f>
        <v>2871</v>
      </c>
      <c r="E9">
        <v>2</v>
      </c>
      <c r="F9" s="9">
        <v>2871</v>
      </c>
      <c r="G9" s="3">
        <v>37676</v>
      </c>
      <c r="H9" s="3" t="str">
        <f>TEXT(sales_data[[#This Row],[ORDERDATE]],"mmm")</f>
        <v>Feb</v>
      </c>
      <c r="I9" t="s">
        <v>23</v>
      </c>
      <c r="J9">
        <v>1</v>
      </c>
      <c r="K9">
        <v>2</v>
      </c>
      <c r="L9">
        <v>2003</v>
      </c>
      <c r="M9" t="s">
        <v>24</v>
      </c>
      <c r="N9" s="9">
        <v>95</v>
      </c>
      <c r="O9" t="s">
        <v>25</v>
      </c>
      <c r="P9" t="s">
        <v>26</v>
      </c>
      <c r="Q9">
        <v>2125557818</v>
      </c>
      <c r="R9" t="s">
        <v>27</v>
      </c>
      <c r="T9" t="s">
        <v>28</v>
      </c>
      <c r="U9" t="s">
        <v>29</v>
      </c>
      <c r="V9">
        <v>10022</v>
      </c>
      <c r="W9" t="s">
        <v>30</v>
      </c>
      <c r="X9" t="s">
        <v>31</v>
      </c>
      <c r="Y9" t="s">
        <v>484</v>
      </c>
      <c r="Z9" t="s">
        <v>32</v>
      </c>
    </row>
    <row r="10" spans="1:26" x14ac:dyDescent="0.3">
      <c r="A10">
        <v>10108</v>
      </c>
      <c r="B10">
        <v>33</v>
      </c>
      <c r="C10" s="8">
        <v>100</v>
      </c>
      <c r="D10" s="9">
        <f>sales_data[[#This Row],[QUANTITYORDERED]]*sales_data[[#This Row],[PRICEEACH]]</f>
        <v>3300</v>
      </c>
      <c r="E10">
        <v>6</v>
      </c>
      <c r="F10" s="9">
        <v>5265.15</v>
      </c>
      <c r="G10" s="3">
        <v>37683</v>
      </c>
      <c r="H10" s="3" t="str">
        <f>TEXT(sales_data[[#This Row],[ORDERDATE]],"mmm")</f>
        <v>Mar</v>
      </c>
      <c r="I10" t="s">
        <v>23</v>
      </c>
      <c r="J10">
        <v>1</v>
      </c>
      <c r="K10">
        <v>3</v>
      </c>
      <c r="L10">
        <v>2003</v>
      </c>
      <c r="M10" t="s">
        <v>135</v>
      </c>
      <c r="N10" s="9">
        <v>194</v>
      </c>
      <c r="O10" t="s">
        <v>312</v>
      </c>
      <c r="P10" t="s">
        <v>313</v>
      </c>
      <c r="Q10" t="s">
        <v>314</v>
      </c>
      <c r="R10" t="s">
        <v>315</v>
      </c>
      <c r="T10" t="s">
        <v>316</v>
      </c>
      <c r="V10" t="s">
        <v>317</v>
      </c>
      <c r="W10" t="s">
        <v>318</v>
      </c>
      <c r="X10" t="s">
        <v>149</v>
      </c>
      <c r="Y10" t="s">
        <v>485</v>
      </c>
      <c r="Z10" t="s">
        <v>43</v>
      </c>
    </row>
    <row r="11" spans="1:26" x14ac:dyDescent="0.3">
      <c r="A11">
        <v>10109</v>
      </c>
      <c r="B11">
        <v>26</v>
      </c>
      <c r="C11" s="8">
        <v>100</v>
      </c>
      <c r="D11" s="9">
        <f>sales_data[[#This Row],[QUANTITYORDERED]]*sales_data[[#This Row],[PRICEEACH]]</f>
        <v>2600</v>
      </c>
      <c r="E11">
        <v>4</v>
      </c>
      <c r="F11" s="9">
        <v>4379.18</v>
      </c>
      <c r="G11" s="3">
        <v>37897</v>
      </c>
      <c r="H11" s="3" t="str">
        <f>TEXT(sales_data[[#This Row],[ORDERDATE]],"mmm")</f>
        <v>Oct</v>
      </c>
      <c r="I11" t="s">
        <v>23</v>
      </c>
      <c r="J11">
        <v>1</v>
      </c>
      <c r="K11">
        <v>3</v>
      </c>
      <c r="L11">
        <v>2003</v>
      </c>
      <c r="M11" t="s">
        <v>135</v>
      </c>
      <c r="N11" s="9">
        <v>141</v>
      </c>
      <c r="O11" t="s">
        <v>396</v>
      </c>
      <c r="P11" t="s">
        <v>228</v>
      </c>
      <c r="Q11">
        <v>2155559857</v>
      </c>
      <c r="R11" t="s">
        <v>229</v>
      </c>
      <c r="T11" t="s">
        <v>160</v>
      </c>
      <c r="U11" t="s">
        <v>108</v>
      </c>
      <c r="V11">
        <v>71270</v>
      </c>
      <c r="W11" t="s">
        <v>30</v>
      </c>
      <c r="X11" t="s">
        <v>31</v>
      </c>
      <c r="Y11" t="s">
        <v>486</v>
      </c>
      <c r="Z11" t="s">
        <v>43</v>
      </c>
    </row>
    <row r="12" spans="1:26" x14ac:dyDescent="0.3">
      <c r="A12">
        <v>10110</v>
      </c>
      <c r="B12">
        <v>37</v>
      </c>
      <c r="C12" s="8">
        <v>100</v>
      </c>
      <c r="D12" s="9">
        <f>sales_data[[#This Row],[QUANTITYORDERED]]*sales_data[[#This Row],[PRICEEACH]]</f>
        <v>3700</v>
      </c>
      <c r="E12">
        <v>16</v>
      </c>
      <c r="F12" s="9">
        <v>5433.08</v>
      </c>
      <c r="G12" s="3">
        <v>37698</v>
      </c>
      <c r="H12" s="3" t="str">
        <f>TEXT(sales_data[[#This Row],[ORDERDATE]],"mmm")</f>
        <v>Mar</v>
      </c>
      <c r="I12" t="s">
        <v>23</v>
      </c>
      <c r="J12">
        <v>1</v>
      </c>
      <c r="K12">
        <v>3</v>
      </c>
      <c r="L12">
        <v>2003</v>
      </c>
      <c r="M12" t="s">
        <v>135</v>
      </c>
      <c r="N12" s="9">
        <v>124</v>
      </c>
      <c r="O12" t="s">
        <v>416</v>
      </c>
      <c r="P12" t="s">
        <v>361</v>
      </c>
      <c r="Q12" t="s">
        <v>362</v>
      </c>
      <c r="R12" t="s">
        <v>363</v>
      </c>
      <c r="T12" t="s">
        <v>364</v>
      </c>
      <c r="V12" t="s">
        <v>365</v>
      </c>
      <c r="W12" t="s">
        <v>128</v>
      </c>
      <c r="X12" t="s">
        <v>38</v>
      </c>
      <c r="Y12" t="s">
        <v>487</v>
      </c>
      <c r="Z12" t="s">
        <v>43</v>
      </c>
    </row>
    <row r="13" spans="1:26" x14ac:dyDescent="0.3">
      <c r="A13">
        <v>10111</v>
      </c>
      <c r="B13">
        <v>33</v>
      </c>
      <c r="C13" s="8">
        <v>99.66</v>
      </c>
      <c r="D13" s="9">
        <f>sales_data[[#This Row],[QUANTITYORDERED]]*sales_data[[#This Row],[PRICEEACH]]</f>
        <v>3288.7799999999997</v>
      </c>
      <c r="E13">
        <v>6</v>
      </c>
      <c r="F13" s="9">
        <v>3288.78</v>
      </c>
      <c r="G13" s="3">
        <v>37705</v>
      </c>
      <c r="H13" s="3" t="str">
        <f>TEXT(sales_data[[#This Row],[ORDERDATE]],"mmm")</f>
        <v>Mar</v>
      </c>
      <c r="I13" t="s">
        <v>23</v>
      </c>
      <c r="J13">
        <v>1</v>
      </c>
      <c r="K13">
        <v>3</v>
      </c>
      <c r="L13">
        <v>2003</v>
      </c>
      <c r="M13" t="s">
        <v>406</v>
      </c>
      <c r="N13" s="9">
        <v>102</v>
      </c>
      <c r="O13" t="s">
        <v>407</v>
      </c>
      <c r="P13" t="s">
        <v>64</v>
      </c>
      <c r="Q13">
        <v>6505555787</v>
      </c>
      <c r="R13" t="s">
        <v>65</v>
      </c>
      <c r="T13" t="s">
        <v>50</v>
      </c>
      <c r="U13" t="s">
        <v>47</v>
      </c>
      <c r="W13" t="s">
        <v>30</v>
      </c>
      <c r="X13" t="s">
        <v>31</v>
      </c>
      <c r="Y13" t="s">
        <v>488</v>
      </c>
      <c r="Z13" t="s">
        <v>43</v>
      </c>
    </row>
    <row r="14" spans="1:26" x14ac:dyDescent="0.3">
      <c r="A14">
        <v>10112</v>
      </c>
      <c r="B14">
        <v>29</v>
      </c>
      <c r="C14" s="8">
        <v>100</v>
      </c>
      <c r="D14" s="9">
        <f>sales_data[[#This Row],[QUANTITYORDERED]]*sales_data[[#This Row],[PRICEEACH]]</f>
        <v>2900</v>
      </c>
      <c r="E14">
        <v>1</v>
      </c>
      <c r="F14" s="9">
        <v>7209.11</v>
      </c>
      <c r="G14" s="3">
        <v>37704</v>
      </c>
      <c r="H14" s="3" t="str">
        <f>TEXT(sales_data[[#This Row],[ORDERDATE]],"mmm")</f>
        <v>Mar</v>
      </c>
      <c r="I14" t="s">
        <v>23</v>
      </c>
      <c r="J14">
        <v>1</v>
      </c>
      <c r="K14">
        <v>3</v>
      </c>
      <c r="L14">
        <v>2003</v>
      </c>
      <c r="M14" t="s">
        <v>135</v>
      </c>
      <c r="N14" s="9">
        <v>214</v>
      </c>
      <c r="O14" t="s">
        <v>136</v>
      </c>
      <c r="P14" t="s">
        <v>137</v>
      </c>
      <c r="Q14" t="s">
        <v>138</v>
      </c>
      <c r="R14" t="s">
        <v>475</v>
      </c>
      <c r="T14" t="s">
        <v>139</v>
      </c>
      <c r="V14" t="s">
        <v>140</v>
      </c>
      <c r="W14" t="s">
        <v>141</v>
      </c>
      <c r="X14" t="s">
        <v>38</v>
      </c>
      <c r="Y14" t="s">
        <v>489</v>
      </c>
      <c r="Z14" t="s">
        <v>114</v>
      </c>
    </row>
    <row r="15" spans="1:26" x14ac:dyDescent="0.3">
      <c r="A15">
        <v>10113</v>
      </c>
      <c r="B15">
        <v>21</v>
      </c>
      <c r="C15" s="8">
        <v>100</v>
      </c>
      <c r="D15" s="9">
        <f>sales_data[[#This Row],[QUANTITYORDERED]]*sales_data[[#This Row],[PRICEEACH]]</f>
        <v>2100</v>
      </c>
      <c r="E15">
        <v>2</v>
      </c>
      <c r="F15" s="9">
        <v>3415.44</v>
      </c>
      <c r="G15" s="3">
        <v>37706</v>
      </c>
      <c r="H15" s="3" t="str">
        <f>TEXT(sales_data[[#This Row],[ORDERDATE]],"mmm")</f>
        <v>Mar</v>
      </c>
      <c r="I15" t="s">
        <v>23</v>
      </c>
      <c r="J15">
        <v>1</v>
      </c>
      <c r="K15">
        <v>3</v>
      </c>
      <c r="L15">
        <v>2003</v>
      </c>
      <c r="M15" t="s">
        <v>370</v>
      </c>
      <c r="N15" s="9">
        <v>136</v>
      </c>
      <c r="O15" t="s">
        <v>371</v>
      </c>
      <c r="P15" t="s">
        <v>200</v>
      </c>
      <c r="Q15">
        <v>4155551450</v>
      </c>
      <c r="R15" t="s">
        <v>201</v>
      </c>
      <c r="T15" t="s">
        <v>202</v>
      </c>
      <c r="U15" t="s">
        <v>47</v>
      </c>
      <c r="V15">
        <v>97562</v>
      </c>
      <c r="W15" t="s">
        <v>30</v>
      </c>
      <c r="X15" t="s">
        <v>31</v>
      </c>
      <c r="Y15" t="s">
        <v>490</v>
      </c>
      <c r="Z15" t="s">
        <v>43</v>
      </c>
    </row>
    <row r="16" spans="1:26" x14ac:dyDescent="0.3">
      <c r="A16">
        <v>10114</v>
      </c>
      <c r="B16">
        <v>31</v>
      </c>
      <c r="C16" s="8">
        <v>100</v>
      </c>
      <c r="D16" s="9">
        <f>sales_data[[#This Row],[QUANTITYORDERED]]*sales_data[[#This Row],[PRICEEACH]]</f>
        <v>3100</v>
      </c>
      <c r="E16">
        <v>8</v>
      </c>
      <c r="F16" s="9">
        <v>4305.28</v>
      </c>
      <c r="G16" s="3">
        <v>37625</v>
      </c>
      <c r="H16" s="3" t="str">
        <f>TEXT(sales_data[[#This Row],[ORDERDATE]],"mmm")</f>
        <v>Jan</v>
      </c>
      <c r="I16" t="s">
        <v>23</v>
      </c>
      <c r="J16">
        <v>2</v>
      </c>
      <c r="K16">
        <v>4</v>
      </c>
      <c r="L16">
        <v>2003</v>
      </c>
      <c r="M16" t="s">
        <v>135</v>
      </c>
      <c r="N16" s="9">
        <v>147</v>
      </c>
      <c r="O16" t="s">
        <v>297</v>
      </c>
      <c r="P16" t="s">
        <v>298</v>
      </c>
      <c r="Q16" t="s">
        <v>299</v>
      </c>
      <c r="R16" t="s">
        <v>300</v>
      </c>
      <c r="T16" t="s">
        <v>42</v>
      </c>
      <c r="V16">
        <v>75012</v>
      </c>
      <c r="W16" t="s">
        <v>37</v>
      </c>
      <c r="X16" t="s">
        <v>38</v>
      </c>
      <c r="Y16" t="s">
        <v>491</v>
      </c>
      <c r="Z16" t="s">
        <v>43</v>
      </c>
    </row>
    <row r="17" spans="1:26" x14ac:dyDescent="0.3">
      <c r="A17">
        <v>10115</v>
      </c>
      <c r="B17">
        <v>46</v>
      </c>
      <c r="C17" s="8">
        <v>100</v>
      </c>
      <c r="D17" s="9">
        <f>sales_data[[#This Row],[QUANTITYORDERED]]*sales_data[[#This Row],[PRICEEACH]]</f>
        <v>4600</v>
      </c>
      <c r="E17">
        <v>5</v>
      </c>
      <c r="F17" s="9">
        <v>5723.78</v>
      </c>
      <c r="G17" s="3">
        <v>37715</v>
      </c>
      <c r="H17" s="3" t="str">
        <f>TEXT(sales_data[[#This Row],[ORDERDATE]],"mmm")</f>
        <v>Apr</v>
      </c>
      <c r="I17" t="s">
        <v>23</v>
      </c>
      <c r="J17">
        <v>2</v>
      </c>
      <c r="K17">
        <v>4</v>
      </c>
      <c r="L17">
        <v>2003</v>
      </c>
      <c r="M17" t="s">
        <v>370</v>
      </c>
      <c r="N17" s="9">
        <v>118</v>
      </c>
      <c r="O17" t="s">
        <v>383</v>
      </c>
      <c r="P17" t="s">
        <v>150</v>
      </c>
      <c r="Q17">
        <v>2125558493</v>
      </c>
      <c r="R17" t="s">
        <v>151</v>
      </c>
      <c r="S17" t="s">
        <v>152</v>
      </c>
      <c r="T17" t="s">
        <v>28</v>
      </c>
      <c r="U17" t="s">
        <v>29</v>
      </c>
      <c r="V17">
        <v>10022</v>
      </c>
      <c r="W17" t="s">
        <v>30</v>
      </c>
      <c r="X17" t="s">
        <v>31</v>
      </c>
      <c r="Y17" t="s">
        <v>492</v>
      </c>
      <c r="Z17" t="s">
        <v>43</v>
      </c>
    </row>
    <row r="18" spans="1:26" x14ac:dyDescent="0.3">
      <c r="A18">
        <v>10116</v>
      </c>
      <c r="B18">
        <v>27</v>
      </c>
      <c r="C18" s="8">
        <v>63.38</v>
      </c>
      <c r="D18" s="9">
        <f>sales_data[[#This Row],[QUANTITYORDERED]]*sales_data[[#This Row],[PRICEEACH]]</f>
        <v>1711.26</v>
      </c>
      <c r="E18">
        <v>1</v>
      </c>
      <c r="F18" s="9">
        <v>1711.26</v>
      </c>
      <c r="G18" s="3">
        <v>37929</v>
      </c>
      <c r="H18" s="3" t="str">
        <f>TEXT(sales_data[[#This Row],[ORDERDATE]],"mmm")</f>
        <v>Nov</v>
      </c>
      <c r="I18" t="s">
        <v>23</v>
      </c>
      <c r="J18">
        <v>2</v>
      </c>
      <c r="K18">
        <v>4</v>
      </c>
      <c r="L18">
        <v>2003</v>
      </c>
      <c r="M18" t="s">
        <v>445</v>
      </c>
      <c r="N18" s="9">
        <v>62</v>
      </c>
      <c r="O18" t="s">
        <v>467</v>
      </c>
      <c r="P18" t="s">
        <v>425</v>
      </c>
      <c r="Q18" t="s">
        <v>426</v>
      </c>
      <c r="R18" t="s">
        <v>427</v>
      </c>
      <c r="T18" t="s">
        <v>428</v>
      </c>
      <c r="V18" t="s">
        <v>429</v>
      </c>
      <c r="W18" t="s">
        <v>274</v>
      </c>
      <c r="X18" t="s">
        <v>38</v>
      </c>
      <c r="Y18" t="s">
        <v>493</v>
      </c>
      <c r="Z18" t="s">
        <v>32</v>
      </c>
    </row>
    <row r="19" spans="1:26" x14ac:dyDescent="0.3">
      <c r="A19">
        <v>10117</v>
      </c>
      <c r="B19">
        <v>33</v>
      </c>
      <c r="C19" s="8">
        <v>100</v>
      </c>
      <c r="D19" s="9">
        <f>sales_data[[#This Row],[QUANTITYORDERED]]*sales_data[[#This Row],[PRICEEACH]]</f>
        <v>3300</v>
      </c>
      <c r="E19">
        <v>9</v>
      </c>
      <c r="F19" s="9">
        <v>6034.38</v>
      </c>
      <c r="G19" s="3">
        <v>37727</v>
      </c>
      <c r="H19" s="3" t="str">
        <f>TEXT(sales_data[[#This Row],[ORDERDATE]],"mmm")</f>
        <v>Apr</v>
      </c>
      <c r="I19" t="s">
        <v>23</v>
      </c>
      <c r="J19">
        <v>2</v>
      </c>
      <c r="K19">
        <v>4</v>
      </c>
      <c r="L19">
        <v>2003</v>
      </c>
      <c r="M19" t="s">
        <v>135</v>
      </c>
      <c r="N19" s="9">
        <v>207</v>
      </c>
      <c r="O19" t="s">
        <v>348</v>
      </c>
      <c r="P19" t="s">
        <v>145</v>
      </c>
      <c r="Q19" t="s">
        <v>146</v>
      </c>
      <c r="R19" t="s">
        <v>147</v>
      </c>
      <c r="T19" t="s">
        <v>148</v>
      </c>
      <c r="V19">
        <v>79903</v>
      </c>
      <c r="W19" t="s">
        <v>148</v>
      </c>
      <c r="X19" t="s">
        <v>149</v>
      </c>
      <c r="Y19" t="s">
        <v>494</v>
      </c>
      <c r="Z19" t="s">
        <v>43</v>
      </c>
    </row>
    <row r="20" spans="1:26" x14ac:dyDescent="0.3">
      <c r="A20">
        <v>10118</v>
      </c>
      <c r="B20">
        <v>36</v>
      </c>
      <c r="C20" s="8">
        <v>100</v>
      </c>
      <c r="D20" s="9">
        <f>sales_data[[#This Row],[QUANTITYORDERED]]*sales_data[[#This Row],[PRICEEACH]]</f>
        <v>3600</v>
      </c>
      <c r="E20">
        <v>1</v>
      </c>
      <c r="F20" s="9">
        <v>4219.2</v>
      </c>
      <c r="G20" s="3">
        <v>37732</v>
      </c>
      <c r="H20" s="3" t="str">
        <f>TEXT(sales_data[[#This Row],[ORDERDATE]],"mmm")</f>
        <v>Apr</v>
      </c>
      <c r="I20" t="s">
        <v>23</v>
      </c>
      <c r="J20">
        <v>2</v>
      </c>
      <c r="K20">
        <v>4</v>
      </c>
      <c r="L20">
        <v>2003</v>
      </c>
      <c r="M20" t="s">
        <v>439</v>
      </c>
      <c r="N20" s="9">
        <v>100</v>
      </c>
      <c r="O20" t="s">
        <v>472</v>
      </c>
      <c r="P20" t="s">
        <v>259</v>
      </c>
      <c r="Q20" t="s">
        <v>260</v>
      </c>
      <c r="R20" t="s">
        <v>261</v>
      </c>
      <c r="T20" t="s">
        <v>262</v>
      </c>
      <c r="V20">
        <v>8022</v>
      </c>
      <c r="W20" t="s">
        <v>134</v>
      </c>
      <c r="X20" t="s">
        <v>38</v>
      </c>
      <c r="Y20" t="s">
        <v>495</v>
      </c>
      <c r="Z20" t="s">
        <v>43</v>
      </c>
    </row>
    <row r="21" spans="1:26" x14ac:dyDescent="0.3">
      <c r="A21">
        <v>10119</v>
      </c>
      <c r="B21">
        <v>46</v>
      </c>
      <c r="C21" s="8">
        <v>100</v>
      </c>
      <c r="D21" s="9">
        <f>sales_data[[#This Row],[QUANTITYORDERED]]*sales_data[[#This Row],[PRICEEACH]]</f>
        <v>4600</v>
      </c>
      <c r="E21">
        <v>11</v>
      </c>
      <c r="F21" s="9">
        <v>5004.8</v>
      </c>
      <c r="G21" s="3">
        <v>37739</v>
      </c>
      <c r="H21" s="3" t="str">
        <f>TEXT(sales_data[[#This Row],[ORDERDATE]],"mmm")</f>
        <v>Apr</v>
      </c>
      <c r="I21" t="s">
        <v>23</v>
      </c>
      <c r="J21">
        <v>2</v>
      </c>
      <c r="K21">
        <v>4</v>
      </c>
      <c r="L21">
        <v>2003</v>
      </c>
      <c r="M21" t="s">
        <v>135</v>
      </c>
      <c r="N21" s="9">
        <v>136</v>
      </c>
      <c r="O21" t="s">
        <v>237</v>
      </c>
      <c r="P21" t="s">
        <v>109</v>
      </c>
      <c r="Q21" t="s">
        <v>110</v>
      </c>
      <c r="R21" t="s">
        <v>111</v>
      </c>
      <c r="T21" t="s">
        <v>112</v>
      </c>
      <c r="V21">
        <v>5020</v>
      </c>
      <c r="W21" t="s">
        <v>113</v>
      </c>
      <c r="X21" t="s">
        <v>38</v>
      </c>
      <c r="Y21" t="s">
        <v>496</v>
      </c>
      <c r="Z21" t="s">
        <v>43</v>
      </c>
    </row>
    <row r="22" spans="1:26" x14ac:dyDescent="0.3">
      <c r="A22">
        <v>10120</v>
      </c>
      <c r="B22">
        <v>29</v>
      </c>
      <c r="C22" s="8">
        <v>96.34</v>
      </c>
      <c r="D22" s="9">
        <f>sales_data[[#This Row],[QUANTITYORDERED]]*sales_data[[#This Row],[PRICEEACH]]</f>
        <v>2793.86</v>
      </c>
      <c r="E22">
        <v>3</v>
      </c>
      <c r="F22" s="9">
        <v>2793.86</v>
      </c>
      <c r="G22" s="3">
        <v>37740</v>
      </c>
      <c r="H22" s="3" t="str">
        <f>TEXT(sales_data[[#This Row],[ORDERDATE]],"mmm")</f>
        <v>Apr</v>
      </c>
      <c r="I22" t="s">
        <v>23</v>
      </c>
      <c r="J22">
        <v>2</v>
      </c>
      <c r="K22">
        <v>4</v>
      </c>
      <c r="L22">
        <v>2003</v>
      </c>
      <c r="M22" t="s">
        <v>24</v>
      </c>
      <c r="N22" s="9">
        <v>118</v>
      </c>
      <c r="O22" t="s">
        <v>222</v>
      </c>
      <c r="P22" t="s">
        <v>69</v>
      </c>
      <c r="Q22" t="s">
        <v>70</v>
      </c>
      <c r="R22" t="s">
        <v>71</v>
      </c>
      <c r="S22" t="s">
        <v>72</v>
      </c>
      <c r="T22" t="s">
        <v>73</v>
      </c>
      <c r="U22" t="s">
        <v>74</v>
      </c>
      <c r="V22">
        <v>3004</v>
      </c>
      <c r="W22" t="s">
        <v>75</v>
      </c>
      <c r="X22" t="s">
        <v>76</v>
      </c>
      <c r="Y22" t="s">
        <v>497</v>
      </c>
      <c r="Z22" t="s">
        <v>32</v>
      </c>
    </row>
    <row r="23" spans="1:26" x14ac:dyDescent="0.3">
      <c r="A23">
        <v>10121</v>
      </c>
      <c r="B23">
        <v>34</v>
      </c>
      <c r="C23" s="8">
        <v>81.349999999999994</v>
      </c>
      <c r="D23" s="9">
        <f>sales_data[[#This Row],[QUANTITYORDERED]]*sales_data[[#This Row],[PRICEEACH]]</f>
        <v>2765.8999999999996</v>
      </c>
      <c r="E23">
        <v>5</v>
      </c>
      <c r="F23" s="9">
        <v>2765.9</v>
      </c>
      <c r="G23" s="3">
        <v>37807</v>
      </c>
      <c r="H23" s="3" t="str">
        <f>TEXT(sales_data[[#This Row],[ORDERDATE]],"mmm")</f>
        <v>Jul</v>
      </c>
      <c r="I23" t="s">
        <v>23</v>
      </c>
      <c r="J23">
        <v>2</v>
      </c>
      <c r="K23">
        <v>5</v>
      </c>
      <c r="L23">
        <v>2003</v>
      </c>
      <c r="M23" t="s">
        <v>24</v>
      </c>
      <c r="N23" s="9">
        <v>95</v>
      </c>
      <c r="O23" t="s">
        <v>25</v>
      </c>
      <c r="P23" t="s">
        <v>33</v>
      </c>
      <c r="Q23" t="s">
        <v>34</v>
      </c>
      <c r="R23" t="s">
        <v>35</v>
      </c>
      <c r="T23" t="s">
        <v>36</v>
      </c>
      <c r="V23">
        <v>51100</v>
      </c>
      <c r="W23" t="s">
        <v>37</v>
      </c>
      <c r="X23" t="s">
        <v>38</v>
      </c>
      <c r="Y23" t="s">
        <v>498</v>
      </c>
      <c r="Z23" t="s">
        <v>32</v>
      </c>
    </row>
    <row r="24" spans="1:26" x14ac:dyDescent="0.3">
      <c r="A24">
        <v>10122</v>
      </c>
      <c r="B24">
        <v>42</v>
      </c>
      <c r="C24" s="8">
        <v>100</v>
      </c>
      <c r="D24" s="9">
        <f>sales_data[[#This Row],[QUANTITYORDERED]]*sales_data[[#This Row],[PRICEEACH]]</f>
        <v>4200</v>
      </c>
      <c r="E24">
        <v>10</v>
      </c>
      <c r="F24" s="9">
        <v>7599.9</v>
      </c>
      <c r="G24" s="3">
        <v>37838</v>
      </c>
      <c r="H24" s="3" t="str">
        <f>TEXT(sales_data[[#This Row],[ORDERDATE]],"mmm")</f>
        <v>Aug</v>
      </c>
      <c r="I24" t="s">
        <v>23</v>
      </c>
      <c r="J24">
        <v>2</v>
      </c>
      <c r="K24">
        <v>5</v>
      </c>
      <c r="L24">
        <v>2003</v>
      </c>
      <c r="M24" t="s">
        <v>135</v>
      </c>
      <c r="N24" s="9">
        <v>194</v>
      </c>
      <c r="O24" t="s">
        <v>312</v>
      </c>
      <c r="P24" t="s">
        <v>319</v>
      </c>
      <c r="Q24" t="s">
        <v>320</v>
      </c>
      <c r="R24" t="s">
        <v>321</v>
      </c>
      <c r="T24" t="s">
        <v>322</v>
      </c>
      <c r="V24">
        <v>13008</v>
      </c>
      <c r="W24" t="s">
        <v>37</v>
      </c>
      <c r="X24" t="s">
        <v>38</v>
      </c>
      <c r="Y24" t="s">
        <v>499</v>
      </c>
      <c r="Z24" t="s">
        <v>114</v>
      </c>
    </row>
    <row r="25" spans="1:26" x14ac:dyDescent="0.3">
      <c r="A25">
        <v>10123</v>
      </c>
      <c r="B25">
        <v>26</v>
      </c>
      <c r="C25" s="8">
        <v>100</v>
      </c>
      <c r="D25" s="9">
        <f>sales_data[[#This Row],[QUANTITYORDERED]]*sales_data[[#This Row],[PRICEEACH]]</f>
        <v>2600</v>
      </c>
      <c r="E25">
        <v>2</v>
      </c>
      <c r="F25" s="9">
        <v>3073.72</v>
      </c>
      <c r="G25" s="3">
        <v>37761</v>
      </c>
      <c r="H25" s="3" t="str">
        <f>TEXT(sales_data[[#This Row],[ORDERDATE]],"mmm")</f>
        <v>May</v>
      </c>
      <c r="I25" t="s">
        <v>23</v>
      </c>
      <c r="J25">
        <v>2</v>
      </c>
      <c r="K25">
        <v>5</v>
      </c>
      <c r="L25">
        <v>2003</v>
      </c>
      <c r="M25" t="s">
        <v>135</v>
      </c>
      <c r="N25" s="9">
        <v>124</v>
      </c>
      <c r="O25" t="s">
        <v>416</v>
      </c>
      <c r="P25" t="s">
        <v>230</v>
      </c>
      <c r="Q25" t="s">
        <v>231</v>
      </c>
      <c r="R25" t="s">
        <v>232</v>
      </c>
      <c r="T25" t="s">
        <v>91</v>
      </c>
      <c r="V25">
        <v>44000</v>
      </c>
      <c r="W25" t="s">
        <v>37</v>
      </c>
      <c r="X25" t="s">
        <v>38</v>
      </c>
      <c r="Y25" t="s">
        <v>500</v>
      </c>
      <c r="Z25" t="s">
        <v>43</v>
      </c>
    </row>
    <row r="26" spans="1:26" x14ac:dyDescent="0.3">
      <c r="A26">
        <v>10124</v>
      </c>
      <c r="B26">
        <v>21</v>
      </c>
      <c r="C26" s="8">
        <v>100</v>
      </c>
      <c r="D26" s="9">
        <f>sales_data[[#This Row],[QUANTITYORDERED]]*sales_data[[#This Row],[PRICEEACH]]</f>
        <v>2100</v>
      </c>
      <c r="E26">
        <v>6</v>
      </c>
      <c r="F26" s="9">
        <v>2856</v>
      </c>
      <c r="G26" s="3">
        <v>37762</v>
      </c>
      <c r="H26" s="3" t="str">
        <f>TEXT(sales_data[[#This Row],[ORDERDATE]],"mmm")</f>
        <v>May</v>
      </c>
      <c r="I26" t="s">
        <v>23</v>
      </c>
      <c r="J26">
        <v>2</v>
      </c>
      <c r="K26">
        <v>5</v>
      </c>
      <c r="L26">
        <v>2003</v>
      </c>
      <c r="M26" t="s">
        <v>406</v>
      </c>
      <c r="N26" s="9">
        <v>170</v>
      </c>
      <c r="O26" t="s">
        <v>430</v>
      </c>
      <c r="P26" t="s">
        <v>397</v>
      </c>
      <c r="Q26">
        <v>7025551838</v>
      </c>
      <c r="R26" t="s">
        <v>398</v>
      </c>
      <c r="T26" t="s">
        <v>399</v>
      </c>
      <c r="U26" t="s">
        <v>400</v>
      </c>
      <c r="V26">
        <v>83030</v>
      </c>
      <c r="W26" t="s">
        <v>30</v>
      </c>
      <c r="X26" t="s">
        <v>31</v>
      </c>
      <c r="Y26" t="s">
        <v>501</v>
      </c>
      <c r="Z26" t="s">
        <v>32</v>
      </c>
    </row>
    <row r="27" spans="1:26" x14ac:dyDescent="0.3">
      <c r="A27">
        <v>10125</v>
      </c>
      <c r="B27">
        <v>32</v>
      </c>
      <c r="C27" s="8">
        <v>100</v>
      </c>
      <c r="D27" s="9">
        <f>sales_data[[#This Row],[QUANTITYORDERED]]*sales_data[[#This Row],[PRICEEACH]]</f>
        <v>3200</v>
      </c>
      <c r="E27">
        <v>1</v>
      </c>
      <c r="F27" s="9">
        <v>3254.72</v>
      </c>
      <c r="G27" s="3">
        <v>37762</v>
      </c>
      <c r="H27" s="3" t="str">
        <f>TEXT(sales_data[[#This Row],[ORDERDATE]],"mmm")</f>
        <v>May</v>
      </c>
      <c r="I27" t="s">
        <v>23</v>
      </c>
      <c r="J27">
        <v>2</v>
      </c>
      <c r="K27">
        <v>5</v>
      </c>
      <c r="L27">
        <v>2003</v>
      </c>
      <c r="M27" t="s">
        <v>406</v>
      </c>
      <c r="N27" s="9">
        <v>102</v>
      </c>
      <c r="O27" t="s">
        <v>407</v>
      </c>
      <c r="P27" t="s">
        <v>69</v>
      </c>
      <c r="Q27" t="s">
        <v>70</v>
      </c>
      <c r="R27" t="s">
        <v>71</v>
      </c>
      <c r="S27" t="s">
        <v>72</v>
      </c>
      <c r="T27" t="s">
        <v>73</v>
      </c>
      <c r="U27" t="s">
        <v>74</v>
      </c>
      <c r="V27">
        <v>3004</v>
      </c>
      <c r="W27" t="s">
        <v>75</v>
      </c>
      <c r="X27" t="s">
        <v>76</v>
      </c>
      <c r="Y27" t="s">
        <v>497</v>
      </c>
      <c r="Z27" t="s">
        <v>43</v>
      </c>
    </row>
    <row r="28" spans="1:26" x14ac:dyDescent="0.3">
      <c r="A28">
        <v>10126</v>
      </c>
      <c r="B28">
        <v>38</v>
      </c>
      <c r="C28" s="8">
        <v>100</v>
      </c>
      <c r="D28" s="9">
        <f>sales_data[[#This Row],[QUANTITYORDERED]]*sales_data[[#This Row],[PRICEEACH]]</f>
        <v>3800</v>
      </c>
      <c r="E28">
        <v>11</v>
      </c>
      <c r="F28" s="9">
        <v>7329.06</v>
      </c>
      <c r="G28" s="3">
        <v>37769</v>
      </c>
      <c r="H28" s="3" t="str">
        <f>TEXT(sales_data[[#This Row],[ORDERDATE]],"mmm")</f>
        <v>May</v>
      </c>
      <c r="I28" t="s">
        <v>23</v>
      </c>
      <c r="J28">
        <v>2</v>
      </c>
      <c r="K28">
        <v>5</v>
      </c>
      <c r="L28">
        <v>2003</v>
      </c>
      <c r="M28" t="s">
        <v>135</v>
      </c>
      <c r="N28" s="9">
        <v>214</v>
      </c>
      <c r="O28" t="s">
        <v>136</v>
      </c>
      <c r="P28" t="s">
        <v>142</v>
      </c>
      <c r="Q28" t="s">
        <v>143</v>
      </c>
      <c r="R28" t="s">
        <v>144</v>
      </c>
      <c r="T28" t="s">
        <v>133</v>
      </c>
      <c r="V28">
        <v>28023</v>
      </c>
      <c r="W28" t="s">
        <v>134</v>
      </c>
      <c r="X28" t="s">
        <v>38</v>
      </c>
      <c r="Y28" t="s">
        <v>502</v>
      </c>
      <c r="Z28" t="s">
        <v>114</v>
      </c>
    </row>
    <row r="29" spans="1:26" x14ac:dyDescent="0.3">
      <c r="A29">
        <v>10127</v>
      </c>
      <c r="B29">
        <v>46</v>
      </c>
      <c r="C29" s="8">
        <v>100</v>
      </c>
      <c r="D29" s="9">
        <f>sales_data[[#This Row],[QUANTITYORDERED]]*sales_data[[#This Row],[PRICEEACH]]</f>
        <v>4600</v>
      </c>
      <c r="E29">
        <v>2</v>
      </c>
      <c r="F29" s="9">
        <v>11279.2</v>
      </c>
      <c r="G29" s="3">
        <v>37686</v>
      </c>
      <c r="H29" s="3" t="str">
        <f>TEXT(sales_data[[#This Row],[ORDERDATE]],"mmm")</f>
        <v>Mar</v>
      </c>
      <c r="I29" t="s">
        <v>23</v>
      </c>
      <c r="J29">
        <v>2</v>
      </c>
      <c r="K29">
        <v>6</v>
      </c>
      <c r="L29">
        <v>2003</v>
      </c>
      <c r="M29" t="s">
        <v>135</v>
      </c>
      <c r="N29" s="9">
        <v>207</v>
      </c>
      <c r="O29" t="s">
        <v>348</v>
      </c>
      <c r="P29" t="s">
        <v>349</v>
      </c>
      <c r="Q29">
        <v>2125557413</v>
      </c>
      <c r="R29" t="s">
        <v>350</v>
      </c>
      <c r="S29" t="s">
        <v>351</v>
      </c>
      <c r="T29" t="s">
        <v>28</v>
      </c>
      <c r="U29" t="s">
        <v>29</v>
      </c>
      <c r="V29">
        <v>10022</v>
      </c>
      <c r="W29" t="s">
        <v>30</v>
      </c>
      <c r="X29" t="s">
        <v>31</v>
      </c>
      <c r="Y29" t="s">
        <v>503</v>
      </c>
      <c r="Z29" t="s">
        <v>114</v>
      </c>
    </row>
    <row r="30" spans="1:26" x14ac:dyDescent="0.3">
      <c r="A30">
        <v>10128</v>
      </c>
      <c r="B30">
        <v>41</v>
      </c>
      <c r="C30" s="8">
        <v>100</v>
      </c>
      <c r="D30" s="9">
        <f>sales_data[[#This Row],[QUANTITYORDERED]]*sales_data[[#This Row],[PRICEEACH]]</f>
        <v>4100</v>
      </c>
      <c r="E30">
        <v>2</v>
      </c>
      <c r="F30" s="9">
        <v>5544.02</v>
      </c>
      <c r="G30" s="3">
        <v>37778</v>
      </c>
      <c r="H30" s="3" t="str">
        <f>TEXT(sales_data[[#This Row],[ORDERDATE]],"mmm")</f>
        <v>Jun</v>
      </c>
      <c r="I30" t="s">
        <v>23</v>
      </c>
      <c r="J30">
        <v>2</v>
      </c>
      <c r="K30">
        <v>6</v>
      </c>
      <c r="L30">
        <v>2003</v>
      </c>
      <c r="M30" t="s">
        <v>406</v>
      </c>
      <c r="N30" s="9">
        <v>136</v>
      </c>
      <c r="O30" t="s">
        <v>443</v>
      </c>
      <c r="P30" t="s">
        <v>130</v>
      </c>
      <c r="Q30" t="s">
        <v>131</v>
      </c>
      <c r="R30" t="s">
        <v>132</v>
      </c>
      <c r="T30" t="s">
        <v>133</v>
      </c>
      <c r="V30">
        <v>28034</v>
      </c>
      <c r="W30" t="s">
        <v>134</v>
      </c>
      <c r="X30" t="s">
        <v>38</v>
      </c>
      <c r="Y30" t="s">
        <v>481</v>
      </c>
      <c r="Z30" t="s">
        <v>43</v>
      </c>
    </row>
    <row r="31" spans="1:26" x14ac:dyDescent="0.3">
      <c r="A31">
        <v>10129</v>
      </c>
      <c r="B31">
        <v>33</v>
      </c>
      <c r="C31" s="8">
        <v>100</v>
      </c>
      <c r="D31" s="9">
        <f>sales_data[[#This Row],[QUANTITYORDERED]]*sales_data[[#This Row],[PRICEEACH]]</f>
        <v>3300</v>
      </c>
      <c r="E31">
        <v>2</v>
      </c>
      <c r="F31" s="9">
        <v>4398.24</v>
      </c>
      <c r="G31" s="3">
        <v>37961</v>
      </c>
      <c r="H31" s="3" t="str">
        <f>TEXT(sales_data[[#This Row],[ORDERDATE]],"mmm")</f>
        <v>Dec</v>
      </c>
      <c r="I31" t="s">
        <v>23</v>
      </c>
      <c r="J31">
        <v>2</v>
      </c>
      <c r="K31">
        <v>6</v>
      </c>
      <c r="L31">
        <v>2003</v>
      </c>
      <c r="M31" t="s">
        <v>135</v>
      </c>
      <c r="N31" s="9">
        <v>136</v>
      </c>
      <c r="O31" t="s">
        <v>237</v>
      </c>
      <c r="P31" t="s">
        <v>243</v>
      </c>
      <c r="Q31" t="s">
        <v>244</v>
      </c>
      <c r="R31" t="s">
        <v>245</v>
      </c>
      <c r="T31" t="s">
        <v>246</v>
      </c>
      <c r="V31" t="s">
        <v>247</v>
      </c>
      <c r="W31" t="s">
        <v>128</v>
      </c>
      <c r="X31" t="s">
        <v>38</v>
      </c>
      <c r="Y31" t="s">
        <v>504</v>
      </c>
      <c r="Z31" t="s">
        <v>43</v>
      </c>
    </row>
    <row r="32" spans="1:26" x14ac:dyDescent="0.3">
      <c r="A32">
        <v>10130</v>
      </c>
      <c r="B32">
        <v>40</v>
      </c>
      <c r="C32" s="8">
        <v>96.34</v>
      </c>
      <c r="D32" s="9">
        <f>sales_data[[#This Row],[QUANTITYORDERED]]*sales_data[[#This Row],[PRICEEACH]]</f>
        <v>3853.6000000000004</v>
      </c>
      <c r="E32">
        <v>2</v>
      </c>
      <c r="F32" s="9">
        <v>3853.6</v>
      </c>
      <c r="G32" s="3">
        <v>37788</v>
      </c>
      <c r="H32" s="3" t="str">
        <f>TEXT(sales_data[[#This Row],[ORDERDATE]],"mmm")</f>
        <v>Jun</v>
      </c>
      <c r="I32" t="s">
        <v>23</v>
      </c>
      <c r="J32">
        <v>2</v>
      </c>
      <c r="K32">
        <v>6</v>
      </c>
      <c r="L32">
        <v>2003</v>
      </c>
      <c r="M32" t="s">
        <v>439</v>
      </c>
      <c r="N32" s="9">
        <v>86</v>
      </c>
      <c r="O32" t="s">
        <v>440</v>
      </c>
      <c r="P32" t="s">
        <v>441</v>
      </c>
      <c r="Q32">
        <v>6175558428</v>
      </c>
      <c r="R32" t="s">
        <v>442</v>
      </c>
      <c r="T32" t="s">
        <v>209</v>
      </c>
      <c r="U32" t="s">
        <v>95</v>
      </c>
      <c r="V32">
        <v>58339</v>
      </c>
      <c r="W32" t="s">
        <v>30</v>
      </c>
      <c r="X32" t="s">
        <v>31</v>
      </c>
      <c r="Y32" t="s">
        <v>505</v>
      </c>
      <c r="Z32" t="s">
        <v>43</v>
      </c>
    </row>
    <row r="33" spans="1:26" x14ac:dyDescent="0.3">
      <c r="A33">
        <v>10131</v>
      </c>
      <c r="B33">
        <v>21</v>
      </c>
      <c r="C33" s="8">
        <v>100</v>
      </c>
      <c r="D33" s="9">
        <f>sales_data[[#This Row],[QUANTITYORDERED]]*sales_data[[#This Row],[PRICEEACH]]</f>
        <v>2100</v>
      </c>
      <c r="E33">
        <v>4</v>
      </c>
      <c r="F33" s="9">
        <v>2781.66</v>
      </c>
      <c r="G33" s="3">
        <v>37788</v>
      </c>
      <c r="H33" s="3" t="str">
        <f>TEXT(sales_data[[#This Row],[ORDERDATE]],"mmm")</f>
        <v>Jun</v>
      </c>
      <c r="I33" t="s">
        <v>23</v>
      </c>
      <c r="J33">
        <v>2</v>
      </c>
      <c r="K33">
        <v>6</v>
      </c>
      <c r="L33">
        <v>2003</v>
      </c>
      <c r="M33" t="s">
        <v>417</v>
      </c>
      <c r="N33" s="9">
        <v>157</v>
      </c>
      <c r="O33" t="s">
        <v>418</v>
      </c>
      <c r="P33" t="s">
        <v>419</v>
      </c>
      <c r="Q33">
        <v>2035554407</v>
      </c>
      <c r="R33" t="s">
        <v>420</v>
      </c>
      <c r="T33" t="s">
        <v>380</v>
      </c>
      <c r="U33" t="s">
        <v>87</v>
      </c>
      <c r="V33">
        <v>97561</v>
      </c>
      <c r="W33" t="s">
        <v>30</v>
      </c>
      <c r="X33" t="s">
        <v>31</v>
      </c>
      <c r="Y33" t="s">
        <v>506</v>
      </c>
      <c r="Z33" t="s">
        <v>32</v>
      </c>
    </row>
    <row r="34" spans="1:26" x14ac:dyDescent="0.3">
      <c r="A34">
        <v>10133</v>
      </c>
      <c r="B34">
        <v>49</v>
      </c>
      <c r="C34" s="8">
        <v>69.27</v>
      </c>
      <c r="D34" s="9">
        <f>sales_data[[#This Row],[QUANTITYORDERED]]*sales_data[[#This Row],[PRICEEACH]]</f>
        <v>3394.23</v>
      </c>
      <c r="E34">
        <v>3</v>
      </c>
      <c r="F34" s="9">
        <v>3394.23</v>
      </c>
      <c r="G34" s="3">
        <v>37799</v>
      </c>
      <c r="H34" s="3" t="str">
        <f>TEXT(sales_data[[#This Row],[ORDERDATE]],"mmm")</f>
        <v>Jun</v>
      </c>
      <c r="I34" t="s">
        <v>23</v>
      </c>
      <c r="J34">
        <v>2</v>
      </c>
      <c r="K34">
        <v>6</v>
      </c>
      <c r="L34">
        <v>2003</v>
      </c>
      <c r="M34" t="s">
        <v>417</v>
      </c>
      <c r="N34" s="9">
        <v>84</v>
      </c>
      <c r="O34" t="s">
        <v>435</v>
      </c>
      <c r="P34" t="s">
        <v>130</v>
      </c>
      <c r="Q34" t="s">
        <v>131</v>
      </c>
      <c r="R34" t="s">
        <v>132</v>
      </c>
      <c r="T34" t="s">
        <v>133</v>
      </c>
      <c r="V34">
        <v>28034</v>
      </c>
      <c r="W34" t="s">
        <v>134</v>
      </c>
      <c r="X34" t="s">
        <v>38</v>
      </c>
      <c r="Y34" t="s">
        <v>481</v>
      </c>
      <c r="Z34" t="s">
        <v>43</v>
      </c>
    </row>
    <row r="35" spans="1:26" x14ac:dyDescent="0.3">
      <c r="A35">
        <v>10134</v>
      </c>
      <c r="B35">
        <v>41</v>
      </c>
      <c r="C35" s="8">
        <v>94.74</v>
      </c>
      <c r="D35" s="9">
        <f>sales_data[[#This Row],[QUANTITYORDERED]]*sales_data[[#This Row],[PRICEEACH]]</f>
        <v>3884.3399999999997</v>
      </c>
      <c r="E35">
        <v>2</v>
      </c>
      <c r="F35" s="9">
        <v>3884.34</v>
      </c>
      <c r="G35" s="3">
        <v>37628</v>
      </c>
      <c r="H35" s="3" t="str">
        <f>TEXT(sales_data[[#This Row],[ORDERDATE]],"mmm")</f>
        <v>Jan</v>
      </c>
      <c r="I35" t="s">
        <v>23</v>
      </c>
      <c r="J35">
        <v>3</v>
      </c>
      <c r="K35">
        <v>7</v>
      </c>
      <c r="L35">
        <v>2003</v>
      </c>
      <c r="M35" t="s">
        <v>24</v>
      </c>
      <c r="N35" s="9">
        <v>95</v>
      </c>
      <c r="O35" t="s">
        <v>25</v>
      </c>
      <c r="P35" t="s">
        <v>39</v>
      </c>
      <c r="Q35" t="s">
        <v>40</v>
      </c>
      <c r="R35" t="s">
        <v>41</v>
      </c>
      <c r="T35" t="s">
        <v>42</v>
      </c>
      <c r="V35">
        <v>75508</v>
      </c>
      <c r="W35" t="s">
        <v>37</v>
      </c>
      <c r="X35" t="s">
        <v>38</v>
      </c>
      <c r="Y35" t="s">
        <v>507</v>
      </c>
      <c r="Z35" t="s">
        <v>43</v>
      </c>
    </row>
    <row r="36" spans="1:26" x14ac:dyDescent="0.3">
      <c r="A36">
        <v>10135</v>
      </c>
      <c r="B36">
        <v>42</v>
      </c>
      <c r="C36" s="8">
        <v>100</v>
      </c>
      <c r="D36" s="9">
        <f>sales_data[[#This Row],[QUANTITYORDERED]]*sales_data[[#This Row],[PRICEEACH]]</f>
        <v>4200</v>
      </c>
      <c r="E36">
        <v>7</v>
      </c>
      <c r="F36" s="9">
        <v>8008.56</v>
      </c>
      <c r="G36" s="3">
        <v>37659</v>
      </c>
      <c r="H36" s="3" t="str">
        <f>TEXT(sales_data[[#This Row],[ORDERDATE]],"mmm")</f>
        <v>Feb</v>
      </c>
      <c r="I36" t="s">
        <v>23</v>
      </c>
      <c r="J36">
        <v>3</v>
      </c>
      <c r="K36">
        <v>7</v>
      </c>
      <c r="L36">
        <v>2003</v>
      </c>
      <c r="M36" t="s">
        <v>135</v>
      </c>
      <c r="N36" s="9">
        <v>194</v>
      </c>
      <c r="O36" t="s">
        <v>312</v>
      </c>
      <c r="P36" t="s">
        <v>200</v>
      </c>
      <c r="Q36">
        <v>4155551450</v>
      </c>
      <c r="R36" t="s">
        <v>201</v>
      </c>
      <c r="T36" t="s">
        <v>202</v>
      </c>
      <c r="U36" t="s">
        <v>47</v>
      </c>
      <c r="V36">
        <v>97562</v>
      </c>
      <c r="W36" t="s">
        <v>30</v>
      </c>
      <c r="X36" t="s">
        <v>31</v>
      </c>
      <c r="Y36" t="s">
        <v>490</v>
      </c>
      <c r="Z36" t="s">
        <v>114</v>
      </c>
    </row>
    <row r="37" spans="1:26" x14ac:dyDescent="0.3">
      <c r="A37">
        <v>10136</v>
      </c>
      <c r="B37">
        <v>25</v>
      </c>
      <c r="C37" s="8">
        <v>100</v>
      </c>
      <c r="D37" s="9">
        <f>sales_data[[#This Row],[QUANTITYORDERED]]*sales_data[[#This Row],[PRICEEACH]]</f>
        <v>2500</v>
      </c>
      <c r="E37">
        <v>2</v>
      </c>
      <c r="F37" s="9">
        <v>3644.75</v>
      </c>
      <c r="G37" s="3">
        <v>37718</v>
      </c>
      <c r="H37" s="3" t="str">
        <f>TEXT(sales_data[[#This Row],[ORDERDATE]],"mmm")</f>
        <v>Apr</v>
      </c>
      <c r="I37" t="s">
        <v>23</v>
      </c>
      <c r="J37">
        <v>3</v>
      </c>
      <c r="K37">
        <v>7</v>
      </c>
      <c r="L37">
        <v>2003</v>
      </c>
      <c r="M37" t="s">
        <v>135</v>
      </c>
      <c r="N37" s="9">
        <v>141</v>
      </c>
      <c r="O37" t="s">
        <v>396</v>
      </c>
      <c r="P37" t="s">
        <v>251</v>
      </c>
      <c r="Q37" t="s">
        <v>252</v>
      </c>
      <c r="R37" t="s">
        <v>253</v>
      </c>
      <c r="T37" t="s">
        <v>254</v>
      </c>
      <c r="V37">
        <v>31000</v>
      </c>
      <c r="W37" t="s">
        <v>37</v>
      </c>
      <c r="X37" t="s">
        <v>38</v>
      </c>
      <c r="Y37" t="s">
        <v>508</v>
      </c>
      <c r="Z37" t="s">
        <v>43</v>
      </c>
    </row>
    <row r="38" spans="1:26" x14ac:dyDescent="0.3">
      <c r="A38">
        <v>10137</v>
      </c>
      <c r="B38">
        <v>44</v>
      </c>
      <c r="C38" s="8">
        <v>99.55</v>
      </c>
      <c r="D38" s="9">
        <f>sales_data[[#This Row],[QUANTITYORDERED]]*sales_data[[#This Row],[PRICEEACH]]</f>
        <v>4380.2</v>
      </c>
      <c r="E38">
        <v>2</v>
      </c>
      <c r="F38" s="9">
        <v>4380.2</v>
      </c>
      <c r="G38" s="3">
        <v>37901</v>
      </c>
      <c r="H38" s="3" t="str">
        <f>TEXT(sales_data[[#This Row],[ORDERDATE]],"mmm")</f>
        <v>Oct</v>
      </c>
      <c r="I38" t="s">
        <v>23</v>
      </c>
      <c r="J38">
        <v>3</v>
      </c>
      <c r="K38">
        <v>7</v>
      </c>
      <c r="L38">
        <v>2003</v>
      </c>
      <c r="M38" t="s">
        <v>135</v>
      </c>
      <c r="N38" s="9">
        <v>124</v>
      </c>
      <c r="O38" t="s">
        <v>416</v>
      </c>
      <c r="P38" t="s">
        <v>33</v>
      </c>
      <c r="Q38" t="s">
        <v>34</v>
      </c>
      <c r="R38" t="s">
        <v>35</v>
      </c>
      <c r="T38" t="s">
        <v>36</v>
      </c>
      <c r="V38">
        <v>51100</v>
      </c>
      <c r="W38" t="s">
        <v>37</v>
      </c>
      <c r="X38" t="s">
        <v>38</v>
      </c>
      <c r="Y38" t="s">
        <v>498</v>
      </c>
      <c r="Z38" t="s">
        <v>43</v>
      </c>
    </row>
    <row r="39" spans="1:26" x14ac:dyDescent="0.3">
      <c r="A39">
        <v>10139</v>
      </c>
      <c r="B39">
        <v>31</v>
      </c>
      <c r="C39" s="8">
        <v>100</v>
      </c>
      <c r="D39" s="9">
        <f>sales_data[[#This Row],[QUANTITYORDERED]]*sales_data[[#This Row],[PRICEEACH]]</f>
        <v>3100</v>
      </c>
      <c r="E39">
        <v>7</v>
      </c>
      <c r="F39" s="9">
        <v>3184.94</v>
      </c>
      <c r="G39" s="3">
        <v>37818</v>
      </c>
      <c r="H39" s="3" t="str">
        <f>TEXT(sales_data[[#This Row],[ORDERDATE]],"mmm")</f>
        <v>Jul</v>
      </c>
      <c r="I39" t="s">
        <v>23</v>
      </c>
      <c r="J39">
        <v>3</v>
      </c>
      <c r="K39">
        <v>7</v>
      </c>
      <c r="L39">
        <v>2003</v>
      </c>
      <c r="M39" t="s">
        <v>406</v>
      </c>
      <c r="N39" s="9">
        <v>102</v>
      </c>
      <c r="O39" t="s">
        <v>407</v>
      </c>
      <c r="P39" t="s">
        <v>115</v>
      </c>
      <c r="Q39" t="s">
        <v>116</v>
      </c>
      <c r="R39" t="s">
        <v>117</v>
      </c>
      <c r="S39" t="s">
        <v>118</v>
      </c>
      <c r="T39" t="s">
        <v>119</v>
      </c>
      <c r="U39" t="s">
        <v>120</v>
      </c>
      <c r="V39">
        <v>2067</v>
      </c>
      <c r="W39" t="s">
        <v>75</v>
      </c>
      <c r="X39" t="s">
        <v>76</v>
      </c>
      <c r="Y39" t="s">
        <v>509</v>
      </c>
      <c r="Z39" t="s">
        <v>43</v>
      </c>
    </row>
    <row r="40" spans="1:26" x14ac:dyDescent="0.3">
      <c r="A40">
        <v>10140</v>
      </c>
      <c r="B40">
        <v>37</v>
      </c>
      <c r="C40" s="8">
        <v>100</v>
      </c>
      <c r="D40" s="9">
        <f>sales_data[[#This Row],[QUANTITYORDERED]]*sales_data[[#This Row],[PRICEEACH]]</f>
        <v>3700</v>
      </c>
      <c r="E40">
        <v>11</v>
      </c>
      <c r="F40" s="9">
        <v>7374.1</v>
      </c>
      <c r="G40" s="3">
        <v>37826</v>
      </c>
      <c r="H40" s="3" t="str">
        <f>TEXT(sales_data[[#This Row],[ORDERDATE]],"mmm")</f>
        <v>Jul</v>
      </c>
      <c r="I40" t="s">
        <v>23</v>
      </c>
      <c r="J40">
        <v>3</v>
      </c>
      <c r="K40">
        <v>7</v>
      </c>
      <c r="L40">
        <v>2003</v>
      </c>
      <c r="M40" t="s">
        <v>135</v>
      </c>
      <c r="N40" s="9">
        <v>214</v>
      </c>
      <c r="O40" t="s">
        <v>136</v>
      </c>
      <c r="P40" t="s">
        <v>51</v>
      </c>
      <c r="Q40">
        <v>6505556809</v>
      </c>
      <c r="R40" t="s">
        <v>52</v>
      </c>
      <c r="T40" t="s">
        <v>53</v>
      </c>
      <c r="U40" t="s">
        <v>47</v>
      </c>
      <c r="V40">
        <v>94217</v>
      </c>
      <c r="W40" t="s">
        <v>30</v>
      </c>
      <c r="X40" t="s">
        <v>31</v>
      </c>
      <c r="Y40" t="s">
        <v>510</v>
      </c>
      <c r="Z40" t="s">
        <v>114</v>
      </c>
    </row>
    <row r="41" spans="1:26" x14ac:dyDescent="0.3">
      <c r="A41">
        <v>10141</v>
      </c>
      <c r="B41">
        <v>21</v>
      </c>
      <c r="C41" s="8">
        <v>100</v>
      </c>
      <c r="D41" s="9">
        <f>sales_data[[#This Row],[QUANTITYORDERED]]*sales_data[[#This Row],[PRICEEACH]]</f>
        <v>2100</v>
      </c>
      <c r="E41">
        <v>5</v>
      </c>
      <c r="F41" s="9">
        <v>2140.11</v>
      </c>
      <c r="G41" s="3">
        <v>37629</v>
      </c>
      <c r="H41" s="3" t="str">
        <f>TEXT(sales_data[[#This Row],[ORDERDATE]],"mmm")</f>
        <v>Jan</v>
      </c>
      <c r="I41" t="s">
        <v>23</v>
      </c>
      <c r="J41">
        <v>3</v>
      </c>
      <c r="K41">
        <v>8</v>
      </c>
      <c r="L41">
        <v>2003</v>
      </c>
      <c r="M41" t="s">
        <v>370</v>
      </c>
      <c r="N41" s="9">
        <v>118</v>
      </c>
      <c r="O41" t="s">
        <v>383</v>
      </c>
      <c r="P41" t="s">
        <v>343</v>
      </c>
      <c r="Q41" t="s">
        <v>344</v>
      </c>
      <c r="R41" t="s">
        <v>345</v>
      </c>
      <c r="T41" t="s">
        <v>346</v>
      </c>
      <c r="V41" t="s">
        <v>347</v>
      </c>
      <c r="W41" t="s">
        <v>100</v>
      </c>
      <c r="X41" t="s">
        <v>38</v>
      </c>
      <c r="Y41" t="s">
        <v>511</v>
      </c>
      <c r="Z41" t="s">
        <v>32</v>
      </c>
    </row>
    <row r="42" spans="1:26" x14ac:dyDescent="0.3">
      <c r="A42">
        <v>10142</v>
      </c>
      <c r="B42">
        <v>33</v>
      </c>
      <c r="C42" s="8">
        <v>100</v>
      </c>
      <c r="D42" s="9">
        <f>sales_data[[#This Row],[QUANTITYORDERED]]*sales_data[[#This Row],[PRICEEACH]]</f>
        <v>3300</v>
      </c>
      <c r="E42">
        <v>12</v>
      </c>
      <c r="F42" s="9">
        <v>8023.29</v>
      </c>
      <c r="G42" s="3">
        <v>37841</v>
      </c>
      <c r="H42" s="3" t="str">
        <f>TEXT(sales_data[[#This Row],[ORDERDATE]],"mmm")</f>
        <v>Aug</v>
      </c>
      <c r="I42" t="s">
        <v>23</v>
      </c>
      <c r="J42">
        <v>3</v>
      </c>
      <c r="K42">
        <v>8</v>
      </c>
      <c r="L42">
        <v>2003</v>
      </c>
      <c r="M42" t="s">
        <v>135</v>
      </c>
      <c r="N42" s="9">
        <v>207</v>
      </c>
      <c r="O42" t="s">
        <v>348</v>
      </c>
      <c r="P42" t="s">
        <v>200</v>
      </c>
      <c r="Q42">
        <v>4155551450</v>
      </c>
      <c r="R42" t="s">
        <v>201</v>
      </c>
      <c r="T42" t="s">
        <v>202</v>
      </c>
      <c r="U42" t="s">
        <v>47</v>
      </c>
      <c r="V42">
        <v>97562</v>
      </c>
      <c r="W42" t="s">
        <v>30</v>
      </c>
      <c r="X42" t="s">
        <v>31</v>
      </c>
      <c r="Y42" t="s">
        <v>490</v>
      </c>
      <c r="Z42" t="s">
        <v>114</v>
      </c>
    </row>
    <row r="43" spans="1:26" x14ac:dyDescent="0.3">
      <c r="A43">
        <v>10143</v>
      </c>
      <c r="B43">
        <v>49</v>
      </c>
      <c r="C43" s="8">
        <v>100</v>
      </c>
      <c r="D43" s="9">
        <f>sales_data[[#This Row],[QUANTITYORDERED]]*sales_data[[#This Row],[PRICEEACH]]</f>
        <v>4900</v>
      </c>
      <c r="E43">
        <v>15</v>
      </c>
      <c r="F43" s="9">
        <v>5597.76</v>
      </c>
      <c r="G43" s="3">
        <v>37902</v>
      </c>
      <c r="H43" s="3" t="str">
        <f>TEXT(sales_data[[#This Row],[ORDERDATE]],"mmm")</f>
        <v>Oct</v>
      </c>
      <c r="I43" t="s">
        <v>23</v>
      </c>
      <c r="J43">
        <v>3</v>
      </c>
      <c r="K43">
        <v>8</v>
      </c>
      <c r="L43">
        <v>2003</v>
      </c>
      <c r="M43" t="s">
        <v>135</v>
      </c>
      <c r="N43" s="9">
        <v>136</v>
      </c>
      <c r="O43" t="s">
        <v>237</v>
      </c>
      <c r="P43" t="s">
        <v>248</v>
      </c>
      <c r="Q43">
        <v>5085559555</v>
      </c>
      <c r="R43" t="s">
        <v>249</v>
      </c>
      <c r="T43" t="s">
        <v>123</v>
      </c>
      <c r="U43" t="s">
        <v>95</v>
      </c>
      <c r="V43">
        <v>50553</v>
      </c>
      <c r="W43" t="s">
        <v>30</v>
      </c>
      <c r="X43" t="s">
        <v>31</v>
      </c>
      <c r="Y43" t="s">
        <v>512</v>
      </c>
      <c r="Z43" t="s">
        <v>43</v>
      </c>
    </row>
    <row r="44" spans="1:26" x14ac:dyDescent="0.3">
      <c r="A44">
        <v>10144</v>
      </c>
      <c r="B44">
        <v>20</v>
      </c>
      <c r="C44" s="8">
        <v>81.86</v>
      </c>
      <c r="D44" s="9">
        <f>sales_data[[#This Row],[QUANTITYORDERED]]*sales_data[[#This Row],[PRICEEACH]]</f>
        <v>1637.2</v>
      </c>
      <c r="E44">
        <v>1</v>
      </c>
      <c r="F44" s="9">
        <v>1637.2</v>
      </c>
      <c r="G44" s="3">
        <v>37846</v>
      </c>
      <c r="H44" s="3" t="str">
        <f>TEXT(sales_data[[#This Row],[ORDERDATE]],"mmm")</f>
        <v>Aug</v>
      </c>
      <c r="I44" t="s">
        <v>23</v>
      </c>
      <c r="J44">
        <v>3</v>
      </c>
      <c r="K44">
        <v>8</v>
      </c>
      <c r="L44">
        <v>2003</v>
      </c>
      <c r="M44" t="s">
        <v>406</v>
      </c>
      <c r="N44" s="9">
        <v>68</v>
      </c>
      <c r="O44" t="s">
        <v>468</v>
      </c>
      <c r="P44" t="s">
        <v>425</v>
      </c>
      <c r="Q44" t="s">
        <v>426</v>
      </c>
      <c r="R44" t="s">
        <v>427</v>
      </c>
      <c r="T44" t="s">
        <v>428</v>
      </c>
      <c r="V44" t="s">
        <v>429</v>
      </c>
      <c r="W44" t="s">
        <v>274</v>
      </c>
      <c r="X44" t="s">
        <v>38</v>
      </c>
      <c r="Y44" t="s">
        <v>493</v>
      </c>
      <c r="Z44" t="s">
        <v>32</v>
      </c>
    </row>
    <row r="45" spans="1:26" x14ac:dyDescent="0.3">
      <c r="A45">
        <v>10145</v>
      </c>
      <c r="B45">
        <v>45</v>
      </c>
      <c r="C45" s="8">
        <v>83.26</v>
      </c>
      <c r="D45" s="9">
        <f>sales_data[[#This Row],[QUANTITYORDERED]]*sales_data[[#This Row],[PRICEEACH]]</f>
        <v>3746.7000000000003</v>
      </c>
      <c r="E45">
        <v>6</v>
      </c>
      <c r="F45" s="9">
        <v>3746.7</v>
      </c>
      <c r="G45" s="3">
        <v>37858</v>
      </c>
      <c r="H45" s="3" t="str">
        <f>TEXT(sales_data[[#This Row],[ORDERDATE]],"mmm")</f>
        <v>Aug</v>
      </c>
      <c r="I45" t="s">
        <v>23</v>
      </c>
      <c r="J45">
        <v>3</v>
      </c>
      <c r="K45">
        <v>8</v>
      </c>
      <c r="L45">
        <v>2003</v>
      </c>
      <c r="M45" t="s">
        <v>24</v>
      </c>
      <c r="N45" s="9">
        <v>95</v>
      </c>
      <c r="O45" t="s">
        <v>25</v>
      </c>
      <c r="P45" t="s">
        <v>44</v>
      </c>
      <c r="Q45">
        <v>6265557265</v>
      </c>
      <c r="R45" t="s">
        <v>45</v>
      </c>
      <c r="T45" t="s">
        <v>46</v>
      </c>
      <c r="U45" t="s">
        <v>47</v>
      </c>
      <c r="V45">
        <v>90003</v>
      </c>
      <c r="W45" t="s">
        <v>30</v>
      </c>
      <c r="X45" t="s">
        <v>31</v>
      </c>
      <c r="Y45" t="s">
        <v>513</v>
      </c>
      <c r="Z45" t="s">
        <v>43</v>
      </c>
    </row>
    <row r="46" spans="1:26" x14ac:dyDescent="0.3">
      <c r="A46">
        <v>10146</v>
      </c>
      <c r="B46">
        <v>47</v>
      </c>
      <c r="C46" s="8">
        <v>67.14</v>
      </c>
      <c r="D46" s="9">
        <f>sales_data[[#This Row],[QUANTITYORDERED]]*sales_data[[#This Row],[PRICEEACH]]</f>
        <v>3155.58</v>
      </c>
      <c r="E46">
        <v>2</v>
      </c>
      <c r="F46" s="9">
        <v>3155.58</v>
      </c>
      <c r="G46" s="3">
        <v>37689</v>
      </c>
      <c r="H46" s="3" t="str">
        <f>TEXT(sales_data[[#This Row],[ORDERDATE]],"mmm")</f>
        <v>Mar</v>
      </c>
      <c r="I46" t="s">
        <v>23</v>
      </c>
      <c r="J46">
        <v>3</v>
      </c>
      <c r="K46">
        <v>9</v>
      </c>
      <c r="L46">
        <v>2003</v>
      </c>
      <c r="M46" t="s">
        <v>24</v>
      </c>
      <c r="N46" s="9">
        <v>62</v>
      </c>
      <c r="O46" t="s">
        <v>450</v>
      </c>
      <c r="P46" t="s">
        <v>419</v>
      </c>
      <c r="Q46">
        <v>2035554407</v>
      </c>
      <c r="R46" t="s">
        <v>420</v>
      </c>
      <c r="T46" t="s">
        <v>380</v>
      </c>
      <c r="U46" t="s">
        <v>87</v>
      </c>
      <c r="V46">
        <v>97561</v>
      </c>
      <c r="W46" t="s">
        <v>30</v>
      </c>
      <c r="X46" t="s">
        <v>31</v>
      </c>
      <c r="Y46" t="s">
        <v>506</v>
      </c>
      <c r="Z46" t="s">
        <v>43</v>
      </c>
    </row>
    <row r="47" spans="1:26" x14ac:dyDescent="0.3">
      <c r="A47">
        <v>10147</v>
      </c>
      <c r="B47">
        <v>48</v>
      </c>
      <c r="C47" s="8">
        <v>100</v>
      </c>
      <c r="D47" s="9">
        <f>sales_data[[#This Row],[QUANTITYORDERED]]*sales_data[[#This Row],[PRICEEACH]]</f>
        <v>4800</v>
      </c>
      <c r="E47">
        <v>7</v>
      </c>
      <c r="F47" s="9">
        <v>9245.76</v>
      </c>
      <c r="G47" s="3">
        <v>37750</v>
      </c>
      <c r="H47" s="3" t="str">
        <f>TEXT(sales_data[[#This Row],[ORDERDATE]],"mmm")</f>
        <v>May</v>
      </c>
      <c r="I47" t="s">
        <v>23</v>
      </c>
      <c r="J47">
        <v>3</v>
      </c>
      <c r="K47">
        <v>9</v>
      </c>
      <c r="L47">
        <v>2003</v>
      </c>
      <c r="M47" t="s">
        <v>135</v>
      </c>
      <c r="N47" s="9">
        <v>194</v>
      </c>
      <c r="O47" t="s">
        <v>312</v>
      </c>
      <c r="P47" t="s">
        <v>207</v>
      </c>
      <c r="Q47">
        <v>6175558555</v>
      </c>
      <c r="R47" t="s">
        <v>208</v>
      </c>
      <c r="T47" t="s">
        <v>209</v>
      </c>
      <c r="U47" t="s">
        <v>95</v>
      </c>
      <c r="V47">
        <v>58339</v>
      </c>
      <c r="W47" t="s">
        <v>30</v>
      </c>
      <c r="X47" t="s">
        <v>31</v>
      </c>
      <c r="Y47" t="s">
        <v>514</v>
      </c>
      <c r="Z47" t="s">
        <v>114</v>
      </c>
    </row>
    <row r="48" spans="1:26" x14ac:dyDescent="0.3">
      <c r="A48">
        <v>10148</v>
      </c>
      <c r="B48">
        <v>23</v>
      </c>
      <c r="C48" s="8">
        <v>100</v>
      </c>
      <c r="D48" s="9">
        <f>sales_data[[#This Row],[QUANTITYORDERED]]*sales_data[[#This Row],[PRICEEACH]]</f>
        <v>2300</v>
      </c>
      <c r="E48">
        <v>13</v>
      </c>
      <c r="F48" s="9">
        <v>2702.04</v>
      </c>
      <c r="G48" s="3">
        <v>37934</v>
      </c>
      <c r="H48" s="3" t="str">
        <f>TEXT(sales_data[[#This Row],[ORDERDATE]],"mmm")</f>
        <v>Nov</v>
      </c>
      <c r="I48" t="s">
        <v>23</v>
      </c>
      <c r="J48">
        <v>3</v>
      </c>
      <c r="K48">
        <v>9</v>
      </c>
      <c r="L48">
        <v>2003</v>
      </c>
      <c r="M48" t="s">
        <v>135</v>
      </c>
      <c r="N48" s="9">
        <v>141</v>
      </c>
      <c r="O48" t="s">
        <v>396</v>
      </c>
      <c r="P48" t="s">
        <v>210</v>
      </c>
      <c r="Q48" t="s">
        <v>211</v>
      </c>
      <c r="R48" t="s">
        <v>212</v>
      </c>
      <c r="S48" t="s">
        <v>213</v>
      </c>
      <c r="T48" t="s">
        <v>214</v>
      </c>
      <c r="U48" t="s">
        <v>120</v>
      </c>
      <c r="V48">
        <v>2060</v>
      </c>
      <c r="W48" t="s">
        <v>75</v>
      </c>
      <c r="X48" t="s">
        <v>76</v>
      </c>
      <c r="Y48" t="s">
        <v>515</v>
      </c>
      <c r="Z48" t="s">
        <v>32</v>
      </c>
    </row>
    <row r="49" spans="1:26" x14ac:dyDescent="0.3">
      <c r="A49">
        <v>10149</v>
      </c>
      <c r="B49">
        <v>50</v>
      </c>
      <c r="C49" s="8">
        <v>100</v>
      </c>
      <c r="D49" s="9">
        <f>sales_data[[#This Row],[QUANTITYORDERED]]*sales_data[[#This Row],[PRICEEACH]]</f>
        <v>5000</v>
      </c>
      <c r="E49">
        <v>4</v>
      </c>
      <c r="F49" s="9">
        <v>5907.5</v>
      </c>
      <c r="G49" s="3">
        <v>37964</v>
      </c>
      <c r="H49" s="3" t="str">
        <f>TEXT(sales_data[[#This Row],[ORDERDATE]],"mmm")</f>
        <v>Dec</v>
      </c>
      <c r="I49" t="s">
        <v>23</v>
      </c>
      <c r="J49">
        <v>3</v>
      </c>
      <c r="K49">
        <v>9</v>
      </c>
      <c r="L49">
        <v>2003</v>
      </c>
      <c r="M49" t="s">
        <v>406</v>
      </c>
      <c r="N49" s="9">
        <v>102</v>
      </c>
      <c r="O49" t="s">
        <v>407</v>
      </c>
      <c r="P49" t="s">
        <v>388</v>
      </c>
      <c r="Q49">
        <v>4155554312</v>
      </c>
      <c r="R49" t="s">
        <v>389</v>
      </c>
      <c r="T49" t="s">
        <v>390</v>
      </c>
      <c r="U49" t="s">
        <v>47</v>
      </c>
      <c r="V49">
        <v>94217</v>
      </c>
      <c r="W49" t="s">
        <v>30</v>
      </c>
      <c r="X49" t="s">
        <v>31</v>
      </c>
      <c r="Y49" t="s">
        <v>516</v>
      </c>
      <c r="Z49" t="s">
        <v>43</v>
      </c>
    </row>
    <row r="50" spans="1:26" x14ac:dyDescent="0.3">
      <c r="A50">
        <v>10150</v>
      </c>
      <c r="B50">
        <v>45</v>
      </c>
      <c r="C50" s="8">
        <v>100</v>
      </c>
      <c r="D50" s="9">
        <f>sales_data[[#This Row],[QUANTITYORDERED]]*sales_data[[#This Row],[PRICEEACH]]</f>
        <v>4500</v>
      </c>
      <c r="E50">
        <v>8</v>
      </c>
      <c r="F50" s="9">
        <v>10993.5</v>
      </c>
      <c r="G50" s="3">
        <v>37883</v>
      </c>
      <c r="H50" s="3" t="str">
        <f>TEXT(sales_data[[#This Row],[ORDERDATE]],"mmm")</f>
        <v>Sep</v>
      </c>
      <c r="I50" t="s">
        <v>23</v>
      </c>
      <c r="J50">
        <v>3</v>
      </c>
      <c r="K50">
        <v>9</v>
      </c>
      <c r="L50">
        <v>2003</v>
      </c>
      <c r="M50" t="s">
        <v>135</v>
      </c>
      <c r="N50" s="9">
        <v>214</v>
      </c>
      <c r="O50" t="s">
        <v>136</v>
      </c>
      <c r="P50" t="s">
        <v>145</v>
      </c>
      <c r="Q50" t="s">
        <v>146</v>
      </c>
      <c r="R50" t="s">
        <v>147</v>
      </c>
      <c r="T50" t="s">
        <v>148</v>
      </c>
      <c r="V50">
        <v>79903</v>
      </c>
      <c r="W50" t="s">
        <v>148</v>
      </c>
      <c r="X50" t="s">
        <v>149</v>
      </c>
      <c r="Y50" t="s">
        <v>494</v>
      </c>
      <c r="Z50" t="s">
        <v>114</v>
      </c>
    </row>
    <row r="51" spans="1:26" x14ac:dyDescent="0.3">
      <c r="A51">
        <v>10151</v>
      </c>
      <c r="B51">
        <v>24</v>
      </c>
      <c r="C51" s="8">
        <v>100</v>
      </c>
      <c r="D51" s="9">
        <f>sales_data[[#This Row],[QUANTITYORDERED]]*sales_data[[#This Row],[PRICEEACH]]</f>
        <v>2400</v>
      </c>
      <c r="E51">
        <v>3</v>
      </c>
      <c r="F51" s="9">
        <v>3327.6</v>
      </c>
      <c r="G51" s="3">
        <v>37885</v>
      </c>
      <c r="H51" s="3" t="str">
        <f>TEXT(sales_data[[#This Row],[ORDERDATE]],"mmm")</f>
        <v>Sep</v>
      </c>
      <c r="I51" t="s">
        <v>23</v>
      </c>
      <c r="J51">
        <v>3</v>
      </c>
      <c r="K51">
        <v>9</v>
      </c>
      <c r="L51">
        <v>2003</v>
      </c>
      <c r="M51" t="s">
        <v>370</v>
      </c>
      <c r="N51" s="9">
        <v>118</v>
      </c>
      <c r="O51" t="s">
        <v>383</v>
      </c>
      <c r="P51" t="s">
        <v>289</v>
      </c>
      <c r="Q51" t="s">
        <v>290</v>
      </c>
      <c r="R51" t="s">
        <v>291</v>
      </c>
      <c r="T51" t="s">
        <v>292</v>
      </c>
      <c r="V51">
        <v>90110</v>
      </c>
      <c r="W51" t="s">
        <v>100</v>
      </c>
      <c r="X51" t="s">
        <v>38</v>
      </c>
      <c r="Y51" t="s">
        <v>517</v>
      </c>
      <c r="Z51" t="s">
        <v>43</v>
      </c>
    </row>
    <row r="52" spans="1:26" x14ac:dyDescent="0.3">
      <c r="A52">
        <v>10152</v>
      </c>
      <c r="B52">
        <v>35</v>
      </c>
      <c r="C52" s="8">
        <v>100</v>
      </c>
      <c r="D52" s="9">
        <f>sales_data[[#This Row],[QUANTITYORDERED]]*sales_data[[#This Row],[PRICEEACH]]</f>
        <v>3500</v>
      </c>
      <c r="E52">
        <v>1</v>
      </c>
      <c r="F52" s="9">
        <v>4524.1000000000004</v>
      </c>
      <c r="G52" s="3">
        <v>37889</v>
      </c>
      <c r="H52" s="3" t="str">
        <f>TEXT(sales_data[[#This Row],[ORDERDATE]],"mmm")</f>
        <v>Sep</v>
      </c>
      <c r="I52" t="s">
        <v>23</v>
      </c>
      <c r="J52">
        <v>3</v>
      </c>
      <c r="K52">
        <v>9</v>
      </c>
      <c r="L52">
        <v>2003</v>
      </c>
      <c r="M52" t="s">
        <v>135</v>
      </c>
      <c r="N52" s="9">
        <v>143</v>
      </c>
      <c r="O52" t="s">
        <v>452</v>
      </c>
      <c r="P52" t="s">
        <v>153</v>
      </c>
      <c r="Q52" t="s">
        <v>154</v>
      </c>
      <c r="R52" t="s">
        <v>155</v>
      </c>
      <c r="T52" t="s">
        <v>156</v>
      </c>
      <c r="U52" t="s">
        <v>157</v>
      </c>
      <c r="V52">
        <v>4101</v>
      </c>
      <c r="W52" t="s">
        <v>75</v>
      </c>
      <c r="X52" t="s">
        <v>76</v>
      </c>
      <c r="Y52" t="s">
        <v>518</v>
      </c>
      <c r="Z52" t="s">
        <v>43</v>
      </c>
    </row>
    <row r="53" spans="1:26" x14ac:dyDescent="0.3">
      <c r="A53">
        <v>10153</v>
      </c>
      <c r="B53">
        <v>20</v>
      </c>
      <c r="C53" s="8">
        <v>100</v>
      </c>
      <c r="D53" s="9">
        <f>sales_data[[#This Row],[QUANTITYORDERED]]*sales_data[[#This Row],[PRICEEACH]]</f>
        <v>2000</v>
      </c>
      <c r="E53">
        <v>11</v>
      </c>
      <c r="F53" s="9">
        <v>4904</v>
      </c>
      <c r="G53" s="3">
        <v>37892</v>
      </c>
      <c r="H53" s="3" t="str">
        <f>TEXT(sales_data[[#This Row],[ORDERDATE]],"mmm")</f>
        <v>Sep</v>
      </c>
      <c r="I53" t="s">
        <v>23</v>
      </c>
      <c r="J53">
        <v>3</v>
      </c>
      <c r="K53">
        <v>9</v>
      </c>
      <c r="L53">
        <v>2003</v>
      </c>
      <c r="M53" t="s">
        <v>135</v>
      </c>
      <c r="N53" s="9">
        <v>207</v>
      </c>
      <c r="O53" t="s">
        <v>348</v>
      </c>
      <c r="P53" t="s">
        <v>130</v>
      </c>
      <c r="Q53" t="s">
        <v>131</v>
      </c>
      <c r="R53" t="s">
        <v>132</v>
      </c>
      <c r="T53" t="s">
        <v>133</v>
      </c>
      <c r="V53">
        <v>28034</v>
      </c>
      <c r="W53" t="s">
        <v>134</v>
      </c>
      <c r="X53" t="s">
        <v>38</v>
      </c>
      <c r="Y53" t="s">
        <v>481</v>
      </c>
      <c r="Z53" t="s">
        <v>43</v>
      </c>
    </row>
    <row r="54" spans="1:26" x14ac:dyDescent="0.3">
      <c r="A54">
        <v>10154</v>
      </c>
      <c r="B54">
        <v>31</v>
      </c>
      <c r="C54" s="8">
        <v>91.17</v>
      </c>
      <c r="D54" s="9">
        <f>sales_data[[#This Row],[QUANTITYORDERED]]*sales_data[[#This Row],[PRICEEACH]]</f>
        <v>2826.27</v>
      </c>
      <c r="E54">
        <v>2</v>
      </c>
      <c r="F54" s="9">
        <v>2826.27</v>
      </c>
      <c r="G54" s="3">
        <v>37662</v>
      </c>
      <c r="H54" s="3" t="str">
        <f>TEXT(sales_data[[#This Row],[ORDERDATE]],"mmm")</f>
        <v>Feb</v>
      </c>
      <c r="I54" t="s">
        <v>23</v>
      </c>
      <c r="J54">
        <v>4</v>
      </c>
      <c r="K54">
        <v>10</v>
      </c>
      <c r="L54">
        <v>2003</v>
      </c>
      <c r="M54" t="s">
        <v>406</v>
      </c>
      <c r="N54" s="9">
        <v>88</v>
      </c>
      <c r="O54" t="s">
        <v>461</v>
      </c>
      <c r="P54" t="s">
        <v>378</v>
      </c>
      <c r="Q54">
        <v>3105552373</v>
      </c>
      <c r="R54" t="s">
        <v>379</v>
      </c>
      <c r="T54" t="s">
        <v>380</v>
      </c>
      <c r="U54" t="s">
        <v>47</v>
      </c>
      <c r="V54">
        <v>92561</v>
      </c>
      <c r="W54" t="s">
        <v>30</v>
      </c>
      <c r="X54" t="s">
        <v>31</v>
      </c>
      <c r="Y54" t="s">
        <v>519</v>
      </c>
      <c r="Z54" t="s">
        <v>32</v>
      </c>
    </row>
    <row r="55" spans="1:26" x14ac:dyDescent="0.3">
      <c r="A55">
        <v>10155</v>
      </c>
      <c r="B55">
        <v>32</v>
      </c>
      <c r="C55" s="8">
        <v>100</v>
      </c>
      <c r="D55" s="9">
        <f>sales_data[[#This Row],[QUANTITYORDERED]]*sales_data[[#This Row],[PRICEEACH]]</f>
        <v>3200</v>
      </c>
      <c r="E55">
        <v>13</v>
      </c>
      <c r="F55" s="9">
        <v>4526.08</v>
      </c>
      <c r="G55" s="3">
        <v>37782</v>
      </c>
      <c r="H55" s="3" t="str">
        <f>TEXT(sales_data[[#This Row],[ORDERDATE]],"mmm")</f>
        <v>Jun</v>
      </c>
      <c r="I55" t="s">
        <v>23</v>
      </c>
      <c r="J55">
        <v>4</v>
      </c>
      <c r="K55">
        <v>10</v>
      </c>
      <c r="L55">
        <v>2003</v>
      </c>
      <c r="M55" t="s">
        <v>135</v>
      </c>
      <c r="N55" s="9">
        <v>136</v>
      </c>
      <c r="O55" t="s">
        <v>237</v>
      </c>
      <c r="P55" t="s">
        <v>96</v>
      </c>
      <c r="Q55" t="s">
        <v>97</v>
      </c>
      <c r="R55" t="s">
        <v>98</v>
      </c>
      <c r="T55" t="s">
        <v>99</v>
      </c>
      <c r="V55">
        <v>21240</v>
      </c>
      <c r="W55" t="s">
        <v>100</v>
      </c>
      <c r="X55" t="s">
        <v>38</v>
      </c>
      <c r="Y55" t="s">
        <v>520</v>
      </c>
      <c r="Z55" t="s">
        <v>43</v>
      </c>
    </row>
    <row r="56" spans="1:26" x14ac:dyDescent="0.3">
      <c r="A56">
        <v>10156</v>
      </c>
      <c r="B56">
        <v>20</v>
      </c>
      <c r="C56" s="8">
        <v>41.02</v>
      </c>
      <c r="D56" s="9">
        <f>sales_data[[#This Row],[QUANTITYORDERED]]*sales_data[[#This Row],[PRICEEACH]]</f>
        <v>820.40000000000009</v>
      </c>
      <c r="E56">
        <v>1</v>
      </c>
      <c r="F56" s="9">
        <v>820.4</v>
      </c>
      <c r="G56" s="3">
        <v>37843</v>
      </c>
      <c r="H56" s="3" t="str">
        <f>TEXT(sales_data[[#This Row],[ORDERDATE]],"mmm")</f>
        <v>Aug</v>
      </c>
      <c r="I56" t="s">
        <v>23</v>
      </c>
      <c r="J56">
        <v>4</v>
      </c>
      <c r="K56">
        <v>10</v>
      </c>
      <c r="L56">
        <v>2003</v>
      </c>
      <c r="M56" t="s">
        <v>406</v>
      </c>
      <c r="N56" s="9">
        <v>43</v>
      </c>
      <c r="O56" t="s">
        <v>469</v>
      </c>
      <c r="P56" t="s">
        <v>130</v>
      </c>
      <c r="Q56" t="s">
        <v>131</v>
      </c>
      <c r="R56" t="s">
        <v>132</v>
      </c>
      <c r="T56" t="s">
        <v>133</v>
      </c>
      <c r="V56">
        <v>28034</v>
      </c>
      <c r="W56" t="s">
        <v>134</v>
      </c>
      <c r="X56" t="s">
        <v>38</v>
      </c>
      <c r="Y56" t="s">
        <v>481</v>
      </c>
      <c r="Z56" t="s">
        <v>32</v>
      </c>
    </row>
    <row r="57" spans="1:26" x14ac:dyDescent="0.3">
      <c r="A57">
        <v>10158</v>
      </c>
      <c r="B57">
        <v>22</v>
      </c>
      <c r="C57" s="8">
        <v>67.03</v>
      </c>
      <c r="D57" s="9">
        <f>sales_data[[#This Row],[QUANTITYORDERED]]*sales_data[[#This Row],[PRICEEACH]]</f>
        <v>1474.66</v>
      </c>
      <c r="E57">
        <v>1</v>
      </c>
      <c r="F57" s="9">
        <v>1474.66</v>
      </c>
      <c r="G57" s="3">
        <v>37904</v>
      </c>
      <c r="H57" s="3" t="str">
        <f>TEXT(sales_data[[#This Row],[ORDERDATE]],"mmm")</f>
        <v>Oct</v>
      </c>
      <c r="I57" t="s">
        <v>23</v>
      </c>
      <c r="J57">
        <v>4</v>
      </c>
      <c r="K57">
        <v>10</v>
      </c>
      <c r="L57">
        <v>2003</v>
      </c>
      <c r="M57" t="s">
        <v>24</v>
      </c>
      <c r="N57" s="9">
        <v>76</v>
      </c>
      <c r="O57" t="s">
        <v>456</v>
      </c>
      <c r="P57" t="s">
        <v>101</v>
      </c>
      <c r="Q57" t="s">
        <v>102</v>
      </c>
      <c r="R57" t="s">
        <v>103</v>
      </c>
      <c r="T57" t="s">
        <v>104</v>
      </c>
      <c r="V57">
        <v>4110</v>
      </c>
      <c r="W57" t="s">
        <v>63</v>
      </c>
      <c r="X57" t="s">
        <v>38</v>
      </c>
      <c r="Y57" t="s">
        <v>480</v>
      </c>
      <c r="Z57" t="s">
        <v>32</v>
      </c>
    </row>
    <row r="58" spans="1:26" x14ac:dyDescent="0.3">
      <c r="A58">
        <v>10159</v>
      </c>
      <c r="B58">
        <v>49</v>
      </c>
      <c r="C58" s="8">
        <v>100</v>
      </c>
      <c r="D58" s="9">
        <f>sales_data[[#This Row],[QUANTITYORDERED]]*sales_data[[#This Row],[PRICEEACH]]</f>
        <v>4900</v>
      </c>
      <c r="E58">
        <v>14</v>
      </c>
      <c r="F58" s="9">
        <v>5205.2700000000004</v>
      </c>
      <c r="G58" s="3">
        <v>37904</v>
      </c>
      <c r="H58" s="3" t="str">
        <f>TEXT(sales_data[[#This Row],[ORDERDATE]],"mmm")</f>
        <v>Oct</v>
      </c>
      <c r="I58" t="s">
        <v>23</v>
      </c>
      <c r="J58">
        <v>4</v>
      </c>
      <c r="K58">
        <v>10</v>
      </c>
      <c r="L58">
        <v>2003</v>
      </c>
      <c r="M58" t="s">
        <v>24</v>
      </c>
      <c r="N58" s="9">
        <v>95</v>
      </c>
      <c r="O58" t="s">
        <v>25</v>
      </c>
      <c r="P58" t="s">
        <v>48</v>
      </c>
      <c r="Q58">
        <v>6505551386</v>
      </c>
      <c r="R58" t="s">
        <v>49</v>
      </c>
      <c r="T58" t="s">
        <v>50</v>
      </c>
      <c r="U58" t="s">
        <v>47</v>
      </c>
      <c r="W58" t="s">
        <v>30</v>
      </c>
      <c r="X58" t="s">
        <v>31</v>
      </c>
      <c r="Y58" t="s">
        <v>521</v>
      </c>
      <c r="Z58" t="s">
        <v>43</v>
      </c>
    </row>
    <row r="59" spans="1:26" x14ac:dyDescent="0.3">
      <c r="A59">
        <v>10160</v>
      </c>
      <c r="B59">
        <v>46</v>
      </c>
      <c r="C59" s="8">
        <v>100</v>
      </c>
      <c r="D59" s="9">
        <f>sales_data[[#This Row],[QUANTITYORDERED]]*sales_data[[#This Row],[PRICEEACH]]</f>
        <v>4600</v>
      </c>
      <c r="E59">
        <v>6</v>
      </c>
      <c r="F59" s="9">
        <v>5294.14</v>
      </c>
      <c r="G59" s="3">
        <v>37935</v>
      </c>
      <c r="H59" s="3" t="str">
        <f>TEXT(sales_data[[#This Row],[ORDERDATE]],"mmm")</f>
        <v>Nov</v>
      </c>
      <c r="I59" t="s">
        <v>23</v>
      </c>
      <c r="J59">
        <v>4</v>
      </c>
      <c r="K59">
        <v>10</v>
      </c>
      <c r="L59">
        <v>2003</v>
      </c>
      <c r="M59" t="s">
        <v>135</v>
      </c>
      <c r="N59" s="9">
        <v>117</v>
      </c>
      <c r="O59" t="s">
        <v>377</v>
      </c>
      <c r="P59" t="s">
        <v>263</v>
      </c>
      <c r="Q59">
        <v>2155554369</v>
      </c>
      <c r="R59" t="s">
        <v>264</v>
      </c>
      <c r="T59" t="s">
        <v>265</v>
      </c>
      <c r="U59" t="s">
        <v>47</v>
      </c>
      <c r="W59" t="s">
        <v>30</v>
      </c>
      <c r="X59" t="s">
        <v>31</v>
      </c>
      <c r="Y59" t="s">
        <v>522</v>
      </c>
      <c r="Z59" t="s">
        <v>43</v>
      </c>
    </row>
    <row r="60" spans="1:26" x14ac:dyDescent="0.3">
      <c r="A60">
        <v>10161</v>
      </c>
      <c r="B60">
        <v>28</v>
      </c>
      <c r="C60" s="8">
        <v>100</v>
      </c>
      <c r="D60" s="9">
        <f>sales_data[[#This Row],[QUANTITYORDERED]]*sales_data[[#This Row],[PRICEEACH]]</f>
        <v>2800</v>
      </c>
      <c r="E60">
        <v>12</v>
      </c>
      <c r="F60" s="9">
        <v>3764.88</v>
      </c>
      <c r="G60" s="3">
        <v>37911</v>
      </c>
      <c r="H60" s="3" t="str">
        <f>TEXT(sales_data[[#This Row],[ORDERDATE]],"mmm")</f>
        <v>Oct</v>
      </c>
      <c r="I60" t="s">
        <v>23</v>
      </c>
      <c r="J60">
        <v>4</v>
      </c>
      <c r="K60">
        <v>10</v>
      </c>
      <c r="L60">
        <v>2003</v>
      </c>
      <c r="M60" t="s">
        <v>135</v>
      </c>
      <c r="N60" s="9">
        <v>141</v>
      </c>
      <c r="O60" t="s">
        <v>396</v>
      </c>
      <c r="P60" t="s">
        <v>366</v>
      </c>
      <c r="Q60" t="s">
        <v>367</v>
      </c>
      <c r="R60" t="s">
        <v>368</v>
      </c>
      <c r="T60" t="s">
        <v>369</v>
      </c>
      <c r="V60">
        <v>8200</v>
      </c>
      <c r="W60" t="s">
        <v>242</v>
      </c>
      <c r="X60" t="s">
        <v>38</v>
      </c>
      <c r="Y60" t="s">
        <v>523</v>
      </c>
      <c r="Z60" t="s">
        <v>43</v>
      </c>
    </row>
    <row r="61" spans="1:26" x14ac:dyDescent="0.3">
      <c r="A61">
        <v>10162</v>
      </c>
      <c r="B61">
        <v>48</v>
      </c>
      <c r="C61" s="8">
        <v>91.44</v>
      </c>
      <c r="D61" s="9">
        <f>sales_data[[#This Row],[QUANTITYORDERED]]*sales_data[[#This Row],[PRICEEACH]]</f>
        <v>4389.12</v>
      </c>
      <c r="E61">
        <v>2</v>
      </c>
      <c r="F61" s="9">
        <v>4389.12</v>
      </c>
      <c r="G61" s="3">
        <v>37912</v>
      </c>
      <c r="H61" s="3" t="str">
        <f>TEXT(sales_data[[#This Row],[ORDERDATE]],"mmm")</f>
        <v>Oct</v>
      </c>
      <c r="I61" t="s">
        <v>23</v>
      </c>
      <c r="J61">
        <v>4</v>
      </c>
      <c r="K61">
        <v>10</v>
      </c>
      <c r="L61">
        <v>2003</v>
      </c>
      <c r="M61" t="s">
        <v>406</v>
      </c>
      <c r="N61" s="9">
        <v>102</v>
      </c>
      <c r="O61" t="s">
        <v>407</v>
      </c>
      <c r="P61" t="s">
        <v>48</v>
      </c>
      <c r="Q61">
        <v>6505551386</v>
      </c>
      <c r="R61" t="s">
        <v>49</v>
      </c>
      <c r="T61" t="s">
        <v>50</v>
      </c>
      <c r="U61" t="s">
        <v>47</v>
      </c>
      <c r="W61" t="s">
        <v>30</v>
      </c>
      <c r="X61" t="s">
        <v>31</v>
      </c>
      <c r="Y61" t="s">
        <v>521</v>
      </c>
      <c r="Z61" t="s">
        <v>43</v>
      </c>
    </row>
    <row r="62" spans="1:26" x14ac:dyDescent="0.3">
      <c r="A62">
        <v>10163</v>
      </c>
      <c r="B62">
        <v>21</v>
      </c>
      <c r="C62" s="8">
        <v>100</v>
      </c>
      <c r="D62" s="9">
        <f>sales_data[[#This Row],[QUANTITYORDERED]]*sales_data[[#This Row],[PRICEEACH]]</f>
        <v>2100</v>
      </c>
      <c r="E62">
        <v>1</v>
      </c>
      <c r="F62" s="9">
        <v>4860.24</v>
      </c>
      <c r="G62" s="3">
        <v>37914</v>
      </c>
      <c r="H62" s="3" t="str">
        <f>TEXT(sales_data[[#This Row],[ORDERDATE]],"mmm")</f>
        <v>Oct</v>
      </c>
      <c r="I62" t="s">
        <v>23</v>
      </c>
      <c r="J62">
        <v>4</v>
      </c>
      <c r="K62">
        <v>10</v>
      </c>
      <c r="L62">
        <v>2003</v>
      </c>
      <c r="M62" t="s">
        <v>135</v>
      </c>
      <c r="N62" s="9">
        <v>214</v>
      </c>
      <c r="O62" t="s">
        <v>136</v>
      </c>
      <c r="P62" t="s">
        <v>150</v>
      </c>
      <c r="Q62">
        <v>2125558493</v>
      </c>
      <c r="R62" t="s">
        <v>151</v>
      </c>
      <c r="S62" t="s">
        <v>152</v>
      </c>
      <c r="T62" t="s">
        <v>28</v>
      </c>
      <c r="U62" t="s">
        <v>29</v>
      </c>
      <c r="V62">
        <v>10022</v>
      </c>
      <c r="W62" t="s">
        <v>30</v>
      </c>
      <c r="X62" t="s">
        <v>31</v>
      </c>
      <c r="Y62" t="s">
        <v>492</v>
      </c>
      <c r="Z62" t="s">
        <v>43</v>
      </c>
    </row>
    <row r="63" spans="1:26" x14ac:dyDescent="0.3">
      <c r="A63">
        <v>10164</v>
      </c>
      <c r="B63">
        <v>21</v>
      </c>
      <c r="C63" s="8">
        <v>100</v>
      </c>
      <c r="D63" s="9">
        <f>sales_data[[#This Row],[QUANTITYORDERED]]*sales_data[[#This Row],[PRICEEACH]]</f>
        <v>2100</v>
      </c>
      <c r="E63">
        <v>2</v>
      </c>
      <c r="F63" s="9">
        <v>3536.82</v>
      </c>
      <c r="G63" s="3">
        <v>37915</v>
      </c>
      <c r="H63" s="3" t="str">
        <f>TEXT(sales_data[[#This Row],[ORDERDATE]],"mmm")</f>
        <v>Oct</v>
      </c>
      <c r="I63" t="s">
        <v>301</v>
      </c>
      <c r="J63">
        <v>4</v>
      </c>
      <c r="K63">
        <v>10</v>
      </c>
      <c r="L63">
        <v>2003</v>
      </c>
      <c r="M63" t="s">
        <v>135</v>
      </c>
      <c r="N63" s="9">
        <v>147</v>
      </c>
      <c r="O63" t="s">
        <v>297</v>
      </c>
      <c r="P63" t="s">
        <v>302</v>
      </c>
      <c r="Q63" t="s">
        <v>303</v>
      </c>
      <c r="R63" t="s">
        <v>304</v>
      </c>
      <c r="T63" t="s">
        <v>305</v>
      </c>
      <c r="V63">
        <v>8010</v>
      </c>
      <c r="W63" t="s">
        <v>113</v>
      </c>
      <c r="X63" t="s">
        <v>38</v>
      </c>
      <c r="Y63" t="s">
        <v>524</v>
      </c>
      <c r="Z63" t="s">
        <v>43</v>
      </c>
    </row>
    <row r="64" spans="1:26" x14ac:dyDescent="0.3">
      <c r="A64">
        <v>10165</v>
      </c>
      <c r="B64">
        <v>44</v>
      </c>
      <c r="C64" s="8">
        <v>100</v>
      </c>
      <c r="D64" s="9">
        <f>sales_data[[#This Row],[QUANTITYORDERED]]*sales_data[[#This Row],[PRICEEACH]]</f>
        <v>4400</v>
      </c>
      <c r="E64">
        <v>3</v>
      </c>
      <c r="F64" s="9">
        <v>8594.52</v>
      </c>
      <c r="G64" s="3">
        <v>37916</v>
      </c>
      <c r="H64" s="3" t="str">
        <f>TEXT(sales_data[[#This Row],[ORDERDATE]],"mmm")</f>
        <v>Oct</v>
      </c>
      <c r="I64" t="s">
        <v>23</v>
      </c>
      <c r="J64">
        <v>4</v>
      </c>
      <c r="K64">
        <v>10</v>
      </c>
      <c r="L64">
        <v>2003</v>
      </c>
      <c r="M64" t="s">
        <v>135</v>
      </c>
      <c r="N64" s="9">
        <v>207</v>
      </c>
      <c r="O64" t="s">
        <v>348</v>
      </c>
      <c r="P64" t="s">
        <v>145</v>
      </c>
      <c r="Q64" t="s">
        <v>146</v>
      </c>
      <c r="R64" t="s">
        <v>147</v>
      </c>
      <c r="T64" t="s">
        <v>148</v>
      </c>
      <c r="V64">
        <v>79903</v>
      </c>
      <c r="W64" t="s">
        <v>148</v>
      </c>
      <c r="X64" t="s">
        <v>149</v>
      </c>
      <c r="Y64" t="s">
        <v>494</v>
      </c>
      <c r="Z64" t="s">
        <v>114</v>
      </c>
    </row>
    <row r="65" spans="1:26" x14ac:dyDescent="0.3">
      <c r="A65">
        <v>10166</v>
      </c>
      <c r="B65">
        <v>43</v>
      </c>
      <c r="C65" s="8">
        <v>100</v>
      </c>
      <c r="D65" s="9">
        <f>sales_data[[#This Row],[QUANTITYORDERED]]*sales_data[[#This Row],[PRICEEACH]]</f>
        <v>4300</v>
      </c>
      <c r="E65">
        <v>2</v>
      </c>
      <c r="F65" s="9">
        <v>6930.74</v>
      </c>
      <c r="G65" s="3">
        <v>37915</v>
      </c>
      <c r="H65" s="3" t="str">
        <f>TEXT(sales_data[[#This Row],[ORDERDATE]],"mmm")</f>
        <v>Oct</v>
      </c>
      <c r="I65" t="s">
        <v>23</v>
      </c>
      <c r="J65">
        <v>4</v>
      </c>
      <c r="K65">
        <v>10</v>
      </c>
      <c r="L65">
        <v>2003</v>
      </c>
      <c r="M65" t="s">
        <v>406</v>
      </c>
      <c r="N65" s="9">
        <v>136</v>
      </c>
      <c r="O65" t="s">
        <v>443</v>
      </c>
      <c r="P65" t="s">
        <v>121</v>
      </c>
      <c r="Q65">
        <v>5085552555</v>
      </c>
      <c r="R65" t="s">
        <v>122</v>
      </c>
      <c r="T65" t="s">
        <v>123</v>
      </c>
      <c r="U65" t="s">
        <v>95</v>
      </c>
      <c r="V65">
        <v>50553</v>
      </c>
      <c r="W65" t="s">
        <v>30</v>
      </c>
      <c r="X65" t="s">
        <v>31</v>
      </c>
      <c r="Y65" t="s">
        <v>525</v>
      </c>
      <c r="Z65" t="s">
        <v>43</v>
      </c>
    </row>
    <row r="66" spans="1:26" x14ac:dyDescent="0.3">
      <c r="A66">
        <v>10167</v>
      </c>
      <c r="B66">
        <v>44</v>
      </c>
      <c r="C66" s="8">
        <v>100</v>
      </c>
      <c r="D66" s="9">
        <f>sales_data[[#This Row],[QUANTITYORDERED]]*sales_data[[#This Row],[PRICEEACH]]</f>
        <v>4400</v>
      </c>
      <c r="E66">
        <v>9</v>
      </c>
      <c r="F66" s="9">
        <v>5924.16</v>
      </c>
      <c r="G66" s="3">
        <v>37917</v>
      </c>
      <c r="H66" s="3" t="str">
        <f>TEXT(sales_data[[#This Row],[ORDERDATE]],"mmm")</f>
        <v>Oct</v>
      </c>
      <c r="I66" t="s">
        <v>250</v>
      </c>
      <c r="J66">
        <v>4</v>
      </c>
      <c r="K66">
        <v>10</v>
      </c>
      <c r="L66">
        <v>2003</v>
      </c>
      <c r="M66" t="s">
        <v>135</v>
      </c>
      <c r="N66" s="9">
        <v>136</v>
      </c>
      <c r="O66" t="s">
        <v>237</v>
      </c>
      <c r="P66" t="s">
        <v>191</v>
      </c>
      <c r="Q66" t="s">
        <v>192</v>
      </c>
      <c r="R66" t="s">
        <v>193</v>
      </c>
      <c r="T66" t="s">
        <v>194</v>
      </c>
      <c r="V66" t="s">
        <v>195</v>
      </c>
      <c r="W66" t="s">
        <v>141</v>
      </c>
      <c r="X66" t="s">
        <v>38</v>
      </c>
      <c r="Y66" t="s">
        <v>526</v>
      </c>
      <c r="Z66" t="s">
        <v>43</v>
      </c>
    </row>
    <row r="67" spans="1:26" x14ac:dyDescent="0.3">
      <c r="A67">
        <v>10168</v>
      </c>
      <c r="B67">
        <v>36</v>
      </c>
      <c r="C67" s="8">
        <v>96.66</v>
      </c>
      <c r="D67" s="9">
        <f>sales_data[[#This Row],[QUANTITYORDERED]]*sales_data[[#This Row],[PRICEEACH]]</f>
        <v>3479.7599999999998</v>
      </c>
      <c r="E67">
        <v>1</v>
      </c>
      <c r="F67" s="9">
        <v>3479.76</v>
      </c>
      <c r="G67" s="3">
        <v>37922</v>
      </c>
      <c r="H67" s="3" t="str">
        <f>TEXT(sales_data[[#This Row],[ORDERDATE]],"mmm")</f>
        <v>Oct</v>
      </c>
      <c r="I67" t="s">
        <v>23</v>
      </c>
      <c r="J67">
        <v>4</v>
      </c>
      <c r="K67">
        <v>10</v>
      </c>
      <c r="L67">
        <v>2003</v>
      </c>
      <c r="M67" t="s">
        <v>24</v>
      </c>
      <c r="N67" s="9">
        <v>95</v>
      </c>
      <c r="O67" t="s">
        <v>25</v>
      </c>
      <c r="P67" t="s">
        <v>51</v>
      </c>
      <c r="Q67">
        <v>6505556809</v>
      </c>
      <c r="R67" t="s">
        <v>52</v>
      </c>
      <c r="T67" t="s">
        <v>53</v>
      </c>
      <c r="U67" t="s">
        <v>47</v>
      </c>
      <c r="V67">
        <v>94217</v>
      </c>
      <c r="W67" t="s">
        <v>30</v>
      </c>
      <c r="X67" t="s">
        <v>31</v>
      </c>
      <c r="Y67" t="s">
        <v>510</v>
      </c>
      <c r="Z67" t="s">
        <v>43</v>
      </c>
    </row>
    <row r="68" spans="1:26" x14ac:dyDescent="0.3">
      <c r="A68">
        <v>10169</v>
      </c>
      <c r="B68">
        <v>30</v>
      </c>
      <c r="C68" s="8">
        <v>100</v>
      </c>
      <c r="D68" s="9">
        <f>sales_data[[#This Row],[QUANTITYORDERED]]*sales_data[[#This Row],[PRICEEACH]]</f>
        <v>3000</v>
      </c>
      <c r="E68">
        <v>2</v>
      </c>
      <c r="F68" s="9">
        <v>5019.8999999999996</v>
      </c>
      <c r="G68" s="3">
        <v>37722</v>
      </c>
      <c r="H68" s="3" t="str">
        <f>TEXT(sales_data[[#This Row],[ORDERDATE]],"mmm")</f>
        <v>Apr</v>
      </c>
      <c r="I68" t="s">
        <v>23</v>
      </c>
      <c r="J68">
        <v>4</v>
      </c>
      <c r="K68">
        <v>11</v>
      </c>
      <c r="L68">
        <v>2003</v>
      </c>
      <c r="M68" t="s">
        <v>135</v>
      </c>
      <c r="N68" s="9">
        <v>194</v>
      </c>
      <c r="O68" t="s">
        <v>312</v>
      </c>
      <c r="P68" t="s">
        <v>210</v>
      </c>
      <c r="Q68" t="s">
        <v>211</v>
      </c>
      <c r="R68" t="s">
        <v>212</v>
      </c>
      <c r="S68" t="s">
        <v>213</v>
      </c>
      <c r="T68" t="s">
        <v>214</v>
      </c>
      <c r="U68" t="s">
        <v>120</v>
      </c>
      <c r="V68">
        <v>2060</v>
      </c>
      <c r="W68" t="s">
        <v>75</v>
      </c>
      <c r="X68" t="s">
        <v>76</v>
      </c>
      <c r="Y68" t="s">
        <v>515</v>
      </c>
      <c r="Z68" t="s">
        <v>43</v>
      </c>
    </row>
    <row r="69" spans="1:26" x14ac:dyDescent="0.3">
      <c r="A69">
        <v>10170</v>
      </c>
      <c r="B69">
        <v>47</v>
      </c>
      <c r="C69" s="8">
        <v>100</v>
      </c>
      <c r="D69" s="9">
        <f>sales_data[[#This Row],[QUANTITYORDERED]]*sales_data[[#This Row],[PRICEEACH]]</f>
        <v>4700</v>
      </c>
      <c r="E69">
        <v>4</v>
      </c>
      <c r="F69" s="9">
        <v>5464.69</v>
      </c>
      <c r="G69" s="3">
        <v>37722</v>
      </c>
      <c r="H69" s="3" t="str">
        <f>TEXT(sales_data[[#This Row],[ORDERDATE]],"mmm")</f>
        <v>Apr</v>
      </c>
      <c r="I69" t="s">
        <v>23</v>
      </c>
      <c r="J69">
        <v>4</v>
      </c>
      <c r="K69">
        <v>11</v>
      </c>
      <c r="L69">
        <v>2003</v>
      </c>
      <c r="M69" t="s">
        <v>135</v>
      </c>
      <c r="N69" s="9">
        <v>117</v>
      </c>
      <c r="O69" t="s">
        <v>377</v>
      </c>
      <c r="P69" t="s">
        <v>302</v>
      </c>
      <c r="Q69" t="s">
        <v>303</v>
      </c>
      <c r="R69" t="s">
        <v>304</v>
      </c>
      <c r="T69" t="s">
        <v>305</v>
      </c>
      <c r="V69">
        <v>8010</v>
      </c>
      <c r="W69" t="s">
        <v>113</v>
      </c>
      <c r="X69" t="s">
        <v>38</v>
      </c>
      <c r="Y69" t="s">
        <v>524</v>
      </c>
      <c r="Z69" t="s">
        <v>43</v>
      </c>
    </row>
    <row r="70" spans="1:26" x14ac:dyDescent="0.3">
      <c r="A70">
        <v>10171</v>
      </c>
      <c r="B70">
        <v>35</v>
      </c>
      <c r="C70" s="8">
        <v>100</v>
      </c>
      <c r="D70" s="9">
        <f>sales_data[[#This Row],[QUANTITYORDERED]]*sales_data[[#This Row],[PRICEEACH]]</f>
        <v>3500</v>
      </c>
      <c r="E70">
        <v>2</v>
      </c>
      <c r="F70" s="9">
        <v>4508</v>
      </c>
      <c r="G70" s="3">
        <v>37752</v>
      </c>
      <c r="H70" s="3" t="str">
        <f>TEXT(sales_data[[#This Row],[ORDERDATE]],"mmm")</f>
        <v>May</v>
      </c>
      <c r="I70" t="s">
        <v>23</v>
      </c>
      <c r="J70">
        <v>4</v>
      </c>
      <c r="K70">
        <v>11</v>
      </c>
      <c r="L70">
        <v>2003</v>
      </c>
      <c r="M70" t="s">
        <v>135</v>
      </c>
      <c r="N70" s="9">
        <v>141</v>
      </c>
      <c r="O70" t="s">
        <v>396</v>
      </c>
      <c r="P70" t="s">
        <v>215</v>
      </c>
      <c r="Q70" t="s">
        <v>216</v>
      </c>
      <c r="R70" t="s">
        <v>217</v>
      </c>
      <c r="T70" t="s">
        <v>218</v>
      </c>
      <c r="U70" t="s">
        <v>219</v>
      </c>
      <c r="V70" t="s">
        <v>220</v>
      </c>
      <c r="W70" t="s">
        <v>171</v>
      </c>
      <c r="X70" t="s">
        <v>31</v>
      </c>
      <c r="Y70" t="s">
        <v>527</v>
      </c>
      <c r="Z70" t="s">
        <v>43</v>
      </c>
    </row>
    <row r="71" spans="1:26" x14ac:dyDescent="0.3">
      <c r="A71">
        <v>10172</v>
      </c>
      <c r="B71">
        <v>42</v>
      </c>
      <c r="C71" s="8">
        <v>100</v>
      </c>
      <c r="D71" s="9">
        <f>sales_data[[#This Row],[QUANTITYORDERED]]*sales_data[[#This Row],[PRICEEACH]]</f>
        <v>4200</v>
      </c>
      <c r="E71">
        <v>6</v>
      </c>
      <c r="F71" s="9">
        <v>4965.24</v>
      </c>
      <c r="G71" s="3">
        <v>37752</v>
      </c>
      <c r="H71" s="3" t="str">
        <f>TEXT(sales_data[[#This Row],[ORDERDATE]],"mmm")</f>
        <v>May</v>
      </c>
      <c r="I71" t="s">
        <v>23</v>
      </c>
      <c r="J71">
        <v>4</v>
      </c>
      <c r="K71">
        <v>11</v>
      </c>
      <c r="L71">
        <v>2003</v>
      </c>
      <c r="M71" t="s">
        <v>135</v>
      </c>
      <c r="N71" s="9">
        <v>124</v>
      </c>
      <c r="O71" t="s">
        <v>416</v>
      </c>
      <c r="P71" t="s">
        <v>84</v>
      </c>
      <c r="Q71">
        <v>2035552570</v>
      </c>
      <c r="R71" t="s">
        <v>85</v>
      </c>
      <c r="T71" t="s">
        <v>86</v>
      </c>
      <c r="U71" t="s">
        <v>87</v>
      </c>
      <c r="V71">
        <v>97562</v>
      </c>
      <c r="W71" t="s">
        <v>30</v>
      </c>
      <c r="X71" t="s">
        <v>31</v>
      </c>
      <c r="Y71" t="s">
        <v>528</v>
      </c>
      <c r="Z71" t="s">
        <v>43</v>
      </c>
    </row>
    <row r="72" spans="1:26" x14ac:dyDescent="0.3">
      <c r="A72">
        <v>10173</v>
      </c>
      <c r="B72">
        <v>43</v>
      </c>
      <c r="C72" s="8">
        <v>100</v>
      </c>
      <c r="D72" s="9">
        <f>sales_data[[#This Row],[QUANTITYORDERED]]*sales_data[[#This Row],[PRICEEACH]]</f>
        <v>4300</v>
      </c>
      <c r="E72">
        <v>6</v>
      </c>
      <c r="F72" s="9">
        <v>5036.16</v>
      </c>
      <c r="G72" s="3">
        <v>37752</v>
      </c>
      <c r="H72" s="3" t="str">
        <f>TEXT(sales_data[[#This Row],[ORDERDATE]],"mmm")</f>
        <v>May</v>
      </c>
      <c r="I72" t="s">
        <v>23</v>
      </c>
      <c r="J72">
        <v>4</v>
      </c>
      <c r="K72">
        <v>11</v>
      </c>
      <c r="L72">
        <v>2003</v>
      </c>
      <c r="M72" t="s">
        <v>406</v>
      </c>
      <c r="N72" s="9">
        <v>102</v>
      </c>
      <c r="O72" t="s">
        <v>407</v>
      </c>
      <c r="P72" t="s">
        <v>408</v>
      </c>
      <c r="Q72" t="s">
        <v>409</v>
      </c>
      <c r="R72" t="s">
        <v>410</v>
      </c>
      <c r="T72" t="s">
        <v>411</v>
      </c>
      <c r="V72">
        <v>24100</v>
      </c>
      <c r="W72" t="s">
        <v>190</v>
      </c>
      <c r="X72" t="s">
        <v>38</v>
      </c>
      <c r="Y72" t="s">
        <v>483</v>
      </c>
      <c r="Z72" t="s">
        <v>43</v>
      </c>
    </row>
    <row r="73" spans="1:26" x14ac:dyDescent="0.3">
      <c r="A73">
        <v>10174</v>
      </c>
      <c r="B73">
        <v>34</v>
      </c>
      <c r="C73" s="8">
        <v>100</v>
      </c>
      <c r="D73" s="9">
        <f>sales_data[[#This Row],[QUANTITYORDERED]]*sales_data[[#This Row],[PRICEEACH]]</f>
        <v>3400</v>
      </c>
      <c r="E73">
        <v>4</v>
      </c>
      <c r="F73" s="9">
        <v>8014.82</v>
      </c>
      <c r="G73" s="3">
        <v>37783</v>
      </c>
      <c r="H73" s="3" t="str">
        <f>TEXT(sales_data[[#This Row],[ORDERDATE]],"mmm")</f>
        <v>Jun</v>
      </c>
      <c r="I73" t="s">
        <v>23</v>
      </c>
      <c r="J73">
        <v>4</v>
      </c>
      <c r="K73">
        <v>11</v>
      </c>
      <c r="L73">
        <v>2003</v>
      </c>
      <c r="M73" t="s">
        <v>135</v>
      </c>
      <c r="N73" s="9">
        <v>214</v>
      </c>
      <c r="O73" t="s">
        <v>136</v>
      </c>
      <c r="P73" t="s">
        <v>153</v>
      </c>
      <c r="Q73" t="s">
        <v>154</v>
      </c>
      <c r="R73" t="s">
        <v>155</v>
      </c>
      <c r="T73" t="s">
        <v>156</v>
      </c>
      <c r="U73" t="s">
        <v>157</v>
      </c>
      <c r="V73">
        <v>4101</v>
      </c>
      <c r="W73" t="s">
        <v>75</v>
      </c>
      <c r="X73" t="s">
        <v>76</v>
      </c>
      <c r="Y73" t="s">
        <v>518</v>
      </c>
      <c r="Z73" t="s">
        <v>114</v>
      </c>
    </row>
    <row r="74" spans="1:26" x14ac:dyDescent="0.3">
      <c r="A74">
        <v>10175</v>
      </c>
      <c r="B74">
        <v>33</v>
      </c>
      <c r="C74" s="8">
        <v>100</v>
      </c>
      <c r="D74" s="9">
        <f>sales_data[[#This Row],[QUANTITYORDERED]]*sales_data[[#This Row],[PRICEEACH]]</f>
        <v>3300</v>
      </c>
      <c r="E74">
        <v>9</v>
      </c>
      <c r="F74" s="9">
        <v>5362.83</v>
      </c>
      <c r="G74" s="3">
        <v>37783</v>
      </c>
      <c r="H74" s="3" t="str">
        <f>TEXT(sales_data[[#This Row],[ORDERDATE]],"mmm")</f>
        <v>Jun</v>
      </c>
      <c r="I74" t="s">
        <v>23</v>
      </c>
      <c r="J74">
        <v>4</v>
      </c>
      <c r="K74">
        <v>11</v>
      </c>
      <c r="L74">
        <v>2003</v>
      </c>
      <c r="M74" t="s">
        <v>135</v>
      </c>
      <c r="N74" s="9">
        <v>147</v>
      </c>
      <c r="O74" t="s">
        <v>297</v>
      </c>
      <c r="P74" t="s">
        <v>243</v>
      </c>
      <c r="Q74" t="s">
        <v>244</v>
      </c>
      <c r="R74" t="s">
        <v>245</v>
      </c>
      <c r="T74" t="s">
        <v>246</v>
      </c>
      <c r="V74" t="s">
        <v>247</v>
      </c>
      <c r="W74" t="s">
        <v>128</v>
      </c>
      <c r="X74" t="s">
        <v>38</v>
      </c>
      <c r="Y74" t="s">
        <v>504</v>
      </c>
      <c r="Z74" t="s">
        <v>43</v>
      </c>
    </row>
    <row r="75" spans="1:26" x14ac:dyDescent="0.3">
      <c r="A75">
        <v>10176</v>
      </c>
      <c r="B75">
        <v>33</v>
      </c>
      <c r="C75" s="8">
        <v>100</v>
      </c>
      <c r="D75" s="9">
        <f>sales_data[[#This Row],[QUANTITYORDERED]]*sales_data[[#This Row],[PRICEEACH]]</f>
        <v>3300</v>
      </c>
      <c r="E75">
        <v>2</v>
      </c>
      <c r="F75" s="9">
        <v>7474.5</v>
      </c>
      <c r="G75" s="3">
        <v>37783</v>
      </c>
      <c r="H75" s="3" t="str">
        <f>TEXT(sales_data[[#This Row],[ORDERDATE]],"mmm")</f>
        <v>Jun</v>
      </c>
      <c r="I75" t="s">
        <v>23</v>
      </c>
      <c r="J75">
        <v>4</v>
      </c>
      <c r="K75">
        <v>11</v>
      </c>
      <c r="L75">
        <v>2003</v>
      </c>
      <c r="M75" t="s">
        <v>135</v>
      </c>
      <c r="N75" s="9">
        <v>207</v>
      </c>
      <c r="O75" t="s">
        <v>348</v>
      </c>
      <c r="P75" t="s">
        <v>333</v>
      </c>
      <c r="Q75" t="s">
        <v>334</v>
      </c>
      <c r="R75" t="s">
        <v>335</v>
      </c>
      <c r="T75" t="s">
        <v>336</v>
      </c>
      <c r="V75">
        <v>42100</v>
      </c>
      <c r="W75" t="s">
        <v>190</v>
      </c>
      <c r="X75" t="s">
        <v>38</v>
      </c>
      <c r="Y75" t="s">
        <v>529</v>
      </c>
      <c r="Z75" t="s">
        <v>114</v>
      </c>
    </row>
    <row r="76" spans="1:26" x14ac:dyDescent="0.3">
      <c r="A76">
        <v>10177</v>
      </c>
      <c r="B76">
        <v>23</v>
      </c>
      <c r="C76" s="8">
        <v>100</v>
      </c>
      <c r="D76" s="9">
        <f>sales_data[[#This Row],[QUANTITYORDERED]]*sales_data[[#This Row],[PRICEEACH]]</f>
        <v>2300</v>
      </c>
      <c r="E76">
        <v>9</v>
      </c>
      <c r="F76" s="9">
        <v>3675.63</v>
      </c>
      <c r="G76" s="3">
        <v>37813</v>
      </c>
      <c r="H76" s="3" t="str">
        <f>TEXT(sales_data[[#This Row],[ORDERDATE]],"mmm")</f>
        <v>Jul</v>
      </c>
      <c r="I76" t="s">
        <v>23</v>
      </c>
      <c r="J76">
        <v>4</v>
      </c>
      <c r="K76">
        <v>11</v>
      </c>
      <c r="L76">
        <v>2003</v>
      </c>
      <c r="M76" t="s">
        <v>406</v>
      </c>
      <c r="N76" s="9">
        <v>136</v>
      </c>
      <c r="O76" t="s">
        <v>443</v>
      </c>
      <c r="P76" t="s">
        <v>358</v>
      </c>
      <c r="Q76" t="s">
        <v>359</v>
      </c>
      <c r="R76" t="s">
        <v>360</v>
      </c>
      <c r="T76" t="s">
        <v>133</v>
      </c>
      <c r="V76">
        <v>28023</v>
      </c>
      <c r="W76" t="s">
        <v>134</v>
      </c>
      <c r="X76" t="s">
        <v>38</v>
      </c>
      <c r="Y76" t="s">
        <v>530</v>
      </c>
      <c r="Z76" t="s">
        <v>43</v>
      </c>
    </row>
    <row r="77" spans="1:26" x14ac:dyDescent="0.3">
      <c r="A77">
        <v>10178</v>
      </c>
      <c r="B77">
        <v>24</v>
      </c>
      <c r="C77" s="8">
        <v>100</v>
      </c>
      <c r="D77" s="9">
        <f>sales_data[[#This Row],[QUANTITYORDERED]]*sales_data[[#This Row],[PRICEEACH]]</f>
        <v>2400</v>
      </c>
      <c r="E77">
        <v>12</v>
      </c>
      <c r="F77" s="9">
        <v>3492.48</v>
      </c>
      <c r="G77" s="3">
        <v>37844</v>
      </c>
      <c r="H77" s="3" t="str">
        <f>TEXT(sales_data[[#This Row],[ORDERDATE]],"mmm")</f>
        <v>Aug</v>
      </c>
      <c r="I77" t="s">
        <v>23</v>
      </c>
      <c r="J77">
        <v>4</v>
      </c>
      <c r="K77">
        <v>11</v>
      </c>
      <c r="L77">
        <v>2003</v>
      </c>
      <c r="M77" t="s">
        <v>135</v>
      </c>
      <c r="N77" s="9">
        <v>136</v>
      </c>
      <c r="O77" t="s">
        <v>237</v>
      </c>
      <c r="P77" t="s">
        <v>251</v>
      </c>
      <c r="Q77" t="s">
        <v>252</v>
      </c>
      <c r="R77" t="s">
        <v>253</v>
      </c>
      <c r="T77" t="s">
        <v>254</v>
      </c>
      <c r="V77">
        <v>31000</v>
      </c>
      <c r="W77" t="s">
        <v>37</v>
      </c>
      <c r="X77" t="s">
        <v>38</v>
      </c>
      <c r="Y77" t="s">
        <v>508</v>
      </c>
      <c r="Z77" t="s">
        <v>43</v>
      </c>
    </row>
    <row r="78" spans="1:26" x14ac:dyDescent="0.3">
      <c r="A78">
        <v>10180</v>
      </c>
      <c r="B78">
        <v>29</v>
      </c>
      <c r="C78" s="8">
        <v>86.13</v>
      </c>
      <c r="D78" s="9">
        <f>sales_data[[#This Row],[QUANTITYORDERED]]*sales_data[[#This Row],[PRICEEACH]]</f>
        <v>2497.77</v>
      </c>
      <c r="E78">
        <v>9</v>
      </c>
      <c r="F78" s="9">
        <v>2497.77</v>
      </c>
      <c r="G78" s="3">
        <v>37936</v>
      </c>
      <c r="H78" s="3" t="str">
        <f>TEXT(sales_data[[#This Row],[ORDERDATE]],"mmm")</f>
        <v>Nov</v>
      </c>
      <c r="I78" t="s">
        <v>23</v>
      </c>
      <c r="J78">
        <v>4</v>
      </c>
      <c r="K78">
        <v>11</v>
      </c>
      <c r="L78">
        <v>2003</v>
      </c>
      <c r="M78" t="s">
        <v>24</v>
      </c>
      <c r="N78" s="9">
        <v>95</v>
      </c>
      <c r="O78" t="s">
        <v>25</v>
      </c>
      <c r="P78" t="s">
        <v>54</v>
      </c>
      <c r="Q78" t="s">
        <v>55</v>
      </c>
      <c r="R78" t="s">
        <v>56</v>
      </c>
      <c r="T78" t="s">
        <v>57</v>
      </c>
      <c r="V78">
        <v>59000</v>
      </c>
      <c r="W78" t="s">
        <v>37</v>
      </c>
      <c r="X78" t="s">
        <v>38</v>
      </c>
      <c r="Y78" t="s">
        <v>531</v>
      </c>
      <c r="Z78" t="s">
        <v>32</v>
      </c>
    </row>
    <row r="79" spans="1:26" x14ac:dyDescent="0.3">
      <c r="A79">
        <v>10181</v>
      </c>
      <c r="B79">
        <v>27</v>
      </c>
      <c r="C79" s="8">
        <v>100</v>
      </c>
      <c r="D79" s="9">
        <f>sales_data[[#This Row],[QUANTITYORDERED]]*sales_data[[#This Row],[PRICEEACH]]</f>
        <v>2700</v>
      </c>
      <c r="E79">
        <v>14</v>
      </c>
      <c r="F79" s="9">
        <v>5411.07</v>
      </c>
      <c r="G79" s="3">
        <v>37966</v>
      </c>
      <c r="H79" s="3" t="str">
        <f>TEXT(sales_data[[#This Row],[ORDERDATE]],"mmm")</f>
        <v>Dec</v>
      </c>
      <c r="I79" t="s">
        <v>23</v>
      </c>
      <c r="J79">
        <v>4</v>
      </c>
      <c r="K79">
        <v>11</v>
      </c>
      <c r="L79">
        <v>2003</v>
      </c>
      <c r="M79" t="s">
        <v>135</v>
      </c>
      <c r="N79" s="9">
        <v>194</v>
      </c>
      <c r="O79" t="s">
        <v>312</v>
      </c>
      <c r="P79" t="s">
        <v>58</v>
      </c>
      <c r="Q79" t="s">
        <v>59</v>
      </c>
      <c r="R79" t="s">
        <v>60</v>
      </c>
      <c r="T79" t="s">
        <v>61</v>
      </c>
      <c r="V79" t="s">
        <v>62</v>
      </c>
      <c r="W79" t="s">
        <v>63</v>
      </c>
      <c r="X79" t="s">
        <v>38</v>
      </c>
      <c r="Y79" t="s">
        <v>532</v>
      </c>
      <c r="Z79" t="s">
        <v>43</v>
      </c>
    </row>
    <row r="80" spans="1:26" x14ac:dyDescent="0.3">
      <c r="A80">
        <v>10182</v>
      </c>
      <c r="B80">
        <v>25</v>
      </c>
      <c r="C80" s="8">
        <v>87.33</v>
      </c>
      <c r="D80" s="9">
        <f>sales_data[[#This Row],[QUANTITYORDERED]]*sales_data[[#This Row],[PRICEEACH]]</f>
        <v>2183.25</v>
      </c>
      <c r="E80">
        <v>3</v>
      </c>
      <c r="F80" s="9">
        <v>2183.25</v>
      </c>
      <c r="G80" s="3">
        <v>37966</v>
      </c>
      <c r="H80" s="3" t="str">
        <f>TEXT(sales_data[[#This Row],[ORDERDATE]],"mmm")</f>
        <v>Dec</v>
      </c>
      <c r="I80" t="s">
        <v>23</v>
      </c>
      <c r="J80">
        <v>4</v>
      </c>
      <c r="K80">
        <v>11</v>
      </c>
      <c r="L80">
        <v>2003</v>
      </c>
      <c r="M80" t="s">
        <v>406</v>
      </c>
      <c r="N80" s="9">
        <v>102</v>
      </c>
      <c r="O80" t="s">
        <v>407</v>
      </c>
      <c r="P80" t="s">
        <v>200</v>
      </c>
      <c r="Q80">
        <v>4155551450</v>
      </c>
      <c r="R80" t="s">
        <v>201</v>
      </c>
      <c r="T80" t="s">
        <v>202</v>
      </c>
      <c r="U80" t="s">
        <v>47</v>
      </c>
      <c r="V80">
        <v>97562</v>
      </c>
      <c r="W80" t="s">
        <v>30</v>
      </c>
      <c r="X80" t="s">
        <v>31</v>
      </c>
      <c r="Y80" t="s">
        <v>490</v>
      </c>
      <c r="Z80" t="s">
        <v>32</v>
      </c>
    </row>
    <row r="81" spans="1:26" x14ac:dyDescent="0.3">
      <c r="A81">
        <v>10183</v>
      </c>
      <c r="B81">
        <v>23</v>
      </c>
      <c r="C81" s="8">
        <v>100</v>
      </c>
      <c r="D81" s="9">
        <f>sales_data[[#This Row],[QUANTITYORDERED]]*sales_data[[#This Row],[PRICEEACH]]</f>
        <v>2300</v>
      </c>
      <c r="E81">
        <v>8</v>
      </c>
      <c r="F81" s="9">
        <v>5372.57</v>
      </c>
      <c r="G81" s="3">
        <v>37938</v>
      </c>
      <c r="H81" s="3" t="str">
        <f>TEXT(sales_data[[#This Row],[ORDERDATE]],"mmm")</f>
        <v>Nov</v>
      </c>
      <c r="I81" t="s">
        <v>23</v>
      </c>
      <c r="J81">
        <v>4</v>
      </c>
      <c r="K81">
        <v>11</v>
      </c>
      <c r="L81">
        <v>2003</v>
      </c>
      <c r="M81" t="s">
        <v>135</v>
      </c>
      <c r="N81" s="9">
        <v>214</v>
      </c>
      <c r="O81" t="s">
        <v>136</v>
      </c>
      <c r="P81" t="s">
        <v>158</v>
      </c>
      <c r="Q81">
        <v>2155554695</v>
      </c>
      <c r="R81" t="s">
        <v>159</v>
      </c>
      <c r="T81" t="s">
        <v>160</v>
      </c>
      <c r="U81" t="s">
        <v>108</v>
      </c>
      <c r="V81">
        <v>71270</v>
      </c>
      <c r="W81" t="s">
        <v>30</v>
      </c>
      <c r="X81" t="s">
        <v>31</v>
      </c>
      <c r="Y81" t="s">
        <v>533</v>
      </c>
      <c r="Z81" t="s">
        <v>43</v>
      </c>
    </row>
    <row r="82" spans="1:26" x14ac:dyDescent="0.3">
      <c r="A82">
        <v>10184</v>
      </c>
      <c r="B82">
        <v>37</v>
      </c>
      <c r="C82" s="8">
        <v>100</v>
      </c>
      <c r="D82" s="9">
        <f>sales_data[[#This Row],[QUANTITYORDERED]]*sales_data[[#This Row],[PRICEEACH]]</f>
        <v>3700</v>
      </c>
      <c r="E82">
        <v>6</v>
      </c>
      <c r="F82" s="9">
        <v>4516.22</v>
      </c>
      <c r="G82" s="3">
        <v>37939</v>
      </c>
      <c r="H82" s="3" t="str">
        <f>TEXT(sales_data[[#This Row],[ORDERDATE]],"mmm")</f>
        <v>Nov</v>
      </c>
      <c r="I82" t="s">
        <v>23</v>
      </c>
      <c r="J82">
        <v>4</v>
      </c>
      <c r="K82">
        <v>11</v>
      </c>
      <c r="L82">
        <v>2003</v>
      </c>
      <c r="M82" t="s">
        <v>370</v>
      </c>
      <c r="N82" s="9">
        <v>118</v>
      </c>
      <c r="O82" t="s">
        <v>383</v>
      </c>
      <c r="P82" t="s">
        <v>384</v>
      </c>
      <c r="Q82" t="s">
        <v>385</v>
      </c>
      <c r="R82" t="s">
        <v>386</v>
      </c>
      <c r="T82" t="s">
        <v>387</v>
      </c>
      <c r="V82">
        <v>41101</v>
      </c>
      <c r="W82" t="s">
        <v>134</v>
      </c>
      <c r="X82" t="s">
        <v>38</v>
      </c>
      <c r="Y82" t="s">
        <v>534</v>
      </c>
      <c r="Z82" t="s">
        <v>43</v>
      </c>
    </row>
    <row r="83" spans="1:26" x14ac:dyDescent="0.3">
      <c r="A83">
        <v>10185</v>
      </c>
      <c r="B83">
        <v>21</v>
      </c>
      <c r="C83" s="8">
        <v>100</v>
      </c>
      <c r="D83" s="9">
        <f>sales_data[[#This Row],[QUANTITYORDERED]]*sales_data[[#This Row],[PRICEEACH]]</f>
        <v>2100</v>
      </c>
      <c r="E83">
        <v>13</v>
      </c>
      <c r="F83" s="9">
        <v>3883.74</v>
      </c>
      <c r="G83" s="3">
        <v>37939</v>
      </c>
      <c r="H83" s="3" t="str">
        <f>TEXT(sales_data[[#This Row],[ORDERDATE]],"mmm")</f>
        <v>Nov</v>
      </c>
      <c r="I83" t="s">
        <v>23</v>
      </c>
      <c r="J83">
        <v>4</v>
      </c>
      <c r="K83">
        <v>11</v>
      </c>
      <c r="L83">
        <v>2003</v>
      </c>
      <c r="M83" t="s">
        <v>135</v>
      </c>
      <c r="N83" s="9">
        <v>207</v>
      </c>
      <c r="O83" t="s">
        <v>348</v>
      </c>
      <c r="P83" t="s">
        <v>248</v>
      </c>
      <c r="Q83">
        <v>5085559555</v>
      </c>
      <c r="R83" t="s">
        <v>249</v>
      </c>
      <c r="T83" t="s">
        <v>123</v>
      </c>
      <c r="U83" t="s">
        <v>95</v>
      </c>
      <c r="V83">
        <v>50553</v>
      </c>
      <c r="W83" t="s">
        <v>30</v>
      </c>
      <c r="X83" t="s">
        <v>31</v>
      </c>
      <c r="Y83" t="s">
        <v>512</v>
      </c>
      <c r="Z83" t="s">
        <v>43</v>
      </c>
    </row>
    <row r="84" spans="1:26" x14ac:dyDescent="0.3">
      <c r="A84">
        <v>10186</v>
      </c>
      <c r="B84">
        <v>26</v>
      </c>
      <c r="C84" s="8">
        <v>100</v>
      </c>
      <c r="D84" s="9">
        <f>sales_data[[#This Row],[QUANTITYORDERED]]*sales_data[[#This Row],[PRICEEACH]]</f>
        <v>2600</v>
      </c>
      <c r="E84">
        <v>9</v>
      </c>
      <c r="F84" s="9">
        <v>3854.24</v>
      </c>
      <c r="G84" s="3">
        <v>37939</v>
      </c>
      <c r="H84" s="3" t="str">
        <f>TEXT(sales_data[[#This Row],[ORDERDATE]],"mmm")</f>
        <v>Nov</v>
      </c>
      <c r="I84" t="s">
        <v>23</v>
      </c>
      <c r="J84">
        <v>4</v>
      </c>
      <c r="K84">
        <v>11</v>
      </c>
      <c r="L84">
        <v>2003</v>
      </c>
      <c r="M84" t="s">
        <v>135</v>
      </c>
      <c r="N84" s="9">
        <v>136</v>
      </c>
      <c r="O84" t="s">
        <v>237</v>
      </c>
      <c r="P84" t="s">
        <v>255</v>
      </c>
      <c r="Q84" t="s">
        <v>256</v>
      </c>
      <c r="R84" t="s">
        <v>257</v>
      </c>
      <c r="T84" t="s">
        <v>246</v>
      </c>
      <c r="V84" t="s">
        <v>258</v>
      </c>
      <c r="W84" t="s">
        <v>128</v>
      </c>
      <c r="X84" t="s">
        <v>38</v>
      </c>
      <c r="Y84" t="s">
        <v>535</v>
      </c>
      <c r="Z84" t="s">
        <v>43</v>
      </c>
    </row>
    <row r="85" spans="1:26" x14ac:dyDescent="0.3">
      <c r="A85">
        <v>10188</v>
      </c>
      <c r="B85">
        <v>48</v>
      </c>
      <c r="C85" s="8">
        <v>100</v>
      </c>
      <c r="D85" s="9">
        <f>sales_data[[#This Row],[QUANTITYORDERED]]*sales_data[[#This Row],[PRICEEACH]]</f>
        <v>4800</v>
      </c>
      <c r="E85">
        <v>1</v>
      </c>
      <c r="F85" s="9">
        <v>5512.32</v>
      </c>
      <c r="G85" s="3">
        <v>37943</v>
      </c>
      <c r="H85" s="3" t="str">
        <f>TEXT(sales_data[[#This Row],[ORDERDATE]],"mmm")</f>
        <v>Nov</v>
      </c>
      <c r="I85" t="s">
        <v>23</v>
      </c>
      <c r="J85">
        <v>4</v>
      </c>
      <c r="K85">
        <v>11</v>
      </c>
      <c r="L85">
        <v>2003</v>
      </c>
      <c r="M85" t="s">
        <v>24</v>
      </c>
      <c r="N85" s="9">
        <v>95</v>
      </c>
      <c r="O85" t="s">
        <v>25</v>
      </c>
      <c r="P85" t="s">
        <v>58</v>
      </c>
      <c r="Q85" t="s">
        <v>59</v>
      </c>
      <c r="R85" t="s">
        <v>60</v>
      </c>
      <c r="T85" t="s">
        <v>61</v>
      </c>
      <c r="V85" t="s">
        <v>62</v>
      </c>
      <c r="W85" t="s">
        <v>63</v>
      </c>
      <c r="X85" t="s">
        <v>38</v>
      </c>
      <c r="Y85" t="s">
        <v>532</v>
      </c>
      <c r="Z85" t="s">
        <v>43</v>
      </c>
    </row>
    <row r="86" spans="1:26" x14ac:dyDescent="0.3">
      <c r="A86">
        <v>10189</v>
      </c>
      <c r="B86">
        <v>28</v>
      </c>
      <c r="C86" s="8">
        <v>100</v>
      </c>
      <c r="D86" s="9">
        <f>sales_data[[#This Row],[QUANTITYORDERED]]*sales_data[[#This Row],[PRICEEACH]]</f>
        <v>2800</v>
      </c>
      <c r="E86">
        <v>1</v>
      </c>
      <c r="F86" s="9">
        <v>4512.4799999999996</v>
      </c>
      <c r="G86" s="3">
        <v>37943</v>
      </c>
      <c r="H86" s="3" t="str">
        <f>TEXT(sales_data[[#This Row],[ORDERDATE]],"mmm")</f>
        <v>Nov</v>
      </c>
      <c r="I86" t="s">
        <v>23</v>
      </c>
      <c r="J86">
        <v>4</v>
      </c>
      <c r="K86">
        <v>11</v>
      </c>
      <c r="L86">
        <v>2003</v>
      </c>
      <c r="M86" t="s">
        <v>24</v>
      </c>
      <c r="N86" s="9">
        <v>150</v>
      </c>
      <c r="O86" t="s">
        <v>372</v>
      </c>
      <c r="P86" t="s">
        <v>44</v>
      </c>
      <c r="Q86">
        <v>6265557265</v>
      </c>
      <c r="R86" t="s">
        <v>45</v>
      </c>
      <c r="T86" t="s">
        <v>46</v>
      </c>
      <c r="U86" t="s">
        <v>47</v>
      </c>
      <c r="V86">
        <v>90003</v>
      </c>
      <c r="W86" t="s">
        <v>30</v>
      </c>
      <c r="X86" t="s">
        <v>31</v>
      </c>
      <c r="Y86" t="s">
        <v>513</v>
      </c>
      <c r="Z86" t="s">
        <v>43</v>
      </c>
    </row>
    <row r="87" spans="1:26" x14ac:dyDescent="0.3">
      <c r="A87">
        <v>10190</v>
      </c>
      <c r="B87">
        <v>42</v>
      </c>
      <c r="C87" s="8">
        <v>76.19</v>
      </c>
      <c r="D87" s="9">
        <f>sales_data[[#This Row],[QUANTITYORDERED]]*sales_data[[#This Row],[PRICEEACH]]</f>
        <v>3199.98</v>
      </c>
      <c r="E87">
        <v>3</v>
      </c>
      <c r="F87" s="9">
        <v>3199.98</v>
      </c>
      <c r="G87" s="3">
        <v>37944</v>
      </c>
      <c r="H87" s="3" t="str">
        <f>TEXT(sales_data[[#This Row],[ORDERDATE]],"mmm")</f>
        <v>Nov</v>
      </c>
      <c r="I87" t="s">
        <v>23</v>
      </c>
      <c r="J87">
        <v>4</v>
      </c>
      <c r="K87">
        <v>11</v>
      </c>
      <c r="L87">
        <v>2003</v>
      </c>
      <c r="M87" t="s">
        <v>24</v>
      </c>
      <c r="N87" s="9">
        <v>69</v>
      </c>
      <c r="O87" t="s">
        <v>458</v>
      </c>
      <c r="P87" t="s">
        <v>130</v>
      </c>
      <c r="Q87" t="s">
        <v>131</v>
      </c>
      <c r="R87" t="s">
        <v>132</v>
      </c>
      <c r="T87" t="s">
        <v>133</v>
      </c>
      <c r="V87">
        <v>28034</v>
      </c>
      <c r="W87" t="s">
        <v>134</v>
      </c>
      <c r="X87" t="s">
        <v>38</v>
      </c>
      <c r="Y87" t="s">
        <v>481</v>
      </c>
      <c r="Z87" t="s">
        <v>43</v>
      </c>
    </row>
    <row r="88" spans="1:26" x14ac:dyDescent="0.3">
      <c r="A88">
        <v>10191</v>
      </c>
      <c r="B88">
        <v>21</v>
      </c>
      <c r="C88" s="8">
        <v>100</v>
      </c>
      <c r="D88" s="9">
        <f>sales_data[[#This Row],[QUANTITYORDERED]]*sales_data[[#This Row],[PRICEEACH]]</f>
        <v>2100</v>
      </c>
      <c r="E88">
        <v>3</v>
      </c>
      <c r="F88" s="9">
        <v>3840.9</v>
      </c>
      <c r="G88" s="3">
        <v>37945</v>
      </c>
      <c r="H88" s="3" t="str">
        <f>TEXT(sales_data[[#This Row],[ORDERDATE]],"mmm")</f>
        <v>Nov</v>
      </c>
      <c r="I88" t="s">
        <v>23</v>
      </c>
      <c r="J88">
        <v>4</v>
      </c>
      <c r="K88">
        <v>11</v>
      </c>
      <c r="L88">
        <v>2003</v>
      </c>
      <c r="M88" t="s">
        <v>135</v>
      </c>
      <c r="N88" s="9">
        <v>194</v>
      </c>
      <c r="O88" t="s">
        <v>312</v>
      </c>
      <c r="P88" t="s">
        <v>323</v>
      </c>
      <c r="Q88" t="s">
        <v>324</v>
      </c>
      <c r="R88" t="s">
        <v>325</v>
      </c>
      <c r="T88" t="s">
        <v>326</v>
      </c>
      <c r="V88">
        <v>50739</v>
      </c>
      <c r="W88" t="s">
        <v>327</v>
      </c>
      <c r="X88" t="s">
        <v>38</v>
      </c>
      <c r="Y88" t="s">
        <v>536</v>
      </c>
      <c r="Z88" t="s">
        <v>43</v>
      </c>
    </row>
    <row r="89" spans="1:26" x14ac:dyDescent="0.3">
      <c r="A89">
        <v>10192</v>
      </c>
      <c r="B89">
        <v>27</v>
      </c>
      <c r="C89" s="8">
        <v>100</v>
      </c>
      <c r="D89" s="9">
        <f>sales_data[[#This Row],[QUANTITYORDERED]]*sales_data[[#This Row],[PRICEEACH]]</f>
        <v>2700</v>
      </c>
      <c r="E89">
        <v>16</v>
      </c>
      <c r="F89" s="9">
        <v>3544.56</v>
      </c>
      <c r="G89" s="3">
        <v>37945</v>
      </c>
      <c r="H89" s="3" t="str">
        <f>TEXT(sales_data[[#This Row],[ORDERDATE]],"mmm")</f>
        <v>Nov</v>
      </c>
      <c r="I89" t="s">
        <v>23</v>
      </c>
      <c r="J89">
        <v>4</v>
      </c>
      <c r="K89">
        <v>11</v>
      </c>
      <c r="L89">
        <v>2003</v>
      </c>
      <c r="M89" t="s">
        <v>135</v>
      </c>
      <c r="N89" s="9">
        <v>115</v>
      </c>
      <c r="O89" t="s">
        <v>391</v>
      </c>
      <c r="P89" t="s">
        <v>203</v>
      </c>
      <c r="Q89">
        <v>6035558647</v>
      </c>
      <c r="R89" t="s">
        <v>204</v>
      </c>
      <c r="T89" t="s">
        <v>205</v>
      </c>
      <c r="U89" t="s">
        <v>206</v>
      </c>
      <c r="V89">
        <v>62005</v>
      </c>
      <c r="W89" t="s">
        <v>30</v>
      </c>
      <c r="X89" t="s">
        <v>31</v>
      </c>
      <c r="Y89" t="s">
        <v>477</v>
      </c>
      <c r="Z89" t="s">
        <v>43</v>
      </c>
    </row>
    <row r="90" spans="1:26" x14ac:dyDescent="0.3">
      <c r="A90">
        <v>10193</v>
      </c>
      <c r="B90">
        <v>28</v>
      </c>
      <c r="C90" s="8">
        <v>100</v>
      </c>
      <c r="D90" s="9">
        <f>sales_data[[#This Row],[QUANTITYORDERED]]*sales_data[[#This Row],[PRICEEACH]]</f>
        <v>2800</v>
      </c>
      <c r="E90">
        <v>7</v>
      </c>
      <c r="F90" s="9">
        <v>3106.88</v>
      </c>
      <c r="G90" s="3">
        <v>37946</v>
      </c>
      <c r="H90" s="3" t="str">
        <f>TEXT(sales_data[[#This Row],[ORDERDATE]],"mmm")</f>
        <v>Nov</v>
      </c>
      <c r="I90" t="s">
        <v>23</v>
      </c>
      <c r="J90">
        <v>4</v>
      </c>
      <c r="K90">
        <v>11</v>
      </c>
      <c r="L90">
        <v>2003</v>
      </c>
      <c r="M90" t="s">
        <v>406</v>
      </c>
      <c r="N90" s="9">
        <v>102</v>
      </c>
      <c r="O90" t="s">
        <v>407</v>
      </c>
      <c r="P90" t="s">
        <v>412</v>
      </c>
      <c r="Q90" t="s">
        <v>413</v>
      </c>
      <c r="R90" t="s">
        <v>414</v>
      </c>
      <c r="T90" t="s">
        <v>415</v>
      </c>
      <c r="U90" t="s">
        <v>74</v>
      </c>
      <c r="V90">
        <v>3150</v>
      </c>
      <c r="W90" t="s">
        <v>75</v>
      </c>
      <c r="X90" t="s">
        <v>76</v>
      </c>
      <c r="Y90" t="s">
        <v>537</v>
      </c>
      <c r="Z90" t="s">
        <v>43</v>
      </c>
    </row>
    <row r="91" spans="1:26" x14ac:dyDescent="0.3">
      <c r="A91">
        <v>10194</v>
      </c>
      <c r="B91">
        <v>42</v>
      </c>
      <c r="C91" s="8">
        <v>100</v>
      </c>
      <c r="D91" s="9">
        <f>sales_data[[#This Row],[QUANTITYORDERED]]*sales_data[[#This Row],[PRICEEACH]]</f>
        <v>4200</v>
      </c>
      <c r="E91">
        <v>11</v>
      </c>
      <c r="F91" s="9">
        <v>7290.36</v>
      </c>
      <c r="G91" s="3">
        <v>37950</v>
      </c>
      <c r="H91" s="3" t="str">
        <f>TEXT(sales_data[[#This Row],[ORDERDATE]],"mmm")</f>
        <v>Nov</v>
      </c>
      <c r="I91" t="s">
        <v>23</v>
      </c>
      <c r="J91">
        <v>4</v>
      </c>
      <c r="K91">
        <v>11</v>
      </c>
      <c r="L91">
        <v>2003</v>
      </c>
      <c r="M91" t="s">
        <v>135</v>
      </c>
      <c r="N91" s="9">
        <v>214</v>
      </c>
      <c r="O91" t="s">
        <v>136</v>
      </c>
      <c r="P91" t="s">
        <v>161</v>
      </c>
      <c r="Q91" t="s">
        <v>162</v>
      </c>
      <c r="R91" t="s">
        <v>163</v>
      </c>
      <c r="T91" t="s">
        <v>164</v>
      </c>
      <c r="V91">
        <v>69004</v>
      </c>
      <c r="W91" t="s">
        <v>37</v>
      </c>
      <c r="X91" t="s">
        <v>38</v>
      </c>
      <c r="Y91" t="s">
        <v>538</v>
      </c>
      <c r="Z91" t="s">
        <v>114</v>
      </c>
    </row>
    <row r="92" spans="1:26" x14ac:dyDescent="0.3">
      <c r="A92">
        <v>10195</v>
      </c>
      <c r="B92">
        <v>49</v>
      </c>
      <c r="C92" s="8">
        <v>100</v>
      </c>
      <c r="D92" s="9">
        <f>sales_data[[#This Row],[QUANTITYORDERED]]*sales_data[[#This Row],[PRICEEACH]]</f>
        <v>4900</v>
      </c>
      <c r="E92">
        <v>6</v>
      </c>
      <c r="F92" s="9">
        <v>6445.46</v>
      </c>
      <c r="G92" s="3">
        <v>37950</v>
      </c>
      <c r="H92" s="3" t="str">
        <f>TEXT(sales_data[[#This Row],[ORDERDATE]],"mmm")</f>
        <v>Nov</v>
      </c>
      <c r="I92" t="s">
        <v>23</v>
      </c>
      <c r="J92">
        <v>4</v>
      </c>
      <c r="K92">
        <v>11</v>
      </c>
      <c r="L92">
        <v>2003</v>
      </c>
      <c r="M92" t="s">
        <v>370</v>
      </c>
      <c r="N92" s="9">
        <v>118</v>
      </c>
      <c r="O92" t="s">
        <v>383</v>
      </c>
      <c r="P92" t="s">
        <v>233</v>
      </c>
      <c r="Q92">
        <v>9145554562</v>
      </c>
      <c r="R92" t="s">
        <v>234</v>
      </c>
      <c r="T92" t="s">
        <v>235</v>
      </c>
      <c r="U92" t="s">
        <v>29</v>
      </c>
      <c r="V92">
        <v>24067</v>
      </c>
      <c r="W92" t="s">
        <v>30</v>
      </c>
      <c r="X92" t="s">
        <v>31</v>
      </c>
      <c r="Y92" t="s">
        <v>539</v>
      </c>
      <c r="Z92" t="s">
        <v>43</v>
      </c>
    </row>
    <row r="93" spans="1:26" x14ac:dyDescent="0.3">
      <c r="A93">
        <v>10196</v>
      </c>
      <c r="B93">
        <v>47</v>
      </c>
      <c r="C93" s="8">
        <v>100</v>
      </c>
      <c r="D93" s="9">
        <f>sales_data[[#This Row],[QUANTITYORDERED]]*sales_data[[#This Row],[PRICEEACH]]</f>
        <v>4700</v>
      </c>
      <c r="E93">
        <v>5</v>
      </c>
      <c r="F93" s="9">
        <v>8887.7000000000007</v>
      </c>
      <c r="G93" s="3">
        <v>37951</v>
      </c>
      <c r="H93" s="3" t="str">
        <f>TEXT(sales_data[[#This Row],[ORDERDATE]],"mmm")</f>
        <v>Nov</v>
      </c>
      <c r="I93" t="s">
        <v>23</v>
      </c>
      <c r="J93">
        <v>4</v>
      </c>
      <c r="K93">
        <v>11</v>
      </c>
      <c r="L93">
        <v>2003</v>
      </c>
      <c r="M93" t="s">
        <v>135</v>
      </c>
      <c r="N93" s="9">
        <v>207</v>
      </c>
      <c r="O93" t="s">
        <v>348</v>
      </c>
      <c r="P93" t="s">
        <v>177</v>
      </c>
      <c r="Q93">
        <v>2035559545</v>
      </c>
      <c r="R93" t="s">
        <v>178</v>
      </c>
      <c r="T93" t="s">
        <v>179</v>
      </c>
      <c r="U93" t="s">
        <v>87</v>
      </c>
      <c r="V93">
        <v>97823</v>
      </c>
      <c r="W93" t="s">
        <v>30</v>
      </c>
      <c r="X93" t="s">
        <v>31</v>
      </c>
      <c r="Y93" t="s">
        <v>540</v>
      </c>
      <c r="Z93" t="s">
        <v>114</v>
      </c>
    </row>
    <row r="94" spans="1:26" x14ac:dyDescent="0.3">
      <c r="A94">
        <v>10197</v>
      </c>
      <c r="B94">
        <v>45</v>
      </c>
      <c r="C94" s="8">
        <v>100</v>
      </c>
      <c r="D94" s="9">
        <f>sales_data[[#This Row],[QUANTITYORDERED]]*sales_data[[#This Row],[PRICEEACH]]</f>
        <v>4500</v>
      </c>
      <c r="E94">
        <v>6</v>
      </c>
      <c r="F94" s="9">
        <v>5324.4</v>
      </c>
      <c r="G94" s="3">
        <v>37951</v>
      </c>
      <c r="H94" s="3" t="str">
        <f>TEXT(sales_data[[#This Row],[ORDERDATE]],"mmm")</f>
        <v>Nov</v>
      </c>
      <c r="I94" t="s">
        <v>23</v>
      </c>
      <c r="J94">
        <v>4</v>
      </c>
      <c r="K94">
        <v>11</v>
      </c>
      <c r="L94">
        <v>2003</v>
      </c>
      <c r="M94" t="s">
        <v>135</v>
      </c>
      <c r="N94" s="9">
        <v>136</v>
      </c>
      <c r="O94" t="s">
        <v>237</v>
      </c>
      <c r="P94" t="s">
        <v>259</v>
      </c>
      <c r="Q94" t="s">
        <v>260</v>
      </c>
      <c r="R94" t="s">
        <v>261</v>
      </c>
      <c r="T94" t="s">
        <v>262</v>
      </c>
      <c r="V94">
        <v>8022</v>
      </c>
      <c r="W94" t="s">
        <v>134</v>
      </c>
      <c r="X94" t="s">
        <v>38</v>
      </c>
      <c r="Y94" t="s">
        <v>495</v>
      </c>
      <c r="Z94" t="s">
        <v>43</v>
      </c>
    </row>
    <row r="95" spans="1:26" x14ac:dyDescent="0.3">
      <c r="A95">
        <v>10198</v>
      </c>
      <c r="B95">
        <v>42</v>
      </c>
      <c r="C95" s="8">
        <v>100</v>
      </c>
      <c r="D95" s="9">
        <f>sales_data[[#This Row],[QUANTITYORDERED]]*sales_data[[#This Row],[PRICEEACH]]</f>
        <v>4200</v>
      </c>
      <c r="E95">
        <v>4</v>
      </c>
      <c r="F95" s="9">
        <v>7483.98</v>
      </c>
      <c r="G95" s="3">
        <v>37952</v>
      </c>
      <c r="H95" s="3" t="str">
        <f>TEXT(sales_data[[#This Row],[ORDERDATE]],"mmm")</f>
        <v>Nov</v>
      </c>
      <c r="I95" t="s">
        <v>23</v>
      </c>
      <c r="J95">
        <v>4</v>
      </c>
      <c r="K95">
        <v>11</v>
      </c>
      <c r="L95">
        <v>2003</v>
      </c>
      <c r="M95" t="s">
        <v>417</v>
      </c>
      <c r="N95" s="9">
        <v>157</v>
      </c>
      <c r="O95" t="s">
        <v>418</v>
      </c>
      <c r="P95" t="s">
        <v>313</v>
      </c>
      <c r="Q95" t="s">
        <v>314</v>
      </c>
      <c r="R95" t="s">
        <v>315</v>
      </c>
      <c r="T95" t="s">
        <v>316</v>
      </c>
      <c r="V95" t="s">
        <v>317</v>
      </c>
      <c r="W95" t="s">
        <v>318</v>
      </c>
      <c r="X95" t="s">
        <v>149</v>
      </c>
      <c r="Y95" t="s">
        <v>485</v>
      </c>
      <c r="Z95" t="s">
        <v>114</v>
      </c>
    </row>
    <row r="96" spans="1:26" x14ac:dyDescent="0.3">
      <c r="A96">
        <v>10199</v>
      </c>
      <c r="B96">
        <v>29</v>
      </c>
      <c r="C96" s="8">
        <v>38.4</v>
      </c>
      <c r="D96" s="9">
        <f>sales_data[[#This Row],[QUANTITYORDERED]]*sales_data[[#This Row],[PRICEEACH]]</f>
        <v>1113.5999999999999</v>
      </c>
      <c r="E96">
        <v>1</v>
      </c>
      <c r="F96" s="9">
        <v>1113.5999999999999</v>
      </c>
      <c r="G96" s="3">
        <v>37633</v>
      </c>
      <c r="H96" s="3" t="str">
        <f>TEXT(sales_data[[#This Row],[ORDERDATE]],"mmm")</f>
        <v>Jan</v>
      </c>
      <c r="I96" t="s">
        <v>23</v>
      </c>
      <c r="J96">
        <v>4</v>
      </c>
      <c r="K96">
        <v>12</v>
      </c>
      <c r="L96">
        <v>2003</v>
      </c>
      <c r="M96" t="s">
        <v>406</v>
      </c>
      <c r="N96" s="9">
        <v>43</v>
      </c>
      <c r="O96" t="s">
        <v>469</v>
      </c>
      <c r="P96" t="s">
        <v>172</v>
      </c>
      <c r="Q96">
        <v>3105553722</v>
      </c>
      <c r="R96" t="s">
        <v>173</v>
      </c>
      <c r="T96" t="s">
        <v>174</v>
      </c>
      <c r="U96" t="s">
        <v>47</v>
      </c>
      <c r="V96">
        <v>94019</v>
      </c>
      <c r="W96" t="s">
        <v>30</v>
      </c>
      <c r="X96" t="s">
        <v>31</v>
      </c>
      <c r="Y96" t="s">
        <v>541</v>
      </c>
      <c r="Z96" t="s">
        <v>32</v>
      </c>
    </row>
    <row r="97" spans="1:26" x14ac:dyDescent="0.3">
      <c r="A97">
        <v>10201</v>
      </c>
      <c r="B97">
        <v>22</v>
      </c>
      <c r="C97" s="8">
        <v>98.57</v>
      </c>
      <c r="D97" s="9">
        <f>sales_data[[#This Row],[QUANTITYORDERED]]*sales_data[[#This Row],[PRICEEACH]]</f>
        <v>2168.54</v>
      </c>
      <c r="E97">
        <v>2</v>
      </c>
      <c r="F97" s="9">
        <v>2168.54</v>
      </c>
      <c r="G97" s="3">
        <v>37633</v>
      </c>
      <c r="H97" s="3" t="str">
        <f>TEXT(sales_data[[#This Row],[ORDERDATE]],"mmm")</f>
        <v>Jan</v>
      </c>
      <c r="I97" t="s">
        <v>23</v>
      </c>
      <c r="J97">
        <v>4</v>
      </c>
      <c r="K97">
        <v>12</v>
      </c>
      <c r="L97">
        <v>2003</v>
      </c>
      <c r="M97" t="s">
        <v>24</v>
      </c>
      <c r="N97" s="9">
        <v>95</v>
      </c>
      <c r="O97" t="s">
        <v>25</v>
      </c>
      <c r="P97" t="s">
        <v>64</v>
      </c>
      <c r="Q97">
        <v>6505555787</v>
      </c>
      <c r="R97" t="s">
        <v>65</v>
      </c>
      <c r="T97" t="s">
        <v>50</v>
      </c>
      <c r="U97" t="s">
        <v>47</v>
      </c>
      <c r="W97" t="s">
        <v>30</v>
      </c>
      <c r="X97" t="s">
        <v>31</v>
      </c>
      <c r="Y97" t="s">
        <v>488</v>
      </c>
      <c r="Z97" t="s">
        <v>32</v>
      </c>
    </row>
    <row r="98" spans="1:26" x14ac:dyDescent="0.3">
      <c r="A98">
        <v>10203</v>
      </c>
      <c r="B98">
        <v>20</v>
      </c>
      <c r="C98" s="8">
        <v>100</v>
      </c>
      <c r="D98" s="9">
        <f>sales_data[[#This Row],[QUANTITYORDERED]]*sales_data[[#This Row],[PRICEEACH]]</f>
        <v>2000</v>
      </c>
      <c r="E98">
        <v>8</v>
      </c>
      <c r="F98" s="9">
        <v>3930.4</v>
      </c>
      <c r="G98" s="3">
        <v>37664</v>
      </c>
      <c r="H98" s="3" t="str">
        <f>TEXT(sales_data[[#This Row],[ORDERDATE]],"mmm")</f>
        <v>Feb</v>
      </c>
      <c r="I98" t="s">
        <v>23</v>
      </c>
      <c r="J98">
        <v>4</v>
      </c>
      <c r="K98">
        <v>12</v>
      </c>
      <c r="L98">
        <v>2003</v>
      </c>
      <c r="M98" t="s">
        <v>135</v>
      </c>
      <c r="N98" s="9">
        <v>194</v>
      </c>
      <c r="O98" t="s">
        <v>312</v>
      </c>
      <c r="P98" t="s">
        <v>130</v>
      </c>
      <c r="Q98" t="s">
        <v>131</v>
      </c>
      <c r="R98" t="s">
        <v>132</v>
      </c>
      <c r="T98" t="s">
        <v>133</v>
      </c>
      <c r="V98">
        <v>28034</v>
      </c>
      <c r="W98" t="s">
        <v>134</v>
      </c>
      <c r="X98" t="s">
        <v>38</v>
      </c>
      <c r="Y98" t="s">
        <v>481</v>
      </c>
      <c r="Z98" t="s">
        <v>43</v>
      </c>
    </row>
    <row r="99" spans="1:26" x14ac:dyDescent="0.3">
      <c r="A99">
        <v>10204</v>
      </c>
      <c r="B99">
        <v>42</v>
      </c>
      <c r="C99" s="8">
        <v>100</v>
      </c>
      <c r="D99" s="9">
        <f>sales_data[[#This Row],[QUANTITYORDERED]]*sales_data[[#This Row],[PRICEEACH]]</f>
        <v>4200</v>
      </c>
      <c r="E99">
        <v>17</v>
      </c>
      <c r="F99" s="9">
        <v>6182.4</v>
      </c>
      <c r="G99" s="3">
        <v>37664</v>
      </c>
      <c r="H99" s="3" t="str">
        <f>TEXT(sales_data[[#This Row],[ORDERDATE]],"mmm")</f>
        <v>Feb</v>
      </c>
      <c r="I99" t="s">
        <v>23</v>
      </c>
      <c r="J99">
        <v>4</v>
      </c>
      <c r="K99">
        <v>12</v>
      </c>
      <c r="L99">
        <v>2003</v>
      </c>
      <c r="M99" t="s">
        <v>135</v>
      </c>
      <c r="N99" s="9">
        <v>141</v>
      </c>
      <c r="O99" t="s">
        <v>396</v>
      </c>
      <c r="P99" t="s">
        <v>349</v>
      </c>
      <c r="Q99">
        <v>2125557413</v>
      </c>
      <c r="R99" t="s">
        <v>350</v>
      </c>
      <c r="S99" t="s">
        <v>351</v>
      </c>
      <c r="T99" t="s">
        <v>28</v>
      </c>
      <c r="U99" t="s">
        <v>29</v>
      </c>
      <c r="V99">
        <v>10022</v>
      </c>
      <c r="W99" t="s">
        <v>30</v>
      </c>
      <c r="X99" t="s">
        <v>31</v>
      </c>
      <c r="Y99" t="s">
        <v>503</v>
      </c>
      <c r="Z99" t="s">
        <v>43</v>
      </c>
    </row>
    <row r="100" spans="1:26" x14ac:dyDescent="0.3">
      <c r="A100">
        <v>10205</v>
      </c>
      <c r="B100">
        <v>36</v>
      </c>
      <c r="C100" s="8">
        <v>100</v>
      </c>
      <c r="D100" s="9">
        <f>sales_data[[#This Row],[QUANTITYORDERED]]*sales_data[[#This Row],[PRICEEACH]]</f>
        <v>3600</v>
      </c>
      <c r="E100">
        <v>2</v>
      </c>
      <c r="F100" s="9">
        <v>3735.72</v>
      </c>
      <c r="G100" s="3">
        <v>37692</v>
      </c>
      <c r="H100" s="3" t="str">
        <f>TEXT(sales_data[[#This Row],[ORDERDATE]],"mmm")</f>
        <v>Mar</v>
      </c>
      <c r="I100" t="s">
        <v>23</v>
      </c>
      <c r="J100">
        <v>4</v>
      </c>
      <c r="K100">
        <v>12</v>
      </c>
      <c r="L100">
        <v>2003</v>
      </c>
      <c r="M100" t="s">
        <v>406</v>
      </c>
      <c r="N100" s="9">
        <v>102</v>
      </c>
      <c r="O100" t="s">
        <v>407</v>
      </c>
      <c r="P100" t="s">
        <v>130</v>
      </c>
      <c r="Q100" t="s">
        <v>131</v>
      </c>
      <c r="R100" t="s">
        <v>132</v>
      </c>
      <c r="T100" t="s">
        <v>133</v>
      </c>
      <c r="V100">
        <v>28034</v>
      </c>
      <c r="W100" t="s">
        <v>134</v>
      </c>
      <c r="X100" t="s">
        <v>38</v>
      </c>
      <c r="Y100" t="s">
        <v>481</v>
      </c>
      <c r="Z100" t="s">
        <v>43</v>
      </c>
    </row>
    <row r="101" spans="1:26" x14ac:dyDescent="0.3">
      <c r="A101">
        <v>10206</v>
      </c>
      <c r="B101">
        <v>47</v>
      </c>
      <c r="C101" s="8">
        <v>100</v>
      </c>
      <c r="D101" s="9">
        <f>sales_data[[#This Row],[QUANTITYORDERED]]*sales_data[[#This Row],[PRICEEACH]]</f>
        <v>4700</v>
      </c>
      <c r="E101">
        <v>6</v>
      </c>
      <c r="F101" s="9">
        <v>9064.89</v>
      </c>
      <c r="G101" s="3">
        <v>37753</v>
      </c>
      <c r="H101" s="3" t="str">
        <f>TEXT(sales_data[[#This Row],[ORDERDATE]],"mmm")</f>
        <v>May</v>
      </c>
      <c r="I101" t="s">
        <v>23</v>
      </c>
      <c r="J101">
        <v>4</v>
      </c>
      <c r="K101">
        <v>12</v>
      </c>
      <c r="L101">
        <v>2003</v>
      </c>
      <c r="M101" t="s">
        <v>135</v>
      </c>
      <c r="N101" s="9">
        <v>214</v>
      </c>
      <c r="O101" t="s">
        <v>136</v>
      </c>
      <c r="P101" t="s">
        <v>165</v>
      </c>
      <c r="Q101" t="s">
        <v>166</v>
      </c>
      <c r="R101" t="s">
        <v>167</v>
      </c>
      <c r="T101" t="s">
        <v>168</v>
      </c>
      <c r="U101" t="s">
        <v>169</v>
      </c>
      <c r="V101" t="s">
        <v>170</v>
      </c>
      <c r="W101" t="s">
        <v>171</v>
      </c>
      <c r="X101" t="s">
        <v>31</v>
      </c>
      <c r="Y101" t="s">
        <v>542</v>
      </c>
      <c r="Z101" t="s">
        <v>114</v>
      </c>
    </row>
    <row r="102" spans="1:26" x14ac:dyDescent="0.3">
      <c r="A102">
        <v>10207</v>
      </c>
      <c r="B102">
        <v>31</v>
      </c>
      <c r="C102" s="8">
        <v>100</v>
      </c>
      <c r="D102" s="9">
        <f>sales_data[[#This Row],[QUANTITYORDERED]]*sales_data[[#This Row],[PRICEEACH]]</f>
        <v>3100</v>
      </c>
      <c r="E102">
        <v>15</v>
      </c>
      <c r="F102" s="9">
        <v>4076.19</v>
      </c>
      <c r="G102" s="3">
        <v>37876</v>
      </c>
      <c r="H102" s="3" t="str">
        <f>TEXT(sales_data[[#This Row],[ORDERDATE]],"mmm")</f>
        <v>Sep</v>
      </c>
      <c r="I102" t="s">
        <v>23</v>
      </c>
      <c r="J102">
        <v>4</v>
      </c>
      <c r="K102">
        <v>12</v>
      </c>
      <c r="L102">
        <v>2003</v>
      </c>
      <c r="M102" t="s">
        <v>135</v>
      </c>
      <c r="N102" s="9">
        <v>147</v>
      </c>
      <c r="O102" t="s">
        <v>297</v>
      </c>
      <c r="P102" t="s">
        <v>306</v>
      </c>
      <c r="Q102">
        <v>6175552555</v>
      </c>
      <c r="R102" t="s">
        <v>307</v>
      </c>
      <c r="T102" t="s">
        <v>282</v>
      </c>
      <c r="U102" t="s">
        <v>95</v>
      </c>
      <c r="V102">
        <v>51003</v>
      </c>
      <c r="W102" t="s">
        <v>30</v>
      </c>
      <c r="X102" t="s">
        <v>31</v>
      </c>
      <c r="Y102" t="s">
        <v>543</v>
      </c>
      <c r="Z102" t="s">
        <v>43</v>
      </c>
    </row>
    <row r="103" spans="1:26" x14ac:dyDescent="0.3">
      <c r="A103">
        <v>10208</v>
      </c>
      <c r="B103">
        <v>46</v>
      </c>
      <c r="C103" s="8">
        <v>100</v>
      </c>
      <c r="D103" s="9">
        <f>sales_data[[#This Row],[QUANTITYORDERED]]*sales_data[[#This Row],[PRICEEACH]]</f>
        <v>4600</v>
      </c>
      <c r="E103">
        <v>13</v>
      </c>
      <c r="F103" s="9">
        <v>8602.92</v>
      </c>
      <c r="G103" s="3">
        <v>38018</v>
      </c>
      <c r="H103" s="3" t="str">
        <f>TEXT(sales_data[[#This Row],[ORDERDATE]],"mmm")</f>
        <v>Feb</v>
      </c>
      <c r="I103" t="s">
        <v>23</v>
      </c>
      <c r="J103">
        <v>1</v>
      </c>
      <c r="K103">
        <v>1</v>
      </c>
      <c r="L103">
        <v>2004</v>
      </c>
      <c r="M103" t="s">
        <v>135</v>
      </c>
      <c r="N103" s="9">
        <v>207</v>
      </c>
      <c r="O103" t="s">
        <v>348</v>
      </c>
      <c r="P103" t="s">
        <v>161</v>
      </c>
      <c r="Q103" t="s">
        <v>162</v>
      </c>
      <c r="R103" t="s">
        <v>163</v>
      </c>
      <c r="T103" t="s">
        <v>164</v>
      </c>
      <c r="V103">
        <v>69004</v>
      </c>
      <c r="W103" t="s">
        <v>37</v>
      </c>
      <c r="X103" t="s">
        <v>38</v>
      </c>
      <c r="Y103" t="s">
        <v>538</v>
      </c>
      <c r="Z103" t="s">
        <v>114</v>
      </c>
    </row>
    <row r="104" spans="1:26" x14ac:dyDescent="0.3">
      <c r="A104">
        <v>10209</v>
      </c>
      <c r="B104">
        <v>39</v>
      </c>
      <c r="C104" s="8">
        <v>100</v>
      </c>
      <c r="D104" s="9">
        <f>sales_data[[#This Row],[QUANTITYORDERED]]*sales_data[[#This Row],[PRICEEACH]]</f>
        <v>3900</v>
      </c>
      <c r="E104">
        <v>8</v>
      </c>
      <c r="F104" s="9">
        <v>5197.92</v>
      </c>
      <c r="G104" s="3">
        <v>38231</v>
      </c>
      <c r="H104" s="3" t="str">
        <f>TEXT(sales_data[[#This Row],[ORDERDATE]],"mmm")</f>
        <v>Sep</v>
      </c>
      <c r="I104" t="s">
        <v>23</v>
      </c>
      <c r="J104">
        <v>1</v>
      </c>
      <c r="K104">
        <v>1</v>
      </c>
      <c r="L104">
        <v>2004</v>
      </c>
      <c r="M104" t="s">
        <v>135</v>
      </c>
      <c r="N104" s="9">
        <v>136</v>
      </c>
      <c r="O104" t="s">
        <v>237</v>
      </c>
      <c r="P104" t="s">
        <v>263</v>
      </c>
      <c r="Q104">
        <v>2155554369</v>
      </c>
      <c r="R104" t="s">
        <v>264</v>
      </c>
      <c r="T104" t="s">
        <v>265</v>
      </c>
      <c r="U104" t="s">
        <v>47</v>
      </c>
      <c r="W104" t="s">
        <v>30</v>
      </c>
      <c r="X104" t="s">
        <v>31</v>
      </c>
      <c r="Y104" t="s">
        <v>522</v>
      </c>
      <c r="Z104" t="s">
        <v>43</v>
      </c>
    </row>
    <row r="105" spans="1:26" x14ac:dyDescent="0.3">
      <c r="A105">
        <v>10210</v>
      </c>
      <c r="B105">
        <v>23</v>
      </c>
      <c r="C105" s="8">
        <v>100</v>
      </c>
      <c r="D105" s="9">
        <f>sales_data[[#This Row],[QUANTITYORDERED]]*sales_data[[#This Row],[PRICEEACH]]</f>
        <v>2300</v>
      </c>
      <c r="E105">
        <v>2</v>
      </c>
      <c r="F105" s="9">
        <v>3009.09</v>
      </c>
      <c r="G105" s="3">
        <v>38322</v>
      </c>
      <c r="H105" s="3" t="str">
        <f>TEXT(sales_data[[#This Row],[ORDERDATE]],"mmm")</f>
        <v>Dec</v>
      </c>
      <c r="I105" t="s">
        <v>23</v>
      </c>
      <c r="J105">
        <v>1</v>
      </c>
      <c r="K105">
        <v>1</v>
      </c>
      <c r="L105">
        <v>2004</v>
      </c>
      <c r="M105" t="s">
        <v>24</v>
      </c>
      <c r="N105" s="9">
        <v>118</v>
      </c>
      <c r="O105" t="s">
        <v>222</v>
      </c>
      <c r="P105" t="s">
        <v>223</v>
      </c>
      <c r="Q105" t="s">
        <v>224</v>
      </c>
      <c r="R105" t="s">
        <v>225</v>
      </c>
      <c r="T105" t="s">
        <v>226</v>
      </c>
      <c r="U105" t="s">
        <v>226</v>
      </c>
      <c r="V105" t="s">
        <v>227</v>
      </c>
      <c r="W105" t="s">
        <v>149</v>
      </c>
      <c r="X105" t="s">
        <v>149</v>
      </c>
      <c r="Y105" t="s">
        <v>544</v>
      </c>
      <c r="Z105" t="s">
        <v>43</v>
      </c>
    </row>
    <row r="106" spans="1:26" x14ac:dyDescent="0.3">
      <c r="A106">
        <v>10211</v>
      </c>
      <c r="B106">
        <v>41</v>
      </c>
      <c r="C106" s="8">
        <v>100</v>
      </c>
      <c r="D106" s="9">
        <f>sales_data[[#This Row],[QUANTITYORDERED]]*sales_data[[#This Row],[PRICEEACH]]</f>
        <v>4100</v>
      </c>
      <c r="E106">
        <v>14</v>
      </c>
      <c r="F106" s="9">
        <v>4708.4399999999996</v>
      </c>
      <c r="G106" s="3">
        <v>38001</v>
      </c>
      <c r="H106" s="3" t="str">
        <f>TEXT(sales_data[[#This Row],[ORDERDATE]],"mmm")</f>
        <v>Jan</v>
      </c>
      <c r="I106" t="s">
        <v>23</v>
      </c>
      <c r="J106">
        <v>1</v>
      </c>
      <c r="K106">
        <v>1</v>
      </c>
      <c r="L106">
        <v>2004</v>
      </c>
      <c r="M106" t="s">
        <v>24</v>
      </c>
      <c r="N106" s="9">
        <v>95</v>
      </c>
      <c r="O106" t="s">
        <v>25</v>
      </c>
      <c r="P106" t="s">
        <v>66</v>
      </c>
      <c r="Q106" t="s">
        <v>67</v>
      </c>
      <c r="R106" t="s">
        <v>68</v>
      </c>
      <c r="T106" t="s">
        <v>42</v>
      </c>
      <c r="V106">
        <v>75016</v>
      </c>
      <c r="W106" t="s">
        <v>37</v>
      </c>
      <c r="X106" t="s">
        <v>38</v>
      </c>
      <c r="Y106" t="s">
        <v>545</v>
      </c>
      <c r="Z106" t="s">
        <v>43</v>
      </c>
    </row>
    <row r="107" spans="1:26" x14ac:dyDescent="0.3">
      <c r="A107">
        <v>10212</v>
      </c>
      <c r="B107">
        <v>39</v>
      </c>
      <c r="C107" s="8">
        <v>100</v>
      </c>
      <c r="D107" s="9">
        <f>sales_data[[#This Row],[QUANTITYORDERED]]*sales_data[[#This Row],[PRICEEACH]]</f>
        <v>3900</v>
      </c>
      <c r="E107">
        <v>16</v>
      </c>
      <c r="F107" s="9">
        <v>4946.76</v>
      </c>
      <c r="G107" s="3">
        <v>38002</v>
      </c>
      <c r="H107" s="3" t="str">
        <f>TEXT(sales_data[[#This Row],[ORDERDATE]],"mmm")</f>
        <v>Jan</v>
      </c>
      <c r="I107" t="s">
        <v>23</v>
      </c>
      <c r="J107">
        <v>1</v>
      </c>
      <c r="K107">
        <v>1</v>
      </c>
      <c r="L107">
        <v>2004</v>
      </c>
      <c r="M107" t="s">
        <v>135</v>
      </c>
      <c r="N107" s="9">
        <v>117</v>
      </c>
      <c r="O107" t="s">
        <v>377</v>
      </c>
      <c r="P107" t="s">
        <v>130</v>
      </c>
      <c r="Q107" t="s">
        <v>131</v>
      </c>
      <c r="R107" t="s">
        <v>132</v>
      </c>
      <c r="T107" t="s">
        <v>133</v>
      </c>
      <c r="V107">
        <v>28034</v>
      </c>
      <c r="W107" t="s">
        <v>134</v>
      </c>
      <c r="X107" t="s">
        <v>38</v>
      </c>
      <c r="Y107" t="s">
        <v>481</v>
      </c>
      <c r="Z107" t="s">
        <v>43</v>
      </c>
    </row>
    <row r="108" spans="1:26" x14ac:dyDescent="0.3">
      <c r="A108">
        <v>10213</v>
      </c>
      <c r="B108">
        <v>38</v>
      </c>
      <c r="C108" s="8">
        <v>94.79</v>
      </c>
      <c r="D108" s="9">
        <f>sales_data[[#This Row],[QUANTITYORDERED]]*sales_data[[#This Row],[PRICEEACH]]</f>
        <v>3602.0200000000004</v>
      </c>
      <c r="E108">
        <v>1</v>
      </c>
      <c r="F108" s="9">
        <v>3602.02</v>
      </c>
      <c r="G108" s="3">
        <v>38008</v>
      </c>
      <c r="H108" s="3" t="str">
        <f>TEXT(sales_data[[#This Row],[ORDERDATE]],"mmm")</f>
        <v>Jan</v>
      </c>
      <c r="I108" t="s">
        <v>23</v>
      </c>
      <c r="J108">
        <v>1</v>
      </c>
      <c r="K108">
        <v>1</v>
      </c>
      <c r="L108">
        <v>2004</v>
      </c>
      <c r="M108" t="s">
        <v>406</v>
      </c>
      <c r="N108" s="9">
        <v>92</v>
      </c>
      <c r="O108" t="s">
        <v>453</v>
      </c>
      <c r="P108" t="s">
        <v>255</v>
      </c>
      <c r="Q108" t="s">
        <v>256</v>
      </c>
      <c r="R108" t="s">
        <v>257</v>
      </c>
      <c r="T108" t="s">
        <v>246</v>
      </c>
      <c r="V108" t="s">
        <v>258</v>
      </c>
      <c r="W108" t="s">
        <v>128</v>
      </c>
      <c r="X108" t="s">
        <v>38</v>
      </c>
      <c r="Y108" t="s">
        <v>535</v>
      </c>
      <c r="Z108" t="s">
        <v>43</v>
      </c>
    </row>
    <row r="109" spans="1:26" x14ac:dyDescent="0.3">
      <c r="A109">
        <v>10214</v>
      </c>
      <c r="B109">
        <v>30</v>
      </c>
      <c r="C109" s="8">
        <v>100</v>
      </c>
      <c r="D109" s="9">
        <f>sales_data[[#This Row],[QUANTITYORDERED]]*sales_data[[#This Row],[PRICEEACH]]</f>
        <v>3000</v>
      </c>
      <c r="E109">
        <v>7</v>
      </c>
      <c r="F109" s="9">
        <v>5967</v>
      </c>
      <c r="G109" s="3">
        <v>38012</v>
      </c>
      <c r="H109" s="3" t="str">
        <f>TEXT(sales_data[[#This Row],[ORDERDATE]],"mmm")</f>
        <v>Jan</v>
      </c>
      <c r="I109" t="s">
        <v>23</v>
      </c>
      <c r="J109">
        <v>1</v>
      </c>
      <c r="K109">
        <v>1</v>
      </c>
      <c r="L109">
        <v>2004</v>
      </c>
      <c r="M109" t="s">
        <v>406</v>
      </c>
      <c r="N109" s="9">
        <v>170</v>
      </c>
      <c r="O109" t="s">
        <v>430</v>
      </c>
      <c r="P109" t="s">
        <v>142</v>
      </c>
      <c r="Q109" t="s">
        <v>143</v>
      </c>
      <c r="R109" t="s">
        <v>144</v>
      </c>
      <c r="T109" t="s">
        <v>133</v>
      </c>
      <c r="V109">
        <v>28023</v>
      </c>
      <c r="W109" t="s">
        <v>134</v>
      </c>
      <c r="X109" t="s">
        <v>38</v>
      </c>
      <c r="Y109" t="s">
        <v>502</v>
      </c>
      <c r="Z109" t="s">
        <v>43</v>
      </c>
    </row>
    <row r="110" spans="1:26" x14ac:dyDescent="0.3">
      <c r="A110">
        <v>10215</v>
      </c>
      <c r="B110">
        <v>35</v>
      </c>
      <c r="C110" s="8">
        <v>100</v>
      </c>
      <c r="D110" s="9">
        <f>sales_data[[#This Row],[QUANTITYORDERED]]*sales_data[[#This Row],[PRICEEACH]]</f>
        <v>3500</v>
      </c>
      <c r="E110">
        <v>3</v>
      </c>
      <c r="F110" s="9">
        <v>6075.3</v>
      </c>
      <c r="G110" s="3">
        <v>38015</v>
      </c>
      <c r="H110" s="3" t="str">
        <f>TEXT(sales_data[[#This Row],[ORDERDATE]],"mmm")</f>
        <v>Jan</v>
      </c>
      <c r="I110" t="s">
        <v>23</v>
      </c>
      <c r="J110">
        <v>1</v>
      </c>
      <c r="K110">
        <v>1</v>
      </c>
      <c r="L110">
        <v>2004</v>
      </c>
      <c r="M110" t="s">
        <v>135</v>
      </c>
      <c r="N110" s="9">
        <v>214</v>
      </c>
      <c r="O110" t="s">
        <v>136</v>
      </c>
      <c r="P110" t="s">
        <v>172</v>
      </c>
      <c r="Q110">
        <v>3105553722</v>
      </c>
      <c r="R110" t="s">
        <v>173</v>
      </c>
      <c r="T110" t="s">
        <v>174</v>
      </c>
      <c r="U110" t="s">
        <v>47</v>
      </c>
      <c r="V110">
        <v>94019</v>
      </c>
      <c r="W110" t="s">
        <v>30</v>
      </c>
      <c r="X110" t="s">
        <v>31</v>
      </c>
      <c r="Y110" t="s">
        <v>541</v>
      </c>
      <c r="Z110" t="s">
        <v>43</v>
      </c>
    </row>
    <row r="111" spans="1:26" x14ac:dyDescent="0.3">
      <c r="A111">
        <v>10216</v>
      </c>
      <c r="B111">
        <v>43</v>
      </c>
      <c r="C111" s="8">
        <v>100</v>
      </c>
      <c r="D111" s="9">
        <f>sales_data[[#This Row],[QUANTITYORDERED]]*sales_data[[#This Row],[PRICEEACH]]</f>
        <v>4300</v>
      </c>
      <c r="E111">
        <v>1</v>
      </c>
      <c r="F111" s="9">
        <v>5759.42</v>
      </c>
      <c r="G111" s="3">
        <v>38019</v>
      </c>
      <c r="H111" s="3" t="str">
        <f>TEXT(sales_data[[#This Row],[ORDERDATE]],"mmm")</f>
        <v>Feb</v>
      </c>
      <c r="I111" t="s">
        <v>23</v>
      </c>
      <c r="J111">
        <v>1</v>
      </c>
      <c r="K111">
        <v>2</v>
      </c>
      <c r="L111">
        <v>2004</v>
      </c>
      <c r="M111" t="s">
        <v>370</v>
      </c>
      <c r="N111" s="9">
        <v>136</v>
      </c>
      <c r="O111" t="s">
        <v>371</v>
      </c>
      <c r="P111" t="s">
        <v>196</v>
      </c>
      <c r="Q111" t="s">
        <v>197</v>
      </c>
      <c r="R111" t="s">
        <v>198</v>
      </c>
      <c r="T111" t="s">
        <v>199</v>
      </c>
      <c r="V111">
        <v>78000</v>
      </c>
      <c r="W111" t="s">
        <v>37</v>
      </c>
      <c r="X111" t="s">
        <v>38</v>
      </c>
      <c r="Y111" t="s">
        <v>546</v>
      </c>
      <c r="Z111" t="s">
        <v>43</v>
      </c>
    </row>
    <row r="112" spans="1:26" x14ac:dyDescent="0.3">
      <c r="A112">
        <v>10217</v>
      </c>
      <c r="B112">
        <v>48</v>
      </c>
      <c r="C112" s="8">
        <v>100</v>
      </c>
      <c r="D112" s="9">
        <f>sales_data[[#This Row],[QUANTITYORDERED]]*sales_data[[#This Row],[PRICEEACH]]</f>
        <v>4800</v>
      </c>
      <c r="E112">
        <v>4</v>
      </c>
      <c r="F112" s="9">
        <v>7020.48</v>
      </c>
      <c r="G112" s="3">
        <v>38079</v>
      </c>
      <c r="H112" s="3" t="str">
        <f>TEXT(sales_data[[#This Row],[ORDERDATE]],"mmm")</f>
        <v>Apr</v>
      </c>
      <c r="I112" t="s">
        <v>23</v>
      </c>
      <c r="J112">
        <v>1</v>
      </c>
      <c r="K112">
        <v>2</v>
      </c>
      <c r="L112">
        <v>2004</v>
      </c>
      <c r="M112" t="s">
        <v>135</v>
      </c>
      <c r="N112" s="9">
        <v>147</v>
      </c>
      <c r="O112" t="s">
        <v>297</v>
      </c>
      <c r="P112" t="s">
        <v>308</v>
      </c>
      <c r="Q112" t="s">
        <v>309</v>
      </c>
      <c r="R112" t="s">
        <v>310</v>
      </c>
      <c r="S112" t="s">
        <v>311</v>
      </c>
      <c r="T112" t="s">
        <v>148</v>
      </c>
      <c r="V112">
        <v>69045</v>
      </c>
      <c r="W112" t="s">
        <v>148</v>
      </c>
      <c r="X112" t="s">
        <v>76</v>
      </c>
      <c r="Y112" t="s">
        <v>547</v>
      </c>
      <c r="Z112" t="s">
        <v>114</v>
      </c>
    </row>
    <row r="113" spans="1:26" x14ac:dyDescent="0.3">
      <c r="A113">
        <v>10219</v>
      </c>
      <c r="B113">
        <v>48</v>
      </c>
      <c r="C113" s="8">
        <v>100</v>
      </c>
      <c r="D113" s="9">
        <f>sales_data[[#This Row],[QUANTITYORDERED]]*sales_data[[#This Row],[PRICEEACH]]</f>
        <v>4800</v>
      </c>
      <c r="E113">
        <v>2</v>
      </c>
      <c r="F113" s="9">
        <v>4891.68</v>
      </c>
      <c r="G113" s="3">
        <v>38262</v>
      </c>
      <c r="H113" s="3" t="str">
        <f>TEXT(sales_data[[#This Row],[ORDERDATE]],"mmm")</f>
        <v>Oct</v>
      </c>
      <c r="I113" t="s">
        <v>23</v>
      </c>
      <c r="J113">
        <v>1</v>
      </c>
      <c r="K113">
        <v>2</v>
      </c>
      <c r="L113">
        <v>2004</v>
      </c>
      <c r="M113" t="s">
        <v>370</v>
      </c>
      <c r="N113" s="9">
        <v>118</v>
      </c>
      <c r="O113" t="s">
        <v>383</v>
      </c>
      <c r="P113" t="s">
        <v>388</v>
      </c>
      <c r="Q113">
        <v>4155554312</v>
      </c>
      <c r="R113" t="s">
        <v>389</v>
      </c>
      <c r="T113" t="s">
        <v>390</v>
      </c>
      <c r="U113" t="s">
        <v>47</v>
      </c>
      <c r="V113">
        <v>94217</v>
      </c>
      <c r="W113" t="s">
        <v>30</v>
      </c>
      <c r="X113" t="s">
        <v>31</v>
      </c>
      <c r="Y113" t="s">
        <v>516</v>
      </c>
      <c r="Z113" t="s">
        <v>43</v>
      </c>
    </row>
    <row r="114" spans="1:26" x14ac:dyDescent="0.3">
      <c r="A114">
        <v>10220</v>
      </c>
      <c r="B114">
        <v>32</v>
      </c>
      <c r="C114" s="8">
        <v>100</v>
      </c>
      <c r="D114" s="9">
        <f>sales_data[[#This Row],[QUANTITYORDERED]]*sales_data[[#This Row],[PRICEEACH]]</f>
        <v>3200</v>
      </c>
      <c r="E114">
        <v>2</v>
      </c>
      <c r="F114" s="9">
        <v>7181.44</v>
      </c>
      <c r="G114" s="3">
        <v>38323</v>
      </c>
      <c r="H114" s="3" t="str">
        <f>TEXT(sales_data[[#This Row],[ORDERDATE]],"mmm")</f>
        <v>Dec</v>
      </c>
      <c r="I114" t="s">
        <v>23</v>
      </c>
      <c r="J114">
        <v>1</v>
      </c>
      <c r="K114">
        <v>2</v>
      </c>
      <c r="L114">
        <v>2004</v>
      </c>
      <c r="M114" t="s">
        <v>135</v>
      </c>
      <c r="N114" s="9">
        <v>207</v>
      </c>
      <c r="O114" t="s">
        <v>348</v>
      </c>
      <c r="P114" t="s">
        <v>352</v>
      </c>
      <c r="Q114" t="s">
        <v>353</v>
      </c>
      <c r="R114" t="s">
        <v>354</v>
      </c>
      <c r="S114" t="s">
        <v>355</v>
      </c>
      <c r="T114" t="s">
        <v>356</v>
      </c>
      <c r="V114">
        <v>2</v>
      </c>
      <c r="W114" t="s">
        <v>357</v>
      </c>
      <c r="X114" t="s">
        <v>38</v>
      </c>
      <c r="Y114" t="s">
        <v>548</v>
      </c>
      <c r="Z114" t="s">
        <v>114</v>
      </c>
    </row>
    <row r="115" spans="1:26" x14ac:dyDescent="0.3">
      <c r="A115">
        <v>10221</v>
      </c>
      <c r="B115">
        <v>33</v>
      </c>
      <c r="C115" s="8">
        <v>100</v>
      </c>
      <c r="D115" s="9">
        <f>sales_data[[#This Row],[QUANTITYORDERED]]*sales_data[[#This Row],[PRICEEACH]]</f>
        <v>3300</v>
      </c>
      <c r="E115">
        <v>3</v>
      </c>
      <c r="F115" s="9">
        <v>4417.38</v>
      </c>
      <c r="G115" s="3">
        <v>38035</v>
      </c>
      <c r="H115" s="3" t="str">
        <f>TEXT(sales_data[[#This Row],[ORDERDATE]],"mmm")</f>
        <v>Feb</v>
      </c>
      <c r="I115" t="s">
        <v>23</v>
      </c>
      <c r="J115">
        <v>1</v>
      </c>
      <c r="K115">
        <v>2</v>
      </c>
      <c r="L115">
        <v>2004</v>
      </c>
      <c r="M115" t="s">
        <v>406</v>
      </c>
      <c r="N115" s="9">
        <v>136</v>
      </c>
      <c r="O115" t="s">
        <v>443</v>
      </c>
      <c r="P115" t="s">
        <v>269</v>
      </c>
      <c r="Q115" t="s">
        <v>270</v>
      </c>
      <c r="R115" t="s">
        <v>271</v>
      </c>
      <c r="T115" t="s">
        <v>272</v>
      </c>
      <c r="V115" t="s">
        <v>273</v>
      </c>
      <c r="W115" t="s">
        <v>274</v>
      </c>
      <c r="X115" t="s">
        <v>38</v>
      </c>
      <c r="Y115" t="s">
        <v>549</v>
      </c>
      <c r="Z115" t="s">
        <v>43</v>
      </c>
    </row>
    <row r="116" spans="1:26" x14ac:dyDescent="0.3">
      <c r="A116">
        <v>10222</v>
      </c>
      <c r="B116">
        <v>49</v>
      </c>
      <c r="C116" s="8">
        <v>100</v>
      </c>
      <c r="D116" s="9">
        <f>sales_data[[#This Row],[QUANTITYORDERED]]*sales_data[[#This Row],[PRICEEACH]]</f>
        <v>4900</v>
      </c>
      <c r="E116">
        <v>12</v>
      </c>
      <c r="F116" s="9">
        <v>5997.6</v>
      </c>
      <c r="G116" s="3">
        <v>38036</v>
      </c>
      <c r="H116" s="3" t="str">
        <f>TEXT(sales_data[[#This Row],[ORDERDATE]],"mmm")</f>
        <v>Feb</v>
      </c>
      <c r="I116" t="s">
        <v>23</v>
      </c>
      <c r="J116">
        <v>1</v>
      </c>
      <c r="K116">
        <v>2</v>
      </c>
      <c r="L116">
        <v>2004</v>
      </c>
      <c r="M116" t="s">
        <v>135</v>
      </c>
      <c r="N116" s="9">
        <v>136</v>
      </c>
      <c r="O116" t="s">
        <v>237</v>
      </c>
      <c r="P116" t="s">
        <v>266</v>
      </c>
      <c r="Q116">
        <v>7605558146</v>
      </c>
      <c r="R116" t="s">
        <v>267</v>
      </c>
      <c r="T116" t="s">
        <v>268</v>
      </c>
      <c r="U116" t="s">
        <v>47</v>
      </c>
      <c r="V116">
        <v>91217</v>
      </c>
      <c r="W116" t="s">
        <v>30</v>
      </c>
      <c r="X116" t="s">
        <v>31</v>
      </c>
      <c r="Y116" t="s">
        <v>550</v>
      </c>
      <c r="Z116" t="s">
        <v>43</v>
      </c>
    </row>
    <row r="117" spans="1:26" x14ac:dyDescent="0.3">
      <c r="A117">
        <v>10223</v>
      </c>
      <c r="B117">
        <v>37</v>
      </c>
      <c r="C117" s="8">
        <v>100</v>
      </c>
      <c r="D117" s="9">
        <f>sales_data[[#This Row],[QUANTITYORDERED]]*sales_data[[#This Row],[PRICEEACH]]</f>
        <v>3700</v>
      </c>
      <c r="E117">
        <v>1</v>
      </c>
      <c r="F117" s="9">
        <v>3965.66</v>
      </c>
      <c r="G117" s="3">
        <v>38037</v>
      </c>
      <c r="H117" s="3" t="str">
        <f>TEXT(sales_data[[#This Row],[ORDERDATE]],"mmm")</f>
        <v>Feb</v>
      </c>
      <c r="I117" t="s">
        <v>23</v>
      </c>
      <c r="J117">
        <v>1</v>
      </c>
      <c r="K117">
        <v>2</v>
      </c>
      <c r="L117">
        <v>2004</v>
      </c>
      <c r="M117" t="s">
        <v>24</v>
      </c>
      <c r="N117" s="9">
        <v>95</v>
      </c>
      <c r="O117" t="s">
        <v>25</v>
      </c>
      <c r="P117" t="s">
        <v>69</v>
      </c>
      <c r="Q117" t="s">
        <v>70</v>
      </c>
      <c r="R117" t="s">
        <v>71</v>
      </c>
      <c r="S117" t="s">
        <v>72</v>
      </c>
      <c r="T117" t="s">
        <v>73</v>
      </c>
      <c r="U117" t="s">
        <v>74</v>
      </c>
      <c r="V117">
        <v>3004</v>
      </c>
      <c r="W117" t="s">
        <v>75</v>
      </c>
      <c r="X117" t="s">
        <v>76</v>
      </c>
      <c r="Y117" t="s">
        <v>497</v>
      </c>
      <c r="Z117" t="s">
        <v>43</v>
      </c>
    </row>
    <row r="118" spans="1:26" x14ac:dyDescent="0.3">
      <c r="A118">
        <v>10224</v>
      </c>
      <c r="B118">
        <v>43</v>
      </c>
      <c r="C118" s="8">
        <v>100</v>
      </c>
      <c r="D118" s="9">
        <f>sales_data[[#This Row],[QUANTITYORDERED]]*sales_data[[#This Row],[PRICEEACH]]</f>
        <v>4300</v>
      </c>
      <c r="E118">
        <v>6</v>
      </c>
      <c r="F118" s="9">
        <v>6087.94</v>
      </c>
      <c r="G118" s="3">
        <v>38038</v>
      </c>
      <c r="H118" s="3" t="str">
        <f>TEXT(sales_data[[#This Row],[ORDERDATE]],"mmm")</f>
        <v>Feb</v>
      </c>
      <c r="I118" t="s">
        <v>23</v>
      </c>
      <c r="J118">
        <v>1</v>
      </c>
      <c r="K118">
        <v>2</v>
      </c>
      <c r="L118">
        <v>2004</v>
      </c>
      <c r="M118" t="s">
        <v>24</v>
      </c>
      <c r="N118" s="9">
        <v>150</v>
      </c>
      <c r="O118" t="s">
        <v>372</v>
      </c>
      <c r="P118" t="s">
        <v>54</v>
      </c>
      <c r="Q118" t="s">
        <v>55</v>
      </c>
      <c r="R118" t="s">
        <v>56</v>
      </c>
      <c r="T118" t="s">
        <v>57</v>
      </c>
      <c r="V118">
        <v>59000</v>
      </c>
      <c r="W118" t="s">
        <v>37</v>
      </c>
      <c r="X118" t="s">
        <v>38</v>
      </c>
      <c r="Y118" t="s">
        <v>531</v>
      </c>
      <c r="Z118" t="s">
        <v>43</v>
      </c>
    </row>
    <row r="119" spans="1:26" x14ac:dyDescent="0.3">
      <c r="A119">
        <v>10225</v>
      </c>
      <c r="B119">
        <v>27</v>
      </c>
      <c r="C119" s="8">
        <v>100</v>
      </c>
      <c r="D119" s="9">
        <f>sales_data[[#This Row],[QUANTITYORDERED]]*sales_data[[#This Row],[PRICEEACH]]</f>
        <v>2700</v>
      </c>
      <c r="E119">
        <v>9</v>
      </c>
      <c r="F119" s="9">
        <v>4517.91</v>
      </c>
      <c r="G119" s="3">
        <v>38039</v>
      </c>
      <c r="H119" s="3" t="str">
        <f>TEXT(sales_data[[#This Row],[ORDERDATE]],"mmm")</f>
        <v>Feb</v>
      </c>
      <c r="I119" t="s">
        <v>23</v>
      </c>
      <c r="J119">
        <v>1</v>
      </c>
      <c r="K119">
        <v>2</v>
      </c>
      <c r="L119">
        <v>2004</v>
      </c>
      <c r="M119" t="s">
        <v>135</v>
      </c>
      <c r="N119" s="9">
        <v>194</v>
      </c>
      <c r="O119" t="s">
        <v>312</v>
      </c>
      <c r="P119" t="s">
        <v>328</v>
      </c>
      <c r="Q119" t="s">
        <v>329</v>
      </c>
      <c r="R119" t="s">
        <v>330</v>
      </c>
      <c r="T119" t="s">
        <v>331</v>
      </c>
      <c r="V119">
        <v>1203</v>
      </c>
      <c r="W119" t="s">
        <v>332</v>
      </c>
      <c r="X119" t="s">
        <v>38</v>
      </c>
      <c r="Y119" t="s">
        <v>551</v>
      </c>
      <c r="Z119" t="s">
        <v>43</v>
      </c>
    </row>
    <row r="120" spans="1:26" x14ac:dyDescent="0.3">
      <c r="A120">
        <v>10226</v>
      </c>
      <c r="B120">
        <v>38</v>
      </c>
      <c r="C120" s="8">
        <v>100</v>
      </c>
      <c r="D120" s="9">
        <f>sales_data[[#This Row],[QUANTITYORDERED]]*sales_data[[#This Row],[PRICEEACH]]</f>
        <v>3800</v>
      </c>
      <c r="E120">
        <v>4</v>
      </c>
      <c r="F120" s="9">
        <v>4161.38</v>
      </c>
      <c r="G120" s="3">
        <v>38043</v>
      </c>
      <c r="H120" s="3" t="str">
        <f>TEXT(sales_data[[#This Row],[ORDERDATE]],"mmm")</f>
        <v>Feb</v>
      </c>
      <c r="I120" t="s">
        <v>23</v>
      </c>
      <c r="J120">
        <v>1</v>
      </c>
      <c r="K120">
        <v>2</v>
      </c>
      <c r="L120">
        <v>2004</v>
      </c>
      <c r="M120" t="s">
        <v>135</v>
      </c>
      <c r="N120" s="9">
        <v>124</v>
      </c>
      <c r="O120" t="s">
        <v>416</v>
      </c>
      <c r="P120" t="s">
        <v>266</v>
      </c>
      <c r="Q120">
        <v>7605558146</v>
      </c>
      <c r="R120" t="s">
        <v>267</v>
      </c>
      <c r="T120" t="s">
        <v>268</v>
      </c>
      <c r="U120" t="s">
        <v>47</v>
      </c>
      <c r="V120">
        <v>91217</v>
      </c>
      <c r="W120" t="s">
        <v>30</v>
      </c>
      <c r="X120" t="s">
        <v>31</v>
      </c>
      <c r="Y120" t="s">
        <v>550</v>
      </c>
      <c r="Z120" t="s">
        <v>43</v>
      </c>
    </row>
    <row r="121" spans="1:26" x14ac:dyDescent="0.3">
      <c r="A121">
        <v>10227</v>
      </c>
      <c r="B121">
        <v>25</v>
      </c>
      <c r="C121" s="8">
        <v>100</v>
      </c>
      <c r="D121" s="9">
        <f>sales_data[[#This Row],[QUANTITYORDERED]]*sales_data[[#This Row],[PRICEEACH]]</f>
        <v>2500</v>
      </c>
      <c r="E121">
        <v>3</v>
      </c>
      <c r="F121" s="9">
        <v>2953.75</v>
      </c>
      <c r="G121" s="3">
        <v>38020</v>
      </c>
      <c r="H121" s="3" t="str">
        <f>TEXT(sales_data[[#This Row],[ORDERDATE]],"mmm")</f>
        <v>Feb</v>
      </c>
      <c r="I121" t="s">
        <v>23</v>
      </c>
      <c r="J121">
        <v>1</v>
      </c>
      <c r="K121">
        <v>3</v>
      </c>
      <c r="L121">
        <v>2004</v>
      </c>
      <c r="M121" t="s">
        <v>406</v>
      </c>
      <c r="N121" s="9">
        <v>102</v>
      </c>
      <c r="O121" t="s">
        <v>407</v>
      </c>
      <c r="P121" t="s">
        <v>161</v>
      </c>
      <c r="Q121" t="s">
        <v>162</v>
      </c>
      <c r="R121" t="s">
        <v>163</v>
      </c>
      <c r="T121" t="s">
        <v>164</v>
      </c>
      <c r="V121">
        <v>69004</v>
      </c>
      <c r="W121" t="s">
        <v>37</v>
      </c>
      <c r="X121" t="s">
        <v>38</v>
      </c>
      <c r="Y121" t="s">
        <v>538</v>
      </c>
      <c r="Z121" t="s">
        <v>32</v>
      </c>
    </row>
    <row r="122" spans="1:26" x14ac:dyDescent="0.3">
      <c r="A122">
        <v>10228</v>
      </c>
      <c r="B122">
        <v>29</v>
      </c>
      <c r="C122" s="8">
        <v>100</v>
      </c>
      <c r="D122" s="9">
        <f>sales_data[[#This Row],[QUANTITYORDERED]]*sales_data[[#This Row],[PRICEEACH]]</f>
        <v>2900</v>
      </c>
      <c r="E122">
        <v>2</v>
      </c>
      <c r="F122" s="9">
        <v>6463.23</v>
      </c>
      <c r="G122" s="3">
        <v>38263</v>
      </c>
      <c r="H122" s="3" t="str">
        <f>TEXT(sales_data[[#This Row],[ORDERDATE]],"mmm")</f>
        <v>Oct</v>
      </c>
      <c r="I122" t="s">
        <v>23</v>
      </c>
      <c r="J122">
        <v>1</v>
      </c>
      <c r="K122">
        <v>3</v>
      </c>
      <c r="L122">
        <v>2004</v>
      </c>
      <c r="M122" t="s">
        <v>135</v>
      </c>
      <c r="N122" s="9">
        <v>214</v>
      </c>
      <c r="O122" t="s">
        <v>136</v>
      </c>
      <c r="P122" t="s">
        <v>175</v>
      </c>
      <c r="Q122">
        <v>6175555555</v>
      </c>
      <c r="R122" t="s">
        <v>176</v>
      </c>
      <c r="T122" t="s">
        <v>94</v>
      </c>
      <c r="U122" t="s">
        <v>95</v>
      </c>
      <c r="V122">
        <v>51247</v>
      </c>
      <c r="W122" t="s">
        <v>30</v>
      </c>
      <c r="X122" t="s">
        <v>31</v>
      </c>
      <c r="Y122" t="s">
        <v>552</v>
      </c>
      <c r="Z122" t="s">
        <v>43</v>
      </c>
    </row>
    <row r="123" spans="1:26" x14ac:dyDescent="0.3">
      <c r="A123">
        <v>10229</v>
      </c>
      <c r="B123">
        <v>50</v>
      </c>
      <c r="C123" s="8">
        <v>100</v>
      </c>
      <c r="D123" s="9">
        <f>sales_data[[#This Row],[QUANTITYORDERED]]*sales_data[[#This Row],[PRICEEACH]]</f>
        <v>5000</v>
      </c>
      <c r="E123">
        <v>9</v>
      </c>
      <c r="F123" s="9">
        <v>6426.5</v>
      </c>
      <c r="G123" s="3">
        <v>38294</v>
      </c>
      <c r="H123" s="3" t="str">
        <f>TEXT(sales_data[[#This Row],[ORDERDATE]],"mmm")</f>
        <v>Nov</v>
      </c>
      <c r="I123" t="s">
        <v>23</v>
      </c>
      <c r="J123">
        <v>1</v>
      </c>
      <c r="K123">
        <v>3</v>
      </c>
      <c r="L123">
        <v>2004</v>
      </c>
      <c r="M123" t="s">
        <v>135</v>
      </c>
      <c r="N123" s="9">
        <v>147</v>
      </c>
      <c r="O123" t="s">
        <v>297</v>
      </c>
      <c r="P123" t="s">
        <v>200</v>
      </c>
      <c r="Q123">
        <v>4155551450</v>
      </c>
      <c r="R123" t="s">
        <v>201</v>
      </c>
      <c r="T123" t="s">
        <v>202</v>
      </c>
      <c r="U123" t="s">
        <v>47</v>
      </c>
      <c r="V123">
        <v>97562</v>
      </c>
      <c r="W123" t="s">
        <v>30</v>
      </c>
      <c r="X123" t="s">
        <v>31</v>
      </c>
      <c r="Y123" t="s">
        <v>490</v>
      </c>
      <c r="Z123" t="s">
        <v>43</v>
      </c>
    </row>
    <row r="124" spans="1:26" x14ac:dyDescent="0.3">
      <c r="A124">
        <v>10230</v>
      </c>
      <c r="B124">
        <v>43</v>
      </c>
      <c r="C124" s="8">
        <v>100</v>
      </c>
      <c r="D124" s="9">
        <f>sales_data[[#This Row],[QUANTITYORDERED]]*sales_data[[#This Row],[PRICEEACH]]</f>
        <v>4300</v>
      </c>
      <c r="E124">
        <v>1</v>
      </c>
      <c r="F124" s="9">
        <v>7016.31</v>
      </c>
      <c r="G124" s="3">
        <v>38061</v>
      </c>
      <c r="H124" s="3" t="str">
        <f>TEXT(sales_data[[#This Row],[ORDERDATE]],"mmm")</f>
        <v>Mar</v>
      </c>
      <c r="I124" t="s">
        <v>23</v>
      </c>
      <c r="J124">
        <v>1</v>
      </c>
      <c r="K124">
        <v>3</v>
      </c>
      <c r="L124">
        <v>2004</v>
      </c>
      <c r="M124" t="s">
        <v>135</v>
      </c>
      <c r="N124" s="9">
        <v>151</v>
      </c>
      <c r="O124" t="s">
        <v>376</v>
      </c>
      <c r="P124" t="s">
        <v>339</v>
      </c>
      <c r="Q124" t="s">
        <v>340</v>
      </c>
      <c r="R124" t="s">
        <v>341</v>
      </c>
      <c r="T124" t="s">
        <v>342</v>
      </c>
      <c r="V124">
        <v>60528</v>
      </c>
      <c r="W124" t="s">
        <v>327</v>
      </c>
      <c r="X124" t="s">
        <v>38</v>
      </c>
      <c r="Y124" t="s">
        <v>478</v>
      </c>
      <c r="Z124" t="s">
        <v>114</v>
      </c>
    </row>
    <row r="125" spans="1:26" x14ac:dyDescent="0.3">
      <c r="A125">
        <v>10231</v>
      </c>
      <c r="B125">
        <v>42</v>
      </c>
      <c r="C125" s="8">
        <v>100</v>
      </c>
      <c r="D125" s="9">
        <f>sales_data[[#This Row],[QUANTITYORDERED]]*sales_data[[#This Row],[PRICEEACH]]</f>
        <v>4200</v>
      </c>
      <c r="E125">
        <v>2</v>
      </c>
      <c r="F125" s="9">
        <v>8378.58</v>
      </c>
      <c r="G125" s="3">
        <v>38065</v>
      </c>
      <c r="H125" s="3" t="str">
        <f>TEXT(sales_data[[#This Row],[ORDERDATE]],"mmm")</f>
        <v>Mar</v>
      </c>
      <c r="I125" t="s">
        <v>23</v>
      </c>
      <c r="J125">
        <v>1</v>
      </c>
      <c r="K125">
        <v>3</v>
      </c>
      <c r="L125">
        <v>2004</v>
      </c>
      <c r="M125" t="s">
        <v>135</v>
      </c>
      <c r="N125" s="9">
        <v>207</v>
      </c>
      <c r="O125" t="s">
        <v>348</v>
      </c>
      <c r="P125" t="s">
        <v>358</v>
      </c>
      <c r="Q125" t="s">
        <v>359</v>
      </c>
      <c r="R125" t="s">
        <v>360</v>
      </c>
      <c r="T125" t="s">
        <v>133</v>
      </c>
      <c r="V125">
        <v>28023</v>
      </c>
      <c r="W125" t="s">
        <v>134</v>
      </c>
      <c r="X125" t="s">
        <v>38</v>
      </c>
      <c r="Y125" t="s">
        <v>530</v>
      </c>
      <c r="Z125" t="s">
        <v>114</v>
      </c>
    </row>
    <row r="126" spans="1:26" x14ac:dyDescent="0.3">
      <c r="A126">
        <v>10232</v>
      </c>
      <c r="B126">
        <v>22</v>
      </c>
      <c r="C126" s="8">
        <v>100</v>
      </c>
      <c r="D126" s="9">
        <f>sales_data[[#This Row],[QUANTITYORDERED]]*sales_data[[#This Row],[PRICEEACH]]</f>
        <v>2200</v>
      </c>
      <c r="E126">
        <v>6</v>
      </c>
      <c r="F126" s="9">
        <v>3606.02</v>
      </c>
      <c r="G126" s="3">
        <v>38066</v>
      </c>
      <c r="H126" s="3" t="str">
        <f>TEXT(sales_data[[#This Row],[ORDERDATE]],"mmm")</f>
        <v>Mar</v>
      </c>
      <c r="I126" t="s">
        <v>23</v>
      </c>
      <c r="J126">
        <v>1</v>
      </c>
      <c r="K126">
        <v>3</v>
      </c>
      <c r="L126">
        <v>2004</v>
      </c>
      <c r="M126" t="s">
        <v>406</v>
      </c>
      <c r="N126" s="9">
        <v>136</v>
      </c>
      <c r="O126" t="s">
        <v>443</v>
      </c>
      <c r="P126" t="s">
        <v>283</v>
      </c>
      <c r="Q126" t="s">
        <v>284</v>
      </c>
      <c r="R126" t="s">
        <v>285</v>
      </c>
      <c r="T126" t="s">
        <v>286</v>
      </c>
      <c r="U126" t="s">
        <v>287</v>
      </c>
      <c r="V126" t="s">
        <v>288</v>
      </c>
      <c r="W126" t="s">
        <v>128</v>
      </c>
      <c r="X126" t="s">
        <v>38</v>
      </c>
      <c r="Y126" t="s">
        <v>553</v>
      </c>
      <c r="Z126" t="s">
        <v>43</v>
      </c>
    </row>
    <row r="127" spans="1:26" x14ac:dyDescent="0.3">
      <c r="A127">
        <v>10233</v>
      </c>
      <c r="B127">
        <v>40</v>
      </c>
      <c r="C127" s="8">
        <v>94.71</v>
      </c>
      <c r="D127" s="9">
        <f>sales_data[[#This Row],[QUANTITYORDERED]]*sales_data[[#This Row],[PRICEEACH]]</f>
        <v>3788.3999999999996</v>
      </c>
      <c r="E127">
        <v>2</v>
      </c>
      <c r="F127" s="9">
        <v>3788.4</v>
      </c>
      <c r="G127" s="3">
        <v>38075</v>
      </c>
      <c r="H127" s="3" t="str">
        <f>TEXT(sales_data[[#This Row],[ORDERDATE]],"mmm")</f>
        <v>Mar</v>
      </c>
      <c r="I127" t="s">
        <v>23</v>
      </c>
      <c r="J127">
        <v>1</v>
      </c>
      <c r="K127">
        <v>3</v>
      </c>
      <c r="L127">
        <v>2004</v>
      </c>
      <c r="M127" t="s">
        <v>406</v>
      </c>
      <c r="N127" s="9">
        <v>88</v>
      </c>
      <c r="O127" t="s">
        <v>461</v>
      </c>
      <c r="P127" t="s">
        <v>80</v>
      </c>
      <c r="Q127">
        <v>2015559350</v>
      </c>
      <c r="R127" t="s">
        <v>81</v>
      </c>
      <c r="T127" t="s">
        <v>82</v>
      </c>
      <c r="U127" t="s">
        <v>83</v>
      </c>
      <c r="V127">
        <v>94019</v>
      </c>
      <c r="W127" t="s">
        <v>30</v>
      </c>
      <c r="X127" t="s">
        <v>31</v>
      </c>
      <c r="Y127" t="s">
        <v>554</v>
      </c>
      <c r="Z127" t="s">
        <v>43</v>
      </c>
    </row>
    <row r="128" spans="1:26" x14ac:dyDescent="0.3">
      <c r="A128">
        <v>10235</v>
      </c>
      <c r="B128">
        <v>24</v>
      </c>
      <c r="C128" s="8">
        <v>76.03</v>
      </c>
      <c r="D128" s="9">
        <f>sales_data[[#This Row],[QUANTITYORDERED]]*sales_data[[#This Row],[PRICEEACH]]</f>
        <v>1824.72</v>
      </c>
      <c r="E128">
        <v>3</v>
      </c>
      <c r="F128" s="9">
        <v>1824.72</v>
      </c>
      <c r="G128" s="3">
        <v>38021</v>
      </c>
      <c r="H128" s="3" t="str">
        <f>TEXT(sales_data[[#This Row],[ORDERDATE]],"mmm")</f>
        <v>Feb</v>
      </c>
      <c r="I128" t="s">
        <v>23</v>
      </c>
      <c r="J128">
        <v>2</v>
      </c>
      <c r="K128">
        <v>4</v>
      </c>
      <c r="L128">
        <v>2004</v>
      </c>
      <c r="M128" t="s">
        <v>417</v>
      </c>
      <c r="N128" s="9">
        <v>84</v>
      </c>
      <c r="O128" t="s">
        <v>435</v>
      </c>
      <c r="P128" t="s">
        <v>275</v>
      </c>
      <c r="Q128" t="s">
        <v>276</v>
      </c>
      <c r="R128" t="s">
        <v>277</v>
      </c>
      <c r="T128" t="s">
        <v>278</v>
      </c>
      <c r="U128" t="s">
        <v>169</v>
      </c>
      <c r="V128" t="s">
        <v>279</v>
      </c>
      <c r="W128" t="s">
        <v>171</v>
      </c>
      <c r="X128" t="s">
        <v>31</v>
      </c>
      <c r="Y128" t="s">
        <v>555</v>
      </c>
      <c r="Z128" t="s">
        <v>32</v>
      </c>
    </row>
    <row r="129" spans="1:26" x14ac:dyDescent="0.3">
      <c r="A129">
        <v>10236</v>
      </c>
      <c r="B129">
        <v>22</v>
      </c>
      <c r="C129" s="8">
        <v>100</v>
      </c>
      <c r="D129" s="9">
        <f>sales_data[[#This Row],[QUANTITYORDERED]]*sales_data[[#This Row],[PRICEEACH]]</f>
        <v>2200</v>
      </c>
      <c r="E129">
        <v>1</v>
      </c>
      <c r="F129" s="9">
        <v>2852.08</v>
      </c>
      <c r="G129" s="3">
        <v>38050</v>
      </c>
      <c r="H129" s="3" t="str">
        <f>TEXT(sales_data[[#This Row],[ORDERDATE]],"mmm")</f>
        <v>Mar</v>
      </c>
      <c r="I129" t="s">
        <v>23</v>
      </c>
      <c r="J129">
        <v>2</v>
      </c>
      <c r="K129">
        <v>4</v>
      </c>
      <c r="L129">
        <v>2004</v>
      </c>
      <c r="M129" t="s">
        <v>24</v>
      </c>
      <c r="N129" s="9">
        <v>118</v>
      </c>
      <c r="O129" t="s">
        <v>222</v>
      </c>
      <c r="P129" t="s">
        <v>228</v>
      </c>
      <c r="Q129">
        <v>2155559857</v>
      </c>
      <c r="R129" t="s">
        <v>229</v>
      </c>
      <c r="T129" t="s">
        <v>160</v>
      </c>
      <c r="U129" t="s">
        <v>108</v>
      </c>
      <c r="V129">
        <v>71270</v>
      </c>
      <c r="W129" t="s">
        <v>30</v>
      </c>
      <c r="X129" t="s">
        <v>31</v>
      </c>
      <c r="Y129" t="s">
        <v>486</v>
      </c>
      <c r="Z129" t="s">
        <v>32</v>
      </c>
    </row>
    <row r="130" spans="1:26" x14ac:dyDescent="0.3">
      <c r="A130">
        <v>10237</v>
      </c>
      <c r="B130">
        <v>23</v>
      </c>
      <c r="C130" s="8">
        <v>100</v>
      </c>
      <c r="D130" s="9">
        <f>sales_data[[#This Row],[QUANTITYORDERED]]*sales_data[[#This Row],[PRICEEACH]]</f>
        <v>2300</v>
      </c>
      <c r="E130">
        <v>7</v>
      </c>
      <c r="F130" s="9">
        <v>2333.12</v>
      </c>
      <c r="G130" s="3">
        <v>38111</v>
      </c>
      <c r="H130" s="3" t="str">
        <f>TEXT(sales_data[[#This Row],[ORDERDATE]],"mmm")</f>
        <v>May</v>
      </c>
      <c r="I130" t="s">
        <v>23</v>
      </c>
      <c r="J130">
        <v>2</v>
      </c>
      <c r="K130">
        <v>4</v>
      </c>
      <c r="L130">
        <v>2004</v>
      </c>
      <c r="M130" t="s">
        <v>24</v>
      </c>
      <c r="N130" s="9">
        <v>95</v>
      </c>
      <c r="O130" t="s">
        <v>25</v>
      </c>
      <c r="P130" t="s">
        <v>77</v>
      </c>
      <c r="Q130">
        <v>2125551500</v>
      </c>
      <c r="R130" t="s">
        <v>78</v>
      </c>
      <c r="S130" t="s">
        <v>79</v>
      </c>
      <c r="T130" t="s">
        <v>28</v>
      </c>
      <c r="U130" t="s">
        <v>29</v>
      </c>
      <c r="V130">
        <v>10022</v>
      </c>
      <c r="W130" t="s">
        <v>30</v>
      </c>
      <c r="X130" t="s">
        <v>31</v>
      </c>
      <c r="Y130" t="s">
        <v>479</v>
      </c>
      <c r="Z130" t="s">
        <v>32</v>
      </c>
    </row>
    <row r="131" spans="1:26" x14ac:dyDescent="0.3">
      <c r="A131">
        <v>10238</v>
      </c>
      <c r="B131">
        <v>28</v>
      </c>
      <c r="C131" s="8">
        <v>100</v>
      </c>
      <c r="D131" s="9">
        <f>sales_data[[#This Row],[QUANTITYORDERED]]*sales_data[[#This Row],[PRICEEACH]]</f>
        <v>2800</v>
      </c>
      <c r="E131">
        <v>3</v>
      </c>
      <c r="F131" s="9">
        <v>5774.72</v>
      </c>
      <c r="G131" s="3">
        <v>38234</v>
      </c>
      <c r="H131" s="3" t="str">
        <f>TEXT(sales_data[[#This Row],[ORDERDATE]],"mmm")</f>
        <v>Sep</v>
      </c>
      <c r="I131" t="s">
        <v>23</v>
      </c>
      <c r="J131">
        <v>2</v>
      </c>
      <c r="K131">
        <v>4</v>
      </c>
      <c r="L131">
        <v>2004</v>
      </c>
      <c r="M131" t="s">
        <v>135</v>
      </c>
      <c r="N131" s="9">
        <v>194</v>
      </c>
      <c r="O131" t="s">
        <v>312</v>
      </c>
      <c r="P131" t="s">
        <v>238</v>
      </c>
      <c r="Q131" t="s">
        <v>239</v>
      </c>
      <c r="R131" t="s">
        <v>240</v>
      </c>
      <c r="T131" t="s">
        <v>241</v>
      </c>
      <c r="V131">
        <v>1734</v>
      </c>
      <c r="W131" t="s">
        <v>242</v>
      </c>
      <c r="X131" t="s">
        <v>38</v>
      </c>
      <c r="Y131" t="s">
        <v>482</v>
      </c>
      <c r="Z131" t="s">
        <v>43</v>
      </c>
    </row>
    <row r="132" spans="1:26" x14ac:dyDescent="0.3">
      <c r="A132">
        <v>10239</v>
      </c>
      <c r="B132">
        <v>21</v>
      </c>
      <c r="C132" s="8">
        <v>93.28</v>
      </c>
      <c r="D132" s="9">
        <f>sales_data[[#This Row],[QUANTITYORDERED]]*sales_data[[#This Row],[PRICEEACH]]</f>
        <v>1958.88</v>
      </c>
      <c r="E132">
        <v>5</v>
      </c>
      <c r="F132" s="9">
        <v>1958.88</v>
      </c>
      <c r="G132" s="3">
        <v>38325</v>
      </c>
      <c r="H132" s="3" t="str">
        <f>TEXT(sales_data[[#This Row],[ORDERDATE]],"mmm")</f>
        <v>Dec</v>
      </c>
      <c r="I132" t="s">
        <v>23</v>
      </c>
      <c r="J132">
        <v>2</v>
      </c>
      <c r="K132">
        <v>4</v>
      </c>
      <c r="L132">
        <v>2004</v>
      </c>
      <c r="M132" t="s">
        <v>135</v>
      </c>
      <c r="N132" s="9">
        <v>115</v>
      </c>
      <c r="O132" t="s">
        <v>391</v>
      </c>
      <c r="P132" t="s">
        <v>289</v>
      </c>
      <c r="Q132" t="s">
        <v>290</v>
      </c>
      <c r="R132" t="s">
        <v>291</v>
      </c>
      <c r="T132" t="s">
        <v>292</v>
      </c>
      <c r="V132">
        <v>90110</v>
      </c>
      <c r="W132" t="s">
        <v>100</v>
      </c>
      <c r="X132" t="s">
        <v>38</v>
      </c>
      <c r="Y132" t="s">
        <v>517</v>
      </c>
      <c r="Z132" t="s">
        <v>32</v>
      </c>
    </row>
    <row r="133" spans="1:26" x14ac:dyDescent="0.3">
      <c r="A133">
        <v>10240</v>
      </c>
      <c r="B133">
        <v>41</v>
      </c>
      <c r="C133" s="8">
        <v>100</v>
      </c>
      <c r="D133" s="9">
        <f>sales_data[[#This Row],[QUANTITYORDERED]]*sales_data[[#This Row],[PRICEEACH]]</f>
        <v>4100</v>
      </c>
      <c r="E133">
        <v>3</v>
      </c>
      <c r="F133" s="9">
        <v>5628.89</v>
      </c>
      <c r="G133" s="3">
        <v>38090</v>
      </c>
      <c r="H133" s="3" t="str">
        <f>TEXT(sales_data[[#This Row],[ORDERDATE]],"mmm")</f>
        <v>Apr</v>
      </c>
      <c r="I133" t="s">
        <v>23</v>
      </c>
      <c r="J133">
        <v>2</v>
      </c>
      <c r="K133">
        <v>4</v>
      </c>
      <c r="L133">
        <v>2004</v>
      </c>
      <c r="M133" t="s">
        <v>135</v>
      </c>
      <c r="N133" s="9">
        <v>141</v>
      </c>
      <c r="O133" t="s">
        <v>396</v>
      </c>
      <c r="P133" t="s">
        <v>223</v>
      </c>
      <c r="Q133" t="s">
        <v>224</v>
      </c>
      <c r="R133" t="s">
        <v>225</v>
      </c>
      <c r="T133" t="s">
        <v>226</v>
      </c>
      <c r="U133" t="s">
        <v>226</v>
      </c>
      <c r="V133" t="s">
        <v>227</v>
      </c>
      <c r="W133" t="s">
        <v>149</v>
      </c>
      <c r="X133" t="s">
        <v>149</v>
      </c>
      <c r="Y133" t="s">
        <v>544</v>
      </c>
      <c r="Z133" t="s">
        <v>43</v>
      </c>
    </row>
    <row r="134" spans="1:26" x14ac:dyDescent="0.3">
      <c r="A134">
        <v>10241</v>
      </c>
      <c r="B134">
        <v>21</v>
      </c>
      <c r="C134" s="8">
        <v>100</v>
      </c>
      <c r="D134" s="9">
        <f>sales_data[[#This Row],[QUANTITYORDERED]]*sales_data[[#This Row],[PRICEEACH]]</f>
        <v>2100</v>
      </c>
      <c r="E134">
        <v>11</v>
      </c>
      <c r="F134" s="9">
        <v>2508.66</v>
      </c>
      <c r="G134" s="3">
        <v>38090</v>
      </c>
      <c r="H134" s="3" t="str">
        <f>TEXT(sales_data[[#This Row],[ORDERDATE]],"mmm")</f>
        <v>Apr</v>
      </c>
      <c r="I134" t="s">
        <v>23</v>
      </c>
      <c r="J134">
        <v>2</v>
      </c>
      <c r="K134">
        <v>4</v>
      </c>
      <c r="L134">
        <v>2004</v>
      </c>
      <c r="M134" t="s">
        <v>135</v>
      </c>
      <c r="N134" s="9">
        <v>124</v>
      </c>
      <c r="O134" t="s">
        <v>416</v>
      </c>
      <c r="P134" t="s">
        <v>392</v>
      </c>
      <c r="Q134" t="s">
        <v>393</v>
      </c>
      <c r="R134" t="s">
        <v>394</v>
      </c>
      <c r="T134" t="s">
        <v>395</v>
      </c>
      <c r="V134">
        <v>67000</v>
      </c>
      <c r="W134" t="s">
        <v>37</v>
      </c>
      <c r="X134" t="s">
        <v>38</v>
      </c>
      <c r="Y134" t="s">
        <v>556</v>
      </c>
      <c r="Z134" t="s">
        <v>32</v>
      </c>
    </row>
    <row r="135" spans="1:26" x14ac:dyDescent="0.3">
      <c r="A135">
        <v>10242</v>
      </c>
      <c r="B135">
        <v>46</v>
      </c>
      <c r="C135" s="8">
        <v>36.93</v>
      </c>
      <c r="D135" s="9">
        <f>sales_data[[#This Row],[QUANTITYORDERED]]*sales_data[[#This Row],[PRICEEACH]]</f>
        <v>1698.78</v>
      </c>
      <c r="E135">
        <v>1</v>
      </c>
      <c r="F135" s="9">
        <v>1698.78</v>
      </c>
      <c r="G135" s="3">
        <v>38097</v>
      </c>
      <c r="H135" s="3" t="str">
        <f>TEXT(sales_data[[#This Row],[ORDERDATE]],"mmm")</f>
        <v>Apr</v>
      </c>
      <c r="I135" t="s">
        <v>23</v>
      </c>
      <c r="J135">
        <v>2</v>
      </c>
      <c r="K135">
        <v>4</v>
      </c>
      <c r="L135">
        <v>2004</v>
      </c>
      <c r="M135" t="s">
        <v>406</v>
      </c>
      <c r="N135" s="9">
        <v>41</v>
      </c>
      <c r="O135" t="s">
        <v>463</v>
      </c>
      <c r="P135" t="s">
        <v>373</v>
      </c>
      <c r="Q135">
        <v>2125551957</v>
      </c>
      <c r="R135" t="s">
        <v>374</v>
      </c>
      <c r="S135" t="s">
        <v>375</v>
      </c>
      <c r="T135" t="s">
        <v>28</v>
      </c>
      <c r="U135" t="s">
        <v>29</v>
      </c>
      <c r="V135">
        <v>10022</v>
      </c>
      <c r="W135" t="s">
        <v>30</v>
      </c>
      <c r="X135" t="s">
        <v>31</v>
      </c>
      <c r="Y135" t="s">
        <v>557</v>
      </c>
      <c r="Z135" t="s">
        <v>32</v>
      </c>
    </row>
    <row r="136" spans="1:26" x14ac:dyDescent="0.3">
      <c r="A136">
        <v>10243</v>
      </c>
      <c r="B136">
        <v>47</v>
      </c>
      <c r="C136" s="8">
        <v>100</v>
      </c>
      <c r="D136" s="9">
        <f>sales_data[[#This Row],[QUANTITYORDERED]]*sales_data[[#This Row],[PRICEEACH]]</f>
        <v>4700</v>
      </c>
      <c r="E136">
        <v>2</v>
      </c>
      <c r="F136" s="9">
        <v>6154.18</v>
      </c>
      <c r="G136" s="3">
        <v>38103</v>
      </c>
      <c r="H136" s="3" t="str">
        <f>TEXT(sales_data[[#This Row],[ORDERDATE]],"mmm")</f>
        <v>Apr</v>
      </c>
      <c r="I136" t="s">
        <v>23</v>
      </c>
      <c r="J136">
        <v>2</v>
      </c>
      <c r="K136">
        <v>4</v>
      </c>
      <c r="L136">
        <v>2004</v>
      </c>
      <c r="M136" t="s">
        <v>406</v>
      </c>
      <c r="N136" s="9">
        <v>127</v>
      </c>
      <c r="O136" t="s">
        <v>434</v>
      </c>
      <c r="P136" t="s">
        <v>306</v>
      </c>
      <c r="Q136">
        <v>6175552555</v>
      </c>
      <c r="R136" t="s">
        <v>307</v>
      </c>
      <c r="T136" t="s">
        <v>282</v>
      </c>
      <c r="U136" t="s">
        <v>95</v>
      </c>
      <c r="V136">
        <v>51003</v>
      </c>
      <c r="W136" t="s">
        <v>30</v>
      </c>
      <c r="X136" t="s">
        <v>31</v>
      </c>
      <c r="Y136" t="s">
        <v>543</v>
      </c>
      <c r="Z136" t="s">
        <v>43</v>
      </c>
    </row>
    <row r="137" spans="1:26" x14ac:dyDescent="0.3">
      <c r="A137">
        <v>10244</v>
      </c>
      <c r="B137">
        <v>40</v>
      </c>
      <c r="C137" s="8">
        <v>100</v>
      </c>
      <c r="D137" s="9">
        <f>sales_data[[#This Row],[QUANTITYORDERED]]*sales_data[[#This Row],[PRICEEACH]]</f>
        <v>4000</v>
      </c>
      <c r="E137">
        <v>7</v>
      </c>
      <c r="F137" s="9">
        <v>4684.8</v>
      </c>
      <c r="G137" s="3">
        <v>38106</v>
      </c>
      <c r="H137" s="3" t="str">
        <f>TEXT(sales_data[[#This Row],[ORDERDATE]],"mmm")</f>
        <v>Apr</v>
      </c>
      <c r="I137" t="s">
        <v>23</v>
      </c>
      <c r="J137">
        <v>2</v>
      </c>
      <c r="K137">
        <v>4</v>
      </c>
      <c r="L137">
        <v>2004</v>
      </c>
      <c r="M137" t="s">
        <v>406</v>
      </c>
      <c r="N137" s="9">
        <v>102</v>
      </c>
      <c r="O137" t="s">
        <v>407</v>
      </c>
      <c r="P137" t="s">
        <v>130</v>
      </c>
      <c r="Q137" t="s">
        <v>131</v>
      </c>
      <c r="R137" t="s">
        <v>132</v>
      </c>
      <c r="T137" t="s">
        <v>133</v>
      </c>
      <c r="V137">
        <v>28034</v>
      </c>
      <c r="W137" t="s">
        <v>134</v>
      </c>
      <c r="X137" t="s">
        <v>38</v>
      </c>
      <c r="Y137" t="s">
        <v>481</v>
      </c>
      <c r="Z137" t="s">
        <v>43</v>
      </c>
    </row>
    <row r="138" spans="1:26" x14ac:dyDescent="0.3">
      <c r="A138">
        <v>10245</v>
      </c>
      <c r="B138">
        <v>34</v>
      </c>
      <c r="C138" s="8">
        <v>100</v>
      </c>
      <c r="D138" s="9">
        <f>sales_data[[#This Row],[QUANTITYORDERED]]*sales_data[[#This Row],[PRICEEACH]]</f>
        <v>3400</v>
      </c>
      <c r="E138">
        <v>9</v>
      </c>
      <c r="F138" s="9">
        <v>6120.34</v>
      </c>
      <c r="G138" s="3">
        <v>38082</v>
      </c>
      <c r="H138" s="3" t="str">
        <f>TEXT(sales_data[[#This Row],[ORDERDATE]],"mmm")</f>
        <v>Apr</v>
      </c>
      <c r="I138" t="s">
        <v>23</v>
      </c>
      <c r="J138">
        <v>2</v>
      </c>
      <c r="K138">
        <v>5</v>
      </c>
      <c r="L138">
        <v>2004</v>
      </c>
      <c r="M138" t="s">
        <v>135</v>
      </c>
      <c r="N138" s="9">
        <v>214</v>
      </c>
      <c r="O138" t="s">
        <v>136</v>
      </c>
      <c r="P138" t="s">
        <v>177</v>
      </c>
      <c r="Q138">
        <v>2035559545</v>
      </c>
      <c r="R138" t="s">
        <v>178</v>
      </c>
      <c r="T138" t="s">
        <v>179</v>
      </c>
      <c r="U138" t="s">
        <v>87</v>
      </c>
      <c r="V138">
        <v>97823</v>
      </c>
      <c r="W138" t="s">
        <v>30</v>
      </c>
      <c r="X138" t="s">
        <v>31</v>
      </c>
      <c r="Y138" t="s">
        <v>540</v>
      </c>
      <c r="Z138" t="s">
        <v>43</v>
      </c>
    </row>
    <row r="139" spans="1:26" x14ac:dyDescent="0.3">
      <c r="A139">
        <v>10246</v>
      </c>
      <c r="B139">
        <v>46</v>
      </c>
      <c r="C139" s="8">
        <v>100</v>
      </c>
      <c r="D139" s="9">
        <f>sales_data[[#This Row],[QUANTITYORDERED]]*sales_data[[#This Row],[PRICEEACH]]</f>
        <v>4600</v>
      </c>
      <c r="E139">
        <v>5</v>
      </c>
      <c r="F139" s="9">
        <v>5069.66</v>
      </c>
      <c r="G139" s="3">
        <v>38112</v>
      </c>
      <c r="H139" s="3" t="str">
        <f>TEXT(sales_data[[#This Row],[ORDERDATE]],"mmm")</f>
        <v>May</v>
      </c>
      <c r="I139" t="s">
        <v>23</v>
      </c>
      <c r="J139">
        <v>2</v>
      </c>
      <c r="K139">
        <v>5</v>
      </c>
      <c r="L139">
        <v>2004</v>
      </c>
      <c r="M139" t="s">
        <v>370</v>
      </c>
      <c r="N139" s="9">
        <v>118</v>
      </c>
      <c r="O139" t="s">
        <v>383</v>
      </c>
      <c r="P139" t="s">
        <v>130</v>
      </c>
      <c r="Q139" t="s">
        <v>131</v>
      </c>
      <c r="R139" t="s">
        <v>132</v>
      </c>
      <c r="T139" t="s">
        <v>133</v>
      </c>
      <c r="V139">
        <v>28034</v>
      </c>
      <c r="W139" t="s">
        <v>134</v>
      </c>
      <c r="X139" t="s">
        <v>38</v>
      </c>
      <c r="Y139" t="s">
        <v>481</v>
      </c>
      <c r="Z139" t="s">
        <v>43</v>
      </c>
    </row>
    <row r="140" spans="1:26" x14ac:dyDescent="0.3">
      <c r="A140">
        <v>10247</v>
      </c>
      <c r="B140">
        <v>44</v>
      </c>
      <c r="C140" s="8">
        <v>100</v>
      </c>
      <c r="D140" s="9">
        <f>sales_data[[#This Row],[QUANTITYORDERED]]*sales_data[[#This Row],[PRICEEACH]]</f>
        <v>4400</v>
      </c>
      <c r="E140">
        <v>2</v>
      </c>
      <c r="F140" s="9">
        <v>10606.2</v>
      </c>
      <c r="G140" s="3">
        <v>38112</v>
      </c>
      <c r="H140" s="3" t="str">
        <f>TEXT(sales_data[[#This Row],[ORDERDATE]],"mmm")</f>
        <v>May</v>
      </c>
      <c r="I140" t="s">
        <v>23</v>
      </c>
      <c r="J140">
        <v>2</v>
      </c>
      <c r="K140">
        <v>5</v>
      </c>
      <c r="L140">
        <v>2004</v>
      </c>
      <c r="M140" t="s">
        <v>135</v>
      </c>
      <c r="N140" s="9">
        <v>207</v>
      </c>
      <c r="O140" t="s">
        <v>348</v>
      </c>
      <c r="P140" t="s">
        <v>343</v>
      </c>
      <c r="Q140" t="s">
        <v>344</v>
      </c>
      <c r="R140" t="s">
        <v>345</v>
      </c>
      <c r="T140" t="s">
        <v>346</v>
      </c>
      <c r="V140" t="s">
        <v>347</v>
      </c>
      <c r="W140" t="s">
        <v>100</v>
      </c>
      <c r="X140" t="s">
        <v>38</v>
      </c>
      <c r="Y140" t="s">
        <v>511</v>
      </c>
      <c r="Z140" t="s">
        <v>114</v>
      </c>
    </row>
    <row r="141" spans="1:26" x14ac:dyDescent="0.3">
      <c r="A141">
        <v>10248</v>
      </c>
      <c r="B141">
        <v>20</v>
      </c>
      <c r="C141" s="8">
        <v>100</v>
      </c>
      <c r="D141" s="9">
        <f>sales_data[[#This Row],[QUANTITYORDERED]]*sales_data[[#This Row],[PRICEEACH]]</f>
        <v>2000</v>
      </c>
      <c r="E141">
        <v>3</v>
      </c>
      <c r="F141" s="9">
        <v>2910.4</v>
      </c>
      <c r="G141" s="3">
        <v>38173</v>
      </c>
      <c r="H141" s="3" t="str">
        <f>TEXT(sales_data[[#This Row],[ORDERDATE]],"mmm")</f>
        <v>Jul</v>
      </c>
      <c r="I141" t="s">
        <v>250</v>
      </c>
      <c r="J141">
        <v>2</v>
      </c>
      <c r="K141">
        <v>5</v>
      </c>
      <c r="L141">
        <v>2004</v>
      </c>
      <c r="M141" t="s">
        <v>135</v>
      </c>
      <c r="N141" s="9">
        <v>136</v>
      </c>
      <c r="O141" t="s">
        <v>237</v>
      </c>
      <c r="P141" t="s">
        <v>26</v>
      </c>
      <c r="Q141">
        <v>2125557818</v>
      </c>
      <c r="R141" t="s">
        <v>27</v>
      </c>
      <c r="T141" t="s">
        <v>28</v>
      </c>
      <c r="U141" t="s">
        <v>29</v>
      </c>
      <c r="V141">
        <v>10022</v>
      </c>
      <c r="W141" t="s">
        <v>30</v>
      </c>
      <c r="X141" t="s">
        <v>31</v>
      </c>
      <c r="Y141" t="s">
        <v>484</v>
      </c>
      <c r="Z141" t="s">
        <v>32</v>
      </c>
    </row>
    <row r="142" spans="1:26" x14ac:dyDescent="0.3">
      <c r="A142">
        <v>10249</v>
      </c>
      <c r="B142">
        <v>46</v>
      </c>
      <c r="C142" s="8">
        <v>100</v>
      </c>
      <c r="D142" s="9">
        <f>sales_data[[#This Row],[QUANTITYORDERED]]*sales_data[[#This Row],[PRICEEACH]]</f>
        <v>4600</v>
      </c>
      <c r="E142">
        <v>5</v>
      </c>
      <c r="F142" s="9">
        <v>5600.5</v>
      </c>
      <c r="G142" s="3">
        <v>38204</v>
      </c>
      <c r="H142" s="3" t="str">
        <f>TEXT(sales_data[[#This Row],[ORDERDATE]],"mmm")</f>
        <v>Aug</v>
      </c>
      <c r="I142" t="s">
        <v>23</v>
      </c>
      <c r="J142">
        <v>2</v>
      </c>
      <c r="K142">
        <v>5</v>
      </c>
      <c r="L142">
        <v>2004</v>
      </c>
      <c r="M142" t="s">
        <v>406</v>
      </c>
      <c r="N142" s="9">
        <v>105</v>
      </c>
      <c r="O142" t="s">
        <v>451</v>
      </c>
      <c r="P142" t="s">
        <v>175</v>
      </c>
      <c r="Q142">
        <v>6175555555</v>
      </c>
      <c r="R142" t="s">
        <v>176</v>
      </c>
      <c r="T142" t="s">
        <v>94</v>
      </c>
      <c r="U142" t="s">
        <v>95</v>
      </c>
      <c r="V142">
        <v>51247</v>
      </c>
      <c r="W142" t="s">
        <v>30</v>
      </c>
      <c r="X142" t="s">
        <v>31</v>
      </c>
      <c r="Y142" t="s">
        <v>552</v>
      </c>
      <c r="Z142" t="s">
        <v>43</v>
      </c>
    </row>
    <row r="143" spans="1:26" x14ac:dyDescent="0.3">
      <c r="A143">
        <v>10250</v>
      </c>
      <c r="B143">
        <v>45</v>
      </c>
      <c r="C143" s="8">
        <v>100</v>
      </c>
      <c r="D143" s="9">
        <f>sales_data[[#This Row],[QUANTITYORDERED]]*sales_data[[#This Row],[PRICEEACH]]</f>
        <v>4500</v>
      </c>
      <c r="E143">
        <v>14</v>
      </c>
      <c r="F143" s="9">
        <v>8160.3</v>
      </c>
      <c r="G143" s="3">
        <v>38296</v>
      </c>
      <c r="H143" s="3" t="str">
        <f>TEXT(sales_data[[#This Row],[ORDERDATE]],"mmm")</f>
        <v>Nov</v>
      </c>
      <c r="I143" t="s">
        <v>23</v>
      </c>
      <c r="J143">
        <v>2</v>
      </c>
      <c r="K143">
        <v>5</v>
      </c>
      <c r="L143">
        <v>2004</v>
      </c>
      <c r="M143" t="s">
        <v>417</v>
      </c>
      <c r="N143" s="9">
        <v>157</v>
      </c>
      <c r="O143" t="s">
        <v>418</v>
      </c>
      <c r="P143" t="s">
        <v>293</v>
      </c>
      <c r="Q143">
        <v>4085553659</v>
      </c>
      <c r="R143" t="s">
        <v>294</v>
      </c>
      <c r="T143" t="s">
        <v>295</v>
      </c>
      <c r="U143" t="s">
        <v>47</v>
      </c>
      <c r="V143">
        <v>94217</v>
      </c>
      <c r="W143" t="s">
        <v>30</v>
      </c>
      <c r="X143" t="s">
        <v>31</v>
      </c>
      <c r="Y143" t="s">
        <v>558</v>
      </c>
      <c r="Z143" t="s">
        <v>114</v>
      </c>
    </row>
    <row r="144" spans="1:26" x14ac:dyDescent="0.3">
      <c r="A144">
        <v>10251</v>
      </c>
      <c r="B144">
        <v>28</v>
      </c>
      <c r="C144" s="8">
        <v>100</v>
      </c>
      <c r="D144" s="9">
        <f>sales_data[[#This Row],[QUANTITYORDERED]]*sales_data[[#This Row],[PRICEEACH]]</f>
        <v>2800</v>
      </c>
      <c r="E144">
        <v>2</v>
      </c>
      <c r="F144" s="9">
        <v>3188.64</v>
      </c>
      <c r="G144" s="3">
        <v>38125</v>
      </c>
      <c r="H144" s="3" t="str">
        <f>TEXT(sales_data[[#This Row],[ORDERDATE]],"mmm")</f>
        <v>May</v>
      </c>
      <c r="I144" t="s">
        <v>23</v>
      </c>
      <c r="J144">
        <v>2</v>
      </c>
      <c r="K144">
        <v>5</v>
      </c>
      <c r="L144">
        <v>2004</v>
      </c>
      <c r="M144" t="s">
        <v>24</v>
      </c>
      <c r="N144" s="9">
        <v>95</v>
      </c>
      <c r="O144" t="s">
        <v>25</v>
      </c>
      <c r="P144" t="s">
        <v>80</v>
      </c>
      <c r="Q144">
        <v>2015559350</v>
      </c>
      <c r="R144" t="s">
        <v>81</v>
      </c>
      <c r="T144" t="s">
        <v>82</v>
      </c>
      <c r="U144" t="s">
        <v>83</v>
      </c>
      <c r="V144">
        <v>94019</v>
      </c>
      <c r="W144" t="s">
        <v>30</v>
      </c>
      <c r="X144" t="s">
        <v>31</v>
      </c>
      <c r="Y144" t="s">
        <v>554</v>
      </c>
      <c r="Z144" t="s">
        <v>43</v>
      </c>
    </row>
    <row r="145" spans="1:26" x14ac:dyDescent="0.3">
      <c r="A145">
        <v>10252</v>
      </c>
      <c r="B145">
        <v>20</v>
      </c>
      <c r="C145" s="8">
        <v>76.39</v>
      </c>
      <c r="D145" s="9">
        <f>sales_data[[#This Row],[QUANTITYORDERED]]*sales_data[[#This Row],[PRICEEACH]]</f>
        <v>1527.8</v>
      </c>
      <c r="E145">
        <v>2</v>
      </c>
      <c r="F145" s="9">
        <v>1527.8</v>
      </c>
      <c r="G145" s="3">
        <v>38133</v>
      </c>
      <c r="H145" s="3" t="str">
        <f>TEXT(sales_data[[#This Row],[ORDERDATE]],"mmm")</f>
        <v>May</v>
      </c>
      <c r="I145" t="s">
        <v>23</v>
      </c>
      <c r="J145">
        <v>2</v>
      </c>
      <c r="K145">
        <v>5</v>
      </c>
      <c r="L145">
        <v>2004</v>
      </c>
      <c r="M145" t="s">
        <v>135</v>
      </c>
      <c r="N145" s="9">
        <v>80</v>
      </c>
      <c r="O145" t="s">
        <v>447</v>
      </c>
      <c r="P145" t="s">
        <v>66</v>
      </c>
      <c r="Q145" t="s">
        <v>67</v>
      </c>
      <c r="R145" t="s">
        <v>68</v>
      </c>
      <c r="T145" t="s">
        <v>42</v>
      </c>
      <c r="V145">
        <v>75016</v>
      </c>
      <c r="W145" t="s">
        <v>37</v>
      </c>
      <c r="X145" t="s">
        <v>38</v>
      </c>
      <c r="Y145" t="s">
        <v>545</v>
      </c>
      <c r="Z145" t="s">
        <v>32</v>
      </c>
    </row>
    <row r="146" spans="1:26" x14ac:dyDescent="0.3">
      <c r="A146">
        <v>10253</v>
      </c>
      <c r="B146">
        <v>24</v>
      </c>
      <c r="C146" s="8">
        <v>100</v>
      </c>
      <c r="D146" s="9">
        <f>sales_data[[#This Row],[QUANTITYORDERED]]*sales_data[[#This Row],[PRICEEACH]]</f>
        <v>2400</v>
      </c>
      <c r="E146">
        <v>13</v>
      </c>
      <c r="F146" s="9">
        <v>3922.56</v>
      </c>
      <c r="G146" s="3">
        <v>37992</v>
      </c>
      <c r="H146" s="3" t="str">
        <f>TEXT(sales_data[[#This Row],[ORDERDATE]],"mmm")</f>
        <v>Jan</v>
      </c>
      <c r="I146" t="s">
        <v>250</v>
      </c>
      <c r="J146">
        <v>2</v>
      </c>
      <c r="K146">
        <v>6</v>
      </c>
      <c r="L146">
        <v>2004</v>
      </c>
      <c r="M146" t="s">
        <v>135</v>
      </c>
      <c r="N146" s="9">
        <v>194</v>
      </c>
      <c r="O146" t="s">
        <v>312</v>
      </c>
      <c r="P146" t="s">
        <v>124</v>
      </c>
      <c r="Q146" t="s">
        <v>125</v>
      </c>
      <c r="R146" t="s">
        <v>474</v>
      </c>
      <c r="T146" t="s">
        <v>126</v>
      </c>
      <c r="V146" t="s">
        <v>127</v>
      </c>
      <c r="W146" t="s">
        <v>128</v>
      </c>
      <c r="X146" t="s">
        <v>38</v>
      </c>
      <c r="Y146" t="s">
        <v>559</v>
      </c>
      <c r="Z146" t="s">
        <v>43</v>
      </c>
    </row>
    <row r="147" spans="1:26" x14ac:dyDescent="0.3">
      <c r="A147">
        <v>10255</v>
      </c>
      <c r="B147">
        <v>24</v>
      </c>
      <c r="C147" s="8">
        <v>100</v>
      </c>
      <c r="D147" s="9">
        <f>sales_data[[#This Row],[QUANTITYORDERED]]*sales_data[[#This Row],[PRICEEACH]]</f>
        <v>2400</v>
      </c>
      <c r="E147">
        <v>1</v>
      </c>
      <c r="F147" s="9">
        <v>3726</v>
      </c>
      <c r="G147" s="3">
        <v>38083</v>
      </c>
      <c r="H147" s="3" t="str">
        <f>TEXT(sales_data[[#This Row],[ORDERDATE]],"mmm")</f>
        <v>Apr</v>
      </c>
      <c r="I147" t="s">
        <v>23</v>
      </c>
      <c r="J147">
        <v>2</v>
      </c>
      <c r="K147">
        <v>6</v>
      </c>
      <c r="L147">
        <v>2004</v>
      </c>
      <c r="M147" t="s">
        <v>406</v>
      </c>
      <c r="N147" s="9">
        <v>168</v>
      </c>
      <c r="O147" t="s">
        <v>436</v>
      </c>
      <c r="P147" t="s">
        <v>392</v>
      </c>
      <c r="Q147" t="s">
        <v>393</v>
      </c>
      <c r="R147" t="s">
        <v>394</v>
      </c>
      <c r="T147" t="s">
        <v>395</v>
      </c>
      <c r="V147">
        <v>67000</v>
      </c>
      <c r="W147" t="s">
        <v>37</v>
      </c>
      <c r="X147" t="s">
        <v>38</v>
      </c>
      <c r="Y147" t="s">
        <v>556</v>
      </c>
      <c r="Z147" t="s">
        <v>43</v>
      </c>
    </row>
    <row r="148" spans="1:26" x14ac:dyDescent="0.3">
      <c r="A148">
        <v>10256</v>
      </c>
      <c r="B148">
        <v>34</v>
      </c>
      <c r="C148" s="8">
        <v>95.55</v>
      </c>
      <c r="D148" s="9">
        <f>sales_data[[#This Row],[QUANTITYORDERED]]*sales_data[[#This Row],[PRICEEACH]]</f>
        <v>3248.7</v>
      </c>
      <c r="E148">
        <v>2</v>
      </c>
      <c r="F148" s="9">
        <v>3248.7</v>
      </c>
      <c r="G148" s="3">
        <v>38205</v>
      </c>
      <c r="H148" s="3" t="str">
        <f>TEXT(sales_data[[#This Row],[ORDERDATE]],"mmm")</f>
        <v>Aug</v>
      </c>
      <c r="I148" t="s">
        <v>23</v>
      </c>
      <c r="J148">
        <v>2</v>
      </c>
      <c r="K148">
        <v>6</v>
      </c>
      <c r="L148">
        <v>2004</v>
      </c>
      <c r="M148" t="s">
        <v>406</v>
      </c>
      <c r="N148" s="9">
        <v>102</v>
      </c>
      <c r="O148" t="s">
        <v>407</v>
      </c>
      <c r="P148" t="s">
        <v>238</v>
      </c>
      <c r="Q148" t="s">
        <v>239</v>
      </c>
      <c r="R148" t="s">
        <v>240</v>
      </c>
      <c r="T148" t="s">
        <v>241</v>
      </c>
      <c r="V148">
        <v>1734</v>
      </c>
      <c r="W148" t="s">
        <v>242</v>
      </c>
      <c r="X148" t="s">
        <v>38</v>
      </c>
      <c r="Y148" t="s">
        <v>482</v>
      </c>
      <c r="Z148" t="s">
        <v>43</v>
      </c>
    </row>
    <row r="149" spans="1:26" x14ac:dyDescent="0.3">
      <c r="A149">
        <v>10257</v>
      </c>
      <c r="B149">
        <v>50</v>
      </c>
      <c r="C149" s="8">
        <v>88.14</v>
      </c>
      <c r="D149" s="9">
        <f>sales_data[[#This Row],[QUANTITYORDERED]]*sales_data[[#This Row],[PRICEEACH]]</f>
        <v>4407</v>
      </c>
      <c r="E149">
        <v>1</v>
      </c>
      <c r="F149" s="9">
        <v>4407</v>
      </c>
      <c r="G149" s="3">
        <v>38152</v>
      </c>
      <c r="H149" s="3" t="str">
        <f>TEXT(sales_data[[#This Row],[ORDERDATE]],"mmm")</f>
        <v>Jun</v>
      </c>
      <c r="I149" t="s">
        <v>23</v>
      </c>
      <c r="J149">
        <v>2</v>
      </c>
      <c r="K149">
        <v>6</v>
      </c>
      <c r="L149">
        <v>2004</v>
      </c>
      <c r="M149" t="s">
        <v>406</v>
      </c>
      <c r="N149" s="9">
        <v>101</v>
      </c>
      <c r="O149" t="s">
        <v>437</v>
      </c>
      <c r="P149" t="s">
        <v>293</v>
      </c>
      <c r="Q149">
        <v>4085553659</v>
      </c>
      <c r="R149" t="s">
        <v>294</v>
      </c>
      <c r="T149" t="s">
        <v>295</v>
      </c>
      <c r="U149" t="s">
        <v>47</v>
      </c>
      <c r="V149">
        <v>94217</v>
      </c>
      <c r="W149" t="s">
        <v>30</v>
      </c>
      <c r="X149" t="s">
        <v>31</v>
      </c>
      <c r="Y149" t="s">
        <v>558</v>
      </c>
      <c r="Z149" t="s">
        <v>43</v>
      </c>
    </row>
    <row r="150" spans="1:26" x14ac:dyDescent="0.3">
      <c r="A150">
        <v>10258</v>
      </c>
      <c r="B150">
        <v>32</v>
      </c>
      <c r="C150" s="8">
        <v>100</v>
      </c>
      <c r="D150" s="9">
        <f>sales_data[[#This Row],[QUANTITYORDERED]]*sales_data[[#This Row],[PRICEEACH]]</f>
        <v>3200</v>
      </c>
      <c r="E150">
        <v>6</v>
      </c>
      <c r="F150" s="9">
        <v>7680.64</v>
      </c>
      <c r="G150" s="3">
        <v>38153</v>
      </c>
      <c r="H150" s="3" t="str">
        <f>TEXT(sales_data[[#This Row],[ORDERDATE]],"mmm")</f>
        <v>Jun</v>
      </c>
      <c r="I150" t="s">
        <v>23</v>
      </c>
      <c r="J150">
        <v>2</v>
      </c>
      <c r="K150">
        <v>6</v>
      </c>
      <c r="L150">
        <v>2004</v>
      </c>
      <c r="M150" t="s">
        <v>135</v>
      </c>
      <c r="N150" s="9">
        <v>214</v>
      </c>
      <c r="O150" t="s">
        <v>136</v>
      </c>
      <c r="P150" t="s">
        <v>180</v>
      </c>
      <c r="Q150" t="s">
        <v>181</v>
      </c>
      <c r="R150" t="s">
        <v>182</v>
      </c>
      <c r="T150" t="s">
        <v>183</v>
      </c>
      <c r="U150" t="s">
        <v>184</v>
      </c>
      <c r="V150" t="s">
        <v>185</v>
      </c>
      <c r="W150" t="s">
        <v>149</v>
      </c>
      <c r="X150" t="s">
        <v>149</v>
      </c>
      <c r="Y150" t="s">
        <v>560</v>
      </c>
      <c r="Z150" t="s">
        <v>114</v>
      </c>
    </row>
    <row r="151" spans="1:26" x14ac:dyDescent="0.3">
      <c r="A151">
        <v>10259</v>
      </c>
      <c r="B151">
        <v>26</v>
      </c>
      <c r="C151" s="8">
        <v>100</v>
      </c>
      <c r="D151" s="9">
        <f>sales_data[[#This Row],[QUANTITYORDERED]]*sales_data[[#This Row],[PRICEEACH]]</f>
        <v>2600</v>
      </c>
      <c r="E151">
        <v>12</v>
      </c>
      <c r="F151" s="9">
        <v>4033.38</v>
      </c>
      <c r="G151" s="3">
        <v>38153</v>
      </c>
      <c r="H151" s="3" t="str">
        <f>TEXT(sales_data[[#This Row],[ORDERDATE]],"mmm")</f>
        <v>Jun</v>
      </c>
      <c r="I151" t="s">
        <v>23</v>
      </c>
      <c r="J151">
        <v>2</v>
      </c>
      <c r="K151">
        <v>6</v>
      </c>
      <c r="L151">
        <v>2004</v>
      </c>
      <c r="M151" t="s">
        <v>135</v>
      </c>
      <c r="N151" s="9">
        <v>147</v>
      </c>
      <c r="O151" t="s">
        <v>297</v>
      </c>
      <c r="P151" t="s">
        <v>308</v>
      </c>
      <c r="Q151" t="s">
        <v>309</v>
      </c>
      <c r="R151" t="s">
        <v>310</v>
      </c>
      <c r="S151" t="s">
        <v>311</v>
      </c>
      <c r="T151" t="s">
        <v>148</v>
      </c>
      <c r="V151">
        <v>69045</v>
      </c>
      <c r="W151" t="s">
        <v>148</v>
      </c>
      <c r="X151" t="s">
        <v>76</v>
      </c>
      <c r="Y151" t="s">
        <v>547</v>
      </c>
      <c r="Z151" t="s">
        <v>43</v>
      </c>
    </row>
    <row r="152" spans="1:26" x14ac:dyDescent="0.3">
      <c r="A152">
        <v>10261</v>
      </c>
      <c r="B152">
        <v>27</v>
      </c>
      <c r="C152" s="8">
        <v>100</v>
      </c>
      <c r="D152" s="9">
        <f>sales_data[[#This Row],[QUANTITYORDERED]]*sales_data[[#This Row],[PRICEEACH]]</f>
        <v>2700</v>
      </c>
      <c r="E152">
        <v>1</v>
      </c>
      <c r="F152" s="9">
        <v>3378.24</v>
      </c>
      <c r="G152" s="3">
        <v>38155</v>
      </c>
      <c r="H152" s="3" t="str">
        <f>TEXT(sales_data[[#This Row],[ORDERDATE]],"mmm")</f>
        <v>Jun</v>
      </c>
      <c r="I152" t="s">
        <v>23</v>
      </c>
      <c r="J152">
        <v>2</v>
      </c>
      <c r="K152">
        <v>6</v>
      </c>
      <c r="L152">
        <v>2004</v>
      </c>
      <c r="M152" t="s">
        <v>135</v>
      </c>
      <c r="N152" s="9">
        <v>136</v>
      </c>
      <c r="O152" t="s">
        <v>237</v>
      </c>
      <c r="P152" t="s">
        <v>215</v>
      </c>
      <c r="Q152" t="s">
        <v>216</v>
      </c>
      <c r="R152" t="s">
        <v>217</v>
      </c>
      <c r="T152" t="s">
        <v>218</v>
      </c>
      <c r="U152" t="s">
        <v>219</v>
      </c>
      <c r="V152" t="s">
        <v>220</v>
      </c>
      <c r="W152" t="s">
        <v>171</v>
      </c>
      <c r="X152" t="s">
        <v>31</v>
      </c>
      <c r="Y152" t="s">
        <v>527</v>
      </c>
      <c r="Z152" t="s">
        <v>43</v>
      </c>
    </row>
    <row r="153" spans="1:26" x14ac:dyDescent="0.3">
      <c r="A153">
        <v>10262</v>
      </c>
      <c r="B153">
        <v>49</v>
      </c>
      <c r="C153" s="8">
        <v>100</v>
      </c>
      <c r="D153" s="9">
        <f>sales_data[[#This Row],[QUANTITYORDERED]]*sales_data[[#This Row],[PRICEEACH]]</f>
        <v>4900</v>
      </c>
      <c r="E153">
        <v>9</v>
      </c>
      <c r="F153" s="9">
        <v>6567.96</v>
      </c>
      <c r="G153" s="3">
        <v>38162</v>
      </c>
      <c r="H153" s="3" t="str">
        <f>TEXT(sales_data[[#This Row],[ORDERDATE]],"mmm")</f>
        <v>Jun</v>
      </c>
      <c r="I153" t="s">
        <v>250</v>
      </c>
      <c r="J153">
        <v>2</v>
      </c>
      <c r="K153">
        <v>6</v>
      </c>
      <c r="L153">
        <v>2004</v>
      </c>
      <c r="M153" t="s">
        <v>417</v>
      </c>
      <c r="N153" s="9">
        <v>157</v>
      </c>
      <c r="O153" t="s">
        <v>418</v>
      </c>
      <c r="P153" t="s">
        <v>130</v>
      </c>
      <c r="Q153" t="s">
        <v>131</v>
      </c>
      <c r="R153" t="s">
        <v>132</v>
      </c>
      <c r="T153" t="s">
        <v>133</v>
      </c>
      <c r="V153">
        <v>28034</v>
      </c>
      <c r="W153" t="s">
        <v>134</v>
      </c>
      <c r="X153" t="s">
        <v>38</v>
      </c>
      <c r="Y153" t="s">
        <v>481</v>
      </c>
      <c r="Z153" t="s">
        <v>43</v>
      </c>
    </row>
    <row r="154" spans="1:26" x14ac:dyDescent="0.3">
      <c r="A154">
        <v>10263</v>
      </c>
      <c r="B154">
        <v>34</v>
      </c>
      <c r="C154" s="8">
        <v>100</v>
      </c>
      <c r="D154" s="9">
        <f>sales_data[[#This Row],[QUANTITYORDERED]]*sales_data[[#This Row],[PRICEEACH]]</f>
        <v>3400</v>
      </c>
      <c r="E154">
        <v>2</v>
      </c>
      <c r="F154" s="9">
        <v>3676.76</v>
      </c>
      <c r="G154" s="3">
        <v>38166</v>
      </c>
      <c r="H154" s="3" t="str">
        <f>TEXT(sales_data[[#This Row],[ORDERDATE]],"mmm")</f>
        <v>Jun</v>
      </c>
      <c r="I154" t="s">
        <v>23</v>
      </c>
      <c r="J154">
        <v>2</v>
      </c>
      <c r="K154">
        <v>6</v>
      </c>
      <c r="L154">
        <v>2004</v>
      </c>
      <c r="M154" t="s">
        <v>24</v>
      </c>
      <c r="N154" s="9">
        <v>95</v>
      </c>
      <c r="O154" t="s">
        <v>25</v>
      </c>
      <c r="P154" t="s">
        <v>84</v>
      </c>
      <c r="Q154">
        <v>2035552570</v>
      </c>
      <c r="R154" t="s">
        <v>85</v>
      </c>
      <c r="T154" t="s">
        <v>86</v>
      </c>
      <c r="U154" t="s">
        <v>87</v>
      </c>
      <c r="V154">
        <v>97562</v>
      </c>
      <c r="W154" t="s">
        <v>30</v>
      </c>
      <c r="X154" t="s">
        <v>31</v>
      </c>
      <c r="Y154" t="s">
        <v>528</v>
      </c>
      <c r="Z154" t="s">
        <v>43</v>
      </c>
    </row>
    <row r="155" spans="1:26" x14ac:dyDescent="0.3">
      <c r="A155">
        <v>10264</v>
      </c>
      <c r="B155">
        <v>48</v>
      </c>
      <c r="C155" s="8">
        <v>54.71</v>
      </c>
      <c r="D155" s="9">
        <f>sales_data[[#This Row],[QUANTITYORDERED]]*sales_data[[#This Row],[PRICEEACH]]</f>
        <v>2626.08</v>
      </c>
      <c r="E155">
        <v>3</v>
      </c>
      <c r="F155" s="9">
        <v>2626.08</v>
      </c>
      <c r="G155" s="3">
        <v>38168</v>
      </c>
      <c r="H155" s="3" t="str">
        <f>TEXT(sales_data[[#This Row],[ORDERDATE]],"mmm")</f>
        <v>Jun</v>
      </c>
      <c r="I155" t="s">
        <v>23</v>
      </c>
      <c r="J155">
        <v>2</v>
      </c>
      <c r="K155">
        <v>6</v>
      </c>
      <c r="L155">
        <v>2004</v>
      </c>
      <c r="M155" t="s">
        <v>24</v>
      </c>
      <c r="N155" s="9">
        <v>62</v>
      </c>
      <c r="O155" t="s">
        <v>450</v>
      </c>
      <c r="P155" t="s">
        <v>280</v>
      </c>
      <c r="Q155">
        <v>6175559555</v>
      </c>
      <c r="R155" t="s">
        <v>281</v>
      </c>
      <c r="T155" t="s">
        <v>282</v>
      </c>
      <c r="U155" t="s">
        <v>95</v>
      </c>
      <c r="V155">
        <v>51003</v>
      </c>
      <c r="W155" t="s">
        <v>30</v>
      </c>
      <c r="X155" t="s">
        <v>31</v>
      </c>
      <c r="Y155" t="s">
        <v>561</v>
      </c>
      <c r="Z155" t="s">
        <v>32</v>
      </c>
    </row>
    <row r="156" spans="1:26" x14ac:dyDescent="0.3">
      <c r="A156">
        <v>10265</v>
      </c>
      <c r="B156">
        <v>45</v>
      </c>
      <c r="C156" s="8">
        <v>86.84</v>
      </c>
      <c r="D156" s="9">
        <f>sales_data[[#This Row],[QUANTITYORDERED]]*sales_data[[#This Row],[PRICEEACH]]</f>
        <v>3907.8</v>
      </c>
      <c r="E156">
        <v>2</v>
      </c>
      <c r="F156" s="9">
        <v>3907.8</v>
      </c>
      <c r="G156" s="3">
        <v>38024</v>
      </c>
      <c r="H156" s="3" t="str">
        <f>TEXT(sales_data[[#This Row],[ORDERDATE]],"mmm")</f>
        <v>Feb</v>
      </c>
      <c r="I156" t="s">
        <v>23</v>
      </c>
      <c r="J156">
        <v>3</v>
      </c>
      <c r="K156">
        <v>7</v>
      </c>
      <c r="L156">
        <v>2004</v>
      </c>
      <c r="M156" t="s">
        <v>135</v>
      </c>
      <c r="N156" s="9">
        <v>80</v>
      </c>
      <c r="O156" t="s">
        <v>447</v>
      </c>
      <c r="P156" t="s">
        <v>412</v>
      </c>
      <c r="Q156" t="s">
        <v>413</v>
      </c>
      <c r="R156" t="s">
        <v>414</v>
      </c>
      <c r="T156" t="s">
        <v>415</v>
      </c>
      <c r="U156" t="s">
        <v>74</v>
      </c>
      <c r="V156">
        <v>3150</v>
      </c>
      <c r="W156" t="s">
        <v>75</v>
      </c>
      <c r="X156" t="s">
        <v>76</v>
      </c>
      <c r="Y156" t="s">
        <v>537</v>
      </c>
      <c r="Z156" t="s">
        <v>43</v>
      </c>
    </row>
    <row r="157" spans="1:26" x14ac:dyDescent="0.3">
      <c r="A157">
        <v>10266</v>
      </c>
      <c r="B157">
        <v>44</v>
      </c>
      <c r="C157" s="8">
        <v>100</v>
      </c>
      <c r="D157" s="9">
        <f>sales_data[[#This Row],[QUANTITYORDERED]]*sales_data[[#This Row],[PRICEEACH]]</f>
        <v>4400</v>
      </c>
      <c r="E157">
        <v>14</v>
      </c>
      <c r="F157" s="9">
        <v>9160.36</v>
      </c>
      <c r="G157" s="3">
        <v>38145</v>
      </c>
      <c r="H157" s="3" t="str">
        <f>TEXT(sales_data[[#This Row],[ORDERDATE]],"mmm")</f>
        <v>Jun</v>
      </c>
      <c r="I157" t="s">
        <v>23</v>
      </c>
      <c r="J157">
        <v>3</v>
      </c>
      <c r="K157">
        <v>7</v>
      </c>
      <c r="L157">
        <v>2004</v>
      </c>
      <c r="M157" t="s">
        <v>135</v>
      </c>
      <c r="N157" s="9">
        <v>194</v>
      </c>
      <c r="O157" t="s">
        <v>312</v>
      </c>
      <c r="P157" t="s">
        <v>333</v>
      </c>
      <c r="Q157" t="s">
        <v>334</v>
      </c>
      <c r="R157" t="s">
        <v>335</v>
      </c>
      <c r="T157" t="s">
        <v>336</v>
      </c>
      <c r="V157">
        <v>42100</v>
      </c>
      <c r="W157" t="s">
        <v>190</v>
      </c>
      <c r="X157" t="s">
        <v>38</v>
      </c>
      <c r="Y157" t="s">
        <v>529</v>
      </c>
      <c r="Z157" t="s">
        <v>114</v>
      </c>
    </row>
    <row r="158" spans="1:26" x14ac:dyDescent="0.3">
      <c r="A158">
        <v>10267</v>
      </c>
      <c r="B158">
        <v>36</v>
      </c>
      <c r="C158" s="8">
        <v>75.55</v>
      </c>
      <c r="D158" s="9">
        <f>sales_data[[#This Row],[QUANTITYORDERED]]*sales_data[[#This Row],[PRICEEACH]]</f>
        <v>2719.7999999999997</v>
      </c>
      <c r="E158">
        <v>1</v>
      </c>
      <c r="F158" s="9">
        <v>2719.8</v>
      </c>
      <c r="G158" s="3">
        <v>38175</v>
      </c>
      <c r="H158" s="3" t="str">
        <f>TEXT(sales_data[[#This Row],[ORDERDATE]],"mmm")</f>
        <v>Jul</v>
      </c>
      <c r="I158" t="s">
        <v>23</v>
      </c>
      <c r="J158">
        <v>3</v>
      </c>
      <c r="K158">
        <v>7</v>
      </c>
      <c r="L158">
        <v>2004</v>
      </c>
      <c r="M158" t="s">
        <v>135</v>
      </c>
      <c r="N158" s="9">
        <v>71</v>
      </c>
      <c r="O158" t="s">
        <v>455</v>
      </c>
      <c r="P158" t="s">
        <v>349</v>
      </c>
      <c r="Q158">
        <v>2125557413</v>
      </c>
      <c r="R158" t="s">
        <v>350</v>
      </c>
      <c r="S158" t="s">
        <v>351</v>
      </c>
      <c r="T158" t="s">
        <v>28</v>
      </c>
      <c r="U158" t="s">
        <v>29</v>
      </c>
      <c r="V158">
        <v>10022</v>
      </c>
      <c r="W158" t="s">
        <v>30</v>
      </c>
      <c r="X158" t="s">
        <v>31</v>
      </c>
      <c r="Y158" t="s">
        <v>503</v>
      </c>
      <c r="Z158" t="s">
        <v>32</v>
      </c>
    </row>
    <row r="159" spans="1:26" x14ac:dyDescent="0.3">
      <c r="A159">
        <v>10269</v>
      </c>
      <c r="B159">
        <v>32</v>
      </c>
      <c r="C159" s="8">
        <v>63.08</v>
      </c>
      <c r="D159" s="9">
        <f>sales_data[[#This Row],[QUANTITYORDERED]]*sales_data[[#This Row],[PRICEEACH]]</f>
        <v>2018.56</v>
      </c>
      <c r="E159">
        <v>1</v>
      </c>
      <c r="F159" s="9">
        <v>2018.56</v>
      </c>
      <c r="G159" s="3">
        <v>38184</v>
      </c>
      <c r="H159" s="3" t="str">
        <f>TEXT(sales_data[[#This Row],[ORDERDATE]],"mmm")</f>
        <v>Jul</v>
      </c>
      <c r="I159" t="s">
        <v>23</v>
      </c>
      <c r="J159">
        <v>3</v>
      </c>
      <c r="K159">
        <v>7</v>
      </c>
      <c r="L159">
        <v>2004</v>
      </c>
      <c r="M159" t="s">
        <v>406</v>
      </c>
      <c r="N159" s="9">
        <v>62</v>
      </c>
      <c r="O159" t="s">
        <v>438</v>
      </c>
      <c r="P159" t="s">
        <v>109</v>
      </c>
      <c r="Q159" t="s">
        <v>110</v>
      </c>
      <c r="R159" t="s">
        <v>111</v>
      </c>
      <c r="T159" t="s">
        <v>112</v>
      </c>
      <c r="V159">
        <v>5020</v>
      </c>
      <c r="W159" t="s">
        <v>113</v>
      </c>
      <c r="X159" t="s">
        <v>38</v>
      </c>
      <c r="Y159" t="s">
        <v>496</v>
      </c>
      <c r="Z159" t="s">
        <v>32</v>
      </c>
    </row>
    <row r="160" spans="1:26" x14ac:dyDescent="0.3">
      <c r="A160">
        <v>10270</v>
      </c>
      <c r="B160">
        <v>21</v>
      </c>
      <c r="C160" s="8">
        <v>100</v>
      </c>
      <c r="D160" s="9">
        <f>sales_data[[#This Row],[QUANTITYORDERED]]*sales_data[[#This Row],[PRICEEACH]]</f>
        <v>2100</v>
      </c>
      <c r="E160">
        <v>9</v>
      </c>
      <c r="F160" s="9">
        <v>4905.3900000000003</v>
      </c>
      <c r="G160" s="3">
        <v>38187</v>
      </c>
      <c r="H160" s="3" t="str">
        <f>TEXT(sales_data[[#This Row],[ORDERDATE]],"mmm")</f>
        <v>Jul</v>
      </c>
      <c r="I160" t="s">
        <v>23</v>
      </c>
      <c r="J160">
        <v>3</v>
      </c>
      <c r="K160">
        <v>7</v>
      </c>
      <c r="L160">
        <v>2004</v>
      </c>
      <c r="M160" t="s">
        <v>135</v>
      </c>
      <c r="N160" s="9">
        <v>214</v>
      </c>
      <c r="O160" t="s">
        <v>136</v>
      </c>
      <c r="P160" t="s">
        <v>115</v>
      </c>
      <c r="Q160" t="s">
        <v>116</v>
      </c>
      <c r="R160" t="s">
        <v>117</v>
      </c>
      <c r="S160" t="s">
        <v>118</v>
      </c>
      <c r="T160" t="s">
        <v>119</v>
      </c>
      <c r="U160" t="s">
        <v>120</v>
      </c>
      <c r="V160">
        <v>2067</v>
      </c>
      <c r="W160" t="s">
        <v>75</v>
      </c>
      <c r="X160" t="s">
        <v>76</v>
      </c>
      <c r="Y160" t="s">
        <v>509</v>
      </c>
      <c r="Z160" t="s">
        <v>43</v>
      </c>
    </row>
    <row r="161" spans="1:26" x14ac:dyDescent="0.3">
      <c r="A161">
        <v>10271</v>
      </c>
      <c r="B161">
        <v>31</v>
      </c>
      <c r="C161" s="8">
        <v>97.17</v>
      </c>
      <c r="D161" s="9">
        <f>sales_data[[#This Row],[QUANTITYORDERED]]*sales_data[[#This Row],[PRICEEACH]]</f>
        <v>3012.27</v>
      </c>
      <c r="E161">
        <v>5</v>
      </c>
      <c r="F161" s="9">
        <v>3012.27</v>
      </c>
      <c r="G161" s="3">
        <v>38188</v>
      </c>
      <c r="H161" s="3" t="str">
        <f>TEXT(sales_data[[#This Row],[ORDERDATE]],"mmm")</f>
        <v>Jul</v>
      </c>
      <c r="I161" t="s">
        <v>23</v>
      </c>
      <c r="J161">
        <v>3</v>
      </c>
      <c r="K161">
        <v>7</v>
      </c>
      <c r="L161">
        <v>2004</v>
      </c>
      <c r="M161" t="s">
        <v>370</v>
      </c>
      <c r="N161" s="9">
        <v>118</v>
      </c>
      <c r="O161" t="s">
        <v>383</v>
      </c>
      <c r="P161" t="s">
        <v>200</v>
      </c>
      <c r="Q161">
        <v>4155551450</v>
      </c>
      <c r="R161" t="s">
        <v>201</v>
      </c>
      <c r="T161" t="s">
        <v>202</v>
      </c>
      <c r="U161" t="s">
        <v>47</v>
      </c>
      <c r="V161">
        <v>97562</v>
      </c>
      <c r="W161" t="s">
        <v>30</v>
      </c>
      <c r="X161" t="s">
        <v>31</v>
      </c>
      <c r="Y161" t="s">
        <v>490</v>
      </c>
      <c r="Z161" t="s">
        <v>43</v>
      </c>
    </row>
    <row r="162" spans="1:26" x14ac:dyDescent="0.3">
      <c r="A162">
        <v>10272</v>
      </c>
      <c r="B162">
        <v>35</v>
      </c>
      <c r="C162" s="8">
        <v>100</v>
      </c>
      <c r="D162" s="9">
        <f>sales_data[[#This Row],[QUANTITYORDERED]]*sales_data[[#This Row],[PRICEEACH]]</f>
        <v>3500</v>
      </c>
      <c r="E162">
        <v>2</v>
      </c>
      <c r="F162" s="9">
        <v>5818.4</v>
      </c>
      <c r="G162" s="3">
        <v>38188</v>
      </c>
      <c r="H162" s="3" t="str">
        <f>TEXT(sales_data[[#This Row],[ORDERDATE]],"mmm")</f>
        <v>Jul</v>
      </c>
      <c r="I162" t="s">
        <v>23</v>
      </c>
      <c r="J162">
        <v>3</v>
      </c>
      <c r="K162">
        <v>7</v>
      </c>
      <c r="L162">
        <v>2004</v>
      </c>
      <c r="M162" t="s">
        <v>135</v>
      </c>
      <c r="N162" s="9">
        <v>207</v>
      </c>
      <c r="O162" t="s">
        <v>348</v>
      </c>
      <c r="P162" t="s">
        <v>105</v>
      </c>
      <c r="Q162">
        <v>2155551555</v>
      </c>
      <c r="R162" t="s">
        <v>106</v>
      </c>
      <c r="T162" t="s">
        <v>107</v>
      </c>
      <c r="U162" t="s">
        <v>108</v>
      </c>
      <c r="V162">
        <v>70267</v>
      </c>
      <c r="W162" t="s">
        <v>30</v>
      </c>
      <c r="X162" t="s">
        <v>31</v>
      </c>
      <c r="Y162" t="s">
        <v>562</v>
      </c>
      <c r="Z162" t="s">
        <v>43</v>
      </c>
    </row>
    <row r="163" spans="1:26" x14ac:dyDescent="0.3">
      <c r="A163">
        <v>10273</v>
      </c>
      <c r="B163">
        <v>30</v>
      </c>
      <c r="C163" s="8">
        <v>100</v>
      </c>
      <c r="D163" s="9">
        <f>sales_data[[#This Row],[QUANTITYORDERED]]*sales_data[[#This Row],[PRICEEACH]]</f>
        <v>3000</v>
      </c>
      <c r="E163">
        <v>4</v>
      </c>
      <c r="F163" s="9">
        <v>3508.8</v>
      </c>
      <c r="G163" s="3">
        <v>38189</v>
      </c>
      <c r="H163" s="3" t="str">
        <f>TEXT(sales_data[[#This Row],[ORDERDATE]],"mmm")</f>
        <v>Jul</v>
      </c>
      <c r="I163" t="s">
        <v>23</v>
      </c>
      <c r="J163">
        <v>3</v>
      </c>
      <c r="K163">
        <v>7</v>
      </c>
      <c r="L163">
        <v>2004</v>
      </c>
      <c r="M163" t="s">
        <v>135</v>
      </c>
      <c r="N163" s="9">
        <v>136</v>
      </c>
      <c r="O163" t="s">
        <v>237</v>
      </c>
      <c r="P163" t="s">
        <v>269</v>
      </c>
      <c r="Q163" t="s">
        <v>270</v>
      </c>
      <c r="R163" t="s">
        <v>271</v>
      </c>
      <c r="T163" t="s">
        <v>272</v>
      </c>
      <c r="V163" t="s">
        <v>273</v>
      </c>
      <c r="W163" t="s">
        <v>274</v>
      </c>
      <c r="X163" t="s">
        <v>38</v>
      </c>
      <c r="Y163" t="s">
        <v>549</v>
      </c>
      <c r="Z163" t="s">
        <v>43</v>
      </c>
    </row>
    <row r="164" spans="1:26" x14ac:dyDescent="0.3">
      <c r="A164">
        <v>10274</v>
      </c>
      <c r="B164">
        <v>41</v>
      </c>
      <c r="C164" s="8">
        <v>100</v>
      </c>
      <c r="D164" s="9">
        <f>sales_data[[#This Row],[QUANTITYORDERED]]*sales_data[[#This Row],[PRICEEACH]]</f>
        <v>4100</v>
      </c>
      <c r="E164">
        <v>1</v>
      </c>
      <c r="F164" s="9">
        <v>6724</v>
      </c>
      <c r="G164" s="3">
        <v>38189</v>
      </c>
      <c r="H164" s="3" t="str">
        <f>TEXT(sales_data[[#This Row],[ORDERDATE]],"mmm")</f>
        <v>Jul</v>
      </c>
      <c r="I164" t="s">
        <v>23</v>
      </c>
      <c r="J164">
        <v>3</v>
      </c>
      <c r="K164">
        <v>7</v>
      </c>
      <c r="L164">
        <v>2004</v>
      </c>
      <c r="M164" t="s">
        <v>417</v>
      </c>
      <c r="N164" s="9">
        <v>157</v>
      </c>
      <c r="O164" t="s">
        <v>418</v>
      </c>
      <c r="P164" t="s">
        <v>207</v>
      </c>
      <c r="Q164">
        <v>6175558555</v>
      </c>
      <c r="R164" t="s">
        <v>208</v>
      </c>
      <c r="T164" t="s">
        <v>209</v>
      </c>
      <c r="U164" t="s">
        <v>95</v>
      </c>
      <c r="V164">
        <v>58339</v>
      </c>
      <c r="W164" t="s">
        <v>30</v>
      </c>
      <c r="X164" t="s">
        <v>31</v>
      </c>
      <c r="Y164" t="s">
        <v>514</v>
      </c>
      <c r="Z164" t="s">
        <v>43</v>
      </c>
    </row>
    <row r="165" spans="1:26" x14ac:dyDescent="0.3">
      <c r="A165">
        <v>10275</v>
      </c>
      <c r="B165">
        <v>45</v>
      </c>
      <c r="C165" s="8">
        <v>92.83</v>
      </c>
      <c r="D165" s="9">
        <f>sales_data[[#This Row],[QUANTITYORDERED]]*sales_data[[#This Row],[PRICEEACH]]</f>
        <v>4177.3500000000004</v>
      </c>
      <c r="E165">
        <v>1</v>
      </c>
      <c r="F165" s="9">
        <v>4177.3500000000004</v>
      </c>
      <c r="G165" s="3">
        <v>38191</v>
      </c>
      <c r="H165" s="3" t="str">
        <f>TEXT(sales_data[[#This Row],[ORDERDATE]],"mmm")</f>
        <v>Jul</v>
      </c>
      <c r="I165" t="s">
        <v>23</v>
      </c>
      <c r="J165">
        <v>3</v>
      </c>
      <c r="K165">
        <v>7</v>
      </c>
      <c r="L165">
        <v>2004</v>
      </c>
      <c r="M165" t="s">
        <v>24</v>
      </c>
      <c r="N165" s="9">
        <v>95</v>
      </c>
      <c r="O165" t="s">
        <v>25</v>
      </c>
      <c r="P165" t="s">
        <v>88</v>
      </c>
      <c r="Q165" t="s">
        <v>89</v>
      </c>
      <c r="R165" t="s">
        <v>90</v>
      </c>
      <c r="T165" t="s">
        <v>91</v>
      </c>
      <c r="V165">
        <v>44000</v>
      </c>
      <c r="W165" t="s">
        <v>37</v>
      </c>
      <c r="X165" t="s">
        <v>38</v>
      </c>
      <c r="Y165" t="s">
        <v>563</v>
      </c>
      <c r="Z165" t="s">
        <v>43</v>
      </c>
    </row>
    <row r="166" spans="1:26" x14ac:dyDescent="0.3">
      <c r="A166">
        <v>10276</v>
      </c>
      <c r="B166">
        <v>50</v>
      </c>
      <c r="C166" s="8">
        <v>100</v>
      </c>
      <c r="D166" s="9">
        <f>sales_data[[#This Row],[QUANTITYORDERED]]*sales_data[[#This Row],[PRICEEACH]]</f>
        <v>5000</v>
      </c>
      <c r="E166">
        <v>3</v>
      </c>
      <c r="F166" s="9">
        <v>9631</v>
      </c>
      <c r="G166" s="3">
        <v>38025</v>
      </c>
      <c r="H166" s="3" t="str">
        <f>TEXT(sales_data[[#This Row],[ORDERDATE]],"mmm")</f>
        <v>Feb</v>
      </c>
      <c r="I166" t="s">
        <v>23</v>
      </c>
      <c r="J166">
        <v>3</v>
      </c>
      <c r="K166">
        <v>8</v>
      </c>
      <c r="L166">
        <v>2004</v>
      </c>
      <c r="M166" t="s">
        <v>135</v>
      </c>
      <c r="N166" s="9">
        <v>194</v>
      </c>
      <c r="O166" t="s">
        <v>312</v>
      </c>
      <c r="P166" t="s">
        <v>337</v>
      </c>
      <c r="Q166">
        <v>6175557555</v>
      </c>
      <c r="R166" t="s">
        <v>338</v>
      </c>
      <c r="T166" t="s">
        <v>209</v>
      </c>
      <c r="U166" t="s">
        <v>95</v>
      </c>
      <c r="V166">
        <v>58339</v>
      </c>
      <c r="W166" t="s">
        <v>30</v>
      </c>
      <c r="X166" t="s">
        <v>31</v>
      </c>
      <c r="Y166" t="s">
        <v>564</v>
      </c>
      <c r="Z166" t="s">
        <v>114</v>
      </c>
    </row>
    <row r="167" spans="1:26" x14ac:dyDescent="0.3">
      <c r="A167">
        <v>10277</v>
      </c>
      <c r="B167">
        <v>28</v>
      </c>
      <c r="C167" s="8">
        <v>100</v>
      </c>
      <c r="D167" s="9">
        <f>sales_data[[#This Row],[QUANTITYORDERED]]*sales_data[[#This Row],[PRICEEACH]]</f>
        <v>2800</v>
      </c>
      <c r="E167">
        <v>1</v>
      </c>
      <c r="F167" s="9">
        <v>3127.88</v>
      </c>
      <c r="G167" s="3">
        <v>38085</v>
      </c>
      <c r="H167" s="3" t="str">
        <f>TEXT(sales_data[[#This Row],[ORDERDATE]],"mmm")</f>
        <v>Apr</v>
      </c>
      <c r="I167" t="s">
        <v>23</v>
      </c>
      <c r="J167">
        <v>3</v>
      </c>
      <c r="K167">
        <v>8</v>
      </c>
      <c r="L167">
        <v>2004</v>
      </c>
      <c r="M167" t="s">
        <v>135</v>
      </c>
      <c r="N167" s="9">
        <v>115</v>
      </c>
      <c r="O167" t="s">
        <v>391</v>
      </c>
      <c r="P167" t="s">
        <v>145</v>
      </c>
      <c r="Q167" t="s">
        <v>146</v>
      </c>
      <c r="R167" t="s">
        <v>147</v>
      </c>
      <c r="T167" t="s">
        <v>148</v>
      </c>
      <c r="V167">
        <v>79903</v>
      </c>
      <c r="W167" t="s">
        <v>148</v>
      </c>
      <c r="X167" t="s">
        <v>149</v>
      </c>
      <c r="Y167" t="s">
        <v>494</v>
      </c>
      <c r="Z167" t="s">
        <v>43</v>
      </c>
    </row>
    <row r="168" spans="1:26" x14ac:dyDescent="0.3">
      <c r="A168">
        <v>10278</v>
      </c>
      <c r="B168">
        <v>34</v>
      </c>
      <c r="C168" s="8">
        <v>100</v>
      </c>
      <c r="D168" s="9">
        <f>sales_data[[#This Row],[QUANTITYORDERED]]*sales_data[[#This Row],[PRICEEACH]]</f>
        <v>3400</v>
      </c>
      <c r="E168">
        <v>6</v>
      </c>
      <c r="F168" s="9">
        <v>4667.8599999999997</v>
      </c>
      <c r="G168" s="3">
        <v>38146</v>
      </c>
      <c r="H168" s="3" t="str">
        <f>TEXT(sales_data[[#This Row],[ORDERDATE]],"mmm")</f>
        <v>Jun</v>
      </c>
      <c r="I168" t="s">
        <v>23</v>
      </c>
      <c r="J168">
        <v>3</v>
      </c>
      <c r="K168">
        <v>8</v>
      </c>
      <c r="L168">
        <v>2004</v>
      </c>
      <c r="M168" t="s">
        <v>135</v>
      </c>
      <c r="N168" s="9">
        <v>141</v>
      </c>
      <c r="O168" t="s">
        <v>396</v>
      </c>
      <c r="P168" t="s">
        <v>397</v>
      </c>
      <c r="Q168">
        <v>7025551838</v>
      </c>
      <c r="R168" t="s">
        <v>398</v>
      </c>
      <c r="T168" t="s">
        <v>399</v>
      </c>
      <c r="U168" t="s">
        <v>400</v>
      </c>
      <c r="V168">
        <v>83030</v>
      </c>
      <c r="W168" t="s">
        <v>30</v>
      </c>
      <c r="X168" t="s">
        <v>31</v>
      </c>
      <c r="Y168" t="s">
        <v>501</v>
      </c>
      <c r="Z168" t="s">
        <v>43</v>
      </c>
    </row>
    <row r="169" spans="1:26" x14ac:dyDescent="0.3">
      <c r="A169">
        <v>10279</v>
      </c>
      <c r="B169">
        <v>26</v>
      </c>
      <c r="C169" s="8">
        <v>60.58</v>
      </c>
      <c r="D169" s="9">
        <f>sales_data[[#This Row],[QUANTITYORDERED]]*sales_data[[#This Row],[PRICEEACH]]</f>
        <v>1575.08</v>
      </c>
      <c r="E169">
        <v>1</v>
      </c>
      <c r="F169" s="9">
        <v>1575.08</v>
      </c>
      <c r="G169" s="3">
        <v>38238</v>
      </c>
      <c r="H169" s="3" t="str">
        <f>TEXT(sales_data[[#This Row],[ORDERDATE]],"mmm")</f>
        <v>Sep</v>
      </c>
      <c r="I169" t="s">
        <v>23</v>
      </c>
      <c r="J169">
        <v>3</v>
      </c>
      <c r="K169">
        <v>8</v>
      </c>
      <c r="L169">
        <v>2004</v>
      </c>
      <c r="M169" t="s">
        <v>135</v>
      </c>
      <c r="N169" s="9">
        <v>71</v>
      </c>
      <c r="O169" t="s">
        <v>455</v>
      </c>
      <c r="P169" t="s">
        <v>130</v>
      </c>
      <c r="Q169" t="s">
        <v>131</v>
      </c>
      <c r="R169" t="s">
        <v>132</v>
      </c>
      <c r="T169" t="s">
        <v>133</v>
      </c>
      <c r="V169">
        <v>28034</v>
      </c>
      <c r="W169" t="s">
        <v>134</v>
      </c>
      <c r="X169" t="s">
        <v>38</v>
      </c>
      <c r="Y169" t="s">
        <v>481</v>
      </c>
      <c r="Z169" t="s">
        <v>32</v>
      </c>
    </row>
    <row r="170" spans="1:26" x14ac:dyDescent="0.3">
      <c r="A170">
        <v>10280</v>
      </c>
      <c r="B170">
        <v>34</v>
      </c>
      <c r="C170" s="8">
        <v>100</v>
      </c>
      <c r="D170" s="9">
        <f>sales_data[[#This Row],[QUANTITYORDERED]]*sales_data[[#This Row],[PRICEEACH]]</f>
        <v>3400</v>
      </c>
      <c r="E170">
        <v>2</v>
      </c>
      <c r="F170" s="9">
        <v>8014.82</v>
      </c>
      <c r="G170" s="3">
        <v>38216</v>
      </c>
      <c r="H170" s="3" t="str">
        <f>TEXT(sales_data[[#This Row],[ORDERDATE]],"mmm")</f>
        <v>Aug</v>
      </c>
      <c r="I170" t="s">
        <v>23</v>
      </c>
      <c r="J170">
        <v>3</v>
      </c>
      <c r="K170">
        <v>8</v>
      </c>
      <c r="L170">
        <v>2004</v>
      </c>
      <c r="M170" t="s">
        <v>135</v>
      </c>
      <c r="N170" s="9">
        <v>214</v>
      </c>
      <c r="O170" t="s">
        <v>136</v>
      </c>
      <c r="P170" t="s">
        <v>186</v>
      </c>
      <c r="Q170" t="s">
        <v>187</v>
      </c>
      <c r="R170" t="s">
        <v>188</v>
      </c>
      <c r="T170" t="s">
        <v>189</v>
      </c>
      <c r="V170">
        <v>10100</v>
      </c>
      <c r="W170" t="s">
        <v>190</v>
      </c>
      <c r="X170" t="s">
        <v>38</v>
      </c>
      <c r="Y170" t="s">
        <v>565</v>
      </c>
      <c r="Z170" t="s">
        <v>114</v>
      </c>
    </row>
    <row r="171" spans="1:26" x14ac:dyDescent="0.3">
      <c r="A171">
        <v>10281</v>
      </c>
      <c r="B171">
        <v>44</v>
      </c>
      <c r="C171" s="8">
        <v>100</v>
      </c>
      <c r="D171" s="9">
        <f>sales_data[[#This Row],[QUANTITYORDERED]]*sales_data[[#This Row],[PRICEEACH]]</f>
        <v>4400</v>
      </c>
      <c r="E171">
        <v>9</v>
      </c>
      <c r="F171" s="9">
        <v>7020.64</v>
      </c>
      <c r="G171" s="3">
        <v>38218</v>
      </c>
      <c r="H171" s="3" t="str">
        <f>TEXT(sales_data[[#This Row],[ORDERDATE]],"mmm")</f>
        <v>Aug</v>
      </c>
      <c r="I171" t="s">
        <v>23</v>
      </c>
      <c r="J171">
        <v>3</v>
      </c>
      <c r="K171">
        <v>8</v>
      </c>
      <c r="L171">
        <v>2004</v>
      </c>
      <c r="M171" t="s">
        <v>135</v>
      </c>
      <c r="N171" s="9">
        <v>147</v>
      </c>
      <c r="O171" t="s">
        <v>297</v>
      </c>
      <c r="P171" t="s">
        <v>105</v>
      </c>
      <c r="Q171">
        <v>2155551555</v>
      </c>
      <c r="R171" t="s">
        <v>106</v>
      </c>
      <c r="T171" t="s">
        <v>107</v>
      </c>
      <c r="U171" t="s">
        <v>108</v>
      </c>
      <c r="V171">
        <v>70267</v>
      </c>
      <c r="W171" t="s">
        <v>30</v>
      </c>
      <c r="X171" t="s">
        <v>31</v>
      </c>
      <c r="Y171" t="s">
        <v>562</v>
      </c>
      <c r="Z171" t="s">
        <v>114</v>
      </c>
    </row>
    <row r="172" spans="1:26" x14ac:dyDescent="0.3">
      <c r="A172">
        <v>10282</v>
      </c>
      <c r="B172">
        <v>41</v>
      </c>
      <c r="C172" s="8">
        <v>100</v>
      </c>
      <c r="D172" s="9">
        <f>sales_data[[#This Row],[QUANTITYORDERED]]*sales_data[[#This Row],[PRICEEACH]]</f>
        <v>4100</v>
      </c>
      <c r="E172">
        <v>5</v>
      </c>
      <c r="F172" s="9">
        <v>7071.27</v>
      </c>
      <c r="G172" s="3">
        <v>38219</v>
      </c>
      <c r="H172" s="3" t="str">
        <f>TEXT(sales_data[[#This Row],[ORDERDATE]],"mmm")</f>
        <v>Aug</v>
      </c>
      <c r="I172" t="s">
        <v>23</v>
      </c>
      <c r="J172">
        <v>3</v>
      </c>
      <c r="K172">
        <v>8</v>
      </c>
      <c r="L172">
        <v>2004</v>
      </c>
      <c r="M172" t="s">
        <v>135</v>
      </c>
      <c r="N172" s="9">
        <v>207</v>
      </c>
      <c r="O172" t="s">
        <v>348</v>
      </c>
      <c r="P172" t="s">
        <v>200</v>
      </c>
      <c r="Q172">
        <v>4155551450</v>
      </c>
      <c r="R172" t="s">
        <v>201</v>
      </c>
      <c r="T172" t="s">
        <v>202</v>
      </c>
      <c r="U172" t="s">
        <v>47</v>
      </c>
      <c r="V172">
        <v>97562</v>
      </c>
      <c r="W172" t="s">
        <v>30</v>
      </c>
      <c r="X172" t="s">
        <v>31</v>
      </c>
      <c r="Y172" t="s">
        <v>490</v>
      </c>
      <c r="Z172" t="s">
        <v>114</v>
      </c>
    </row>
    <row r="173" spans="1:26" x14ac:dyDescent="0.3">
      <c r="A173">
        <v>10283</v>
      </c>
      <c r="B173">
        <v>25</v>
      </c>
      <c r="C173" s="8">
        <v>100</v>
      </c>
      <c r="D173" s="9">
        <f>sales_data[[#This Row],[QUANTITYORDERED]]*sales_data[[#This Row],[PRICEEACH]]</f>
        <v>2500</v>
      </c>
      <c r="E173">
        <v>6</v>
      </c>
      <c r="F173" s="9">
        <v>2992</v>
      </c>
      <c r="G173" s="3">
        <v>38219</v>
      </c>
      <c r="H173" s="3" t="str">
        <f>TEXT(sales_data[[#This Row],[ORDERDATE]],"mmm")</f>
        <v>Aug</v>
      </c>
      <c r="I173" t="s">
        <v>23</v>
      </c>
      <c r="J173">
        <v>3</v>
      </c>
      <c r="K173">
        <v>8</v>
      </c>
      <c r="L173">
        <v>2004</v>
      </c>
      <c r="M173" t="s">
        <v>135</v>
      </c>
      <c r="N173" s="9">
        <v>136</v>
      </c>
      <c r="O173" t="s">
        <v>237</v>
      </c>
      <c r="P173" t="s">
        <v>275</v>
      </c>
      <c r="Q173" t="s">
        <v>276</v>
      </c>
      <c r="R173" t="s">
        <v>277</v>
      </c>
      <c r="T173" t="s">
        <v>278</v>
      </c>
      <c r="U173" t="s">
        <v>169</v>
      </c>
      <c r="V173" t="s">
        <v>279</v>
      </c>
      <c r="W173" t="s">
        <v>171</v>
      </c>
      <c r="X173" t="s">
        <v>31</v>
      </c>
      <c r="Y173" t="s">
        <v>555</v>
      </c>
      <c r="Z173" t="s">
        <v>32</v>
      </c>
    </row>
    <row r="174" spans="1:26" x14ac:dyDescent="0.3">
      <c r="A174">
        <v>10284</v>
      </c>
      <c r="B174">
        <v>45</v>
      </c>
      <c r="C174" s="8">
        <v>100</v>
      </c>
      <c r="D174" s="9">
        <f>sales_data[[#This Row],[QUANTITYORDERED]]*sales_data[[#This Row],[PRICEEACH]]</f>
        <v>4500</v>
      </c>
      <c r="E174">
        <v>11</v>
      </c>
      <c r="F174" s="9">
        <v>5747.85</v>
      </c>
      <c r="G174" s="3">
        <v>38220</v>
      </c>
      <c r="H174" s="3" t="str">
        <f>TEXT(sales_data[[#This Row],[ORDERDATE]],"mmm")</f>
        <v>Aug</v>
      </c>
      <c r="I174" t="s">
        <v>23</v>
      </c>
      <c r="J174">
        <v>3</v>
      </c>
      <c r="K174">
        <v>8</v>
      </c>
      <c r="L174">
        <v>2004</v>
      </c>
      <c r="M174" t="s">
        <v>417</v>
      </c>
      <c r="N174" s="9">
        <v>157</v>
      </c>
      <c r="O174" t="s">
        <v>418</v>
      </c>
      <c r="P174" t="s">
        <v>401</v>
      </c>
      <c r="Q174" t="s">
        <v>402</v>
      </c>
      <c r="R174" t="s">
        <v>403</v>
      </c>
      <c r="T174" t="s">
        <v>404</v>
      </c>
      <c r="V174" t="s">
        <v>405</v>
      </c>
      <c r="W174" t="s">
        <v>63</v>
      </c>
      <c r="X174" t="s">
        <v>38</v>
      </c>
      <c r="Y174" t="s">
        <v>566</v>
      </c>
      <c r="Z174" t="s">
        <v>43</v>
      </c>
    </row>
    <row r="175" spans="1:26" x14ac:dyDescent="0.3">
      <c r="A175">
        <v>10285</v>
      </c>
      <c r="B175">
        <v>36</v>
      </c>
      <c r="C175" s="8">
        <v>100</v>
      </c>
      <c r="D175" s="9">
        <f>sales_data[[#This Row],[QUANTITYORDERED]]*sales_data[[#This Row],[PRICEEACH]]</f>
        <v>3600</v>
      </c>
      <c r="E175">
        <v>6</v>
      </c>
      <c r="F175" s="9">
        <v>4099.68</v>
      </c>
      <c r="G175" s="3">
        <v>38226</v>
      </c>
      <c r="H175" s="3" t="str">
        <f>TEXT(sales_data[[#This Row],[ORDERDATE]],"mmm")</f>
        <v>Aug</v>
      </c>
      <c r="I175" t="s">
        <v>23</v>
      </c>
      <c r="J175">
        <v>3</v>
      </c>
      <c r="K175">
        <v>8</v>
      </c>
      <c r="L175">
        <v>2004</v>
      </c>
      <c r="M175" t="s">
        <v>24</v>
      </c>
      <c r="N175" s="9">
        <v>95</v>
      </c>
      <c r="O175" t="s">
        <v>25</v>
      </c>
      <c r="P175" t="s">
        <v>92</v>
      </c>
      <c r="Q175">
        <v>6175558555</v>
      </c>
      <c r="R175" t="s">
        <v>93</v>
      </c>
      <c r="T175" t="s">
        <v>94</v>
      </c>
      <c r="U175" t="s">
        <v>95</v>
      </c>
      <c r="V175">
        <v>51247</v>
      </c>
      <c r="W175" t="s">
        <v>30</v>
      </c>
      <c r="X175" t="s">
        <v>31</v>
      </c>
      <c r="Y175" t="s">
        <v>567</v>
      </c>
      <c r="Z175" t="s">
        <v>43</v>
      </c>
    </row>
    <row r="176" spans="1:26" x14ac:dyDescent="0.3">
      <c r="A176">
        <v>10286</v>
      </c>
      <c r="B176">
        <v>38</v>
      </c>
      <c r="C176" s="8">
        <v>57.2</v>
      </c>
      <c r="D176" s="9">
        <f>sales_data[[#This Row],[QUANTITYORDERED]]*sales_data[[#This Row],[PRICEEACH]]</f>
        <v>2173.6</v>
      </c>
      <c r="E176">
        <v>1</v>
      </c>
      <c r="F176" s="9">
        <v>2173.6</v>
      </c>
      <c r="G176" s="3">
        <v>38227</v>
      </c>
      <c r="H176" s="3" t="str">
        <f>TEXT(sales_data[[#This Row],[ORDERDATE]],"mmm")</f>
        <v>Aug</v>
      </c>
      <c r="I176" t="s">
        <v>23</v>
      </c>
      <c r="J176">
        <v>3</v>
      </c>
      <c r="K176">
        <v>8</v>
      </c>
      <c r="L176">
        <v>2004</v>
      </c>
      <c r="M176" t="s">
        <v>24</v>
      </c>
      <c r="N176" s="9">
        <v>62</v>
      </c>
      <c r="O176" t="s">
        <v>450</v>
      </c>
      <c r="P176" t="s">
        <v>298</v>
      </c>
      <c r="Q176" t="s">
        <v>299</v>
      </c>
      <c r="R176" t="s">
        <v>300</v>
      </c>
      <c r="T176" t="s">
        <v>42</v>
      </c>
      <c r="V176">
        <v>75012</v>
      </c>
      <c r="W176" t="s">
        <v>37</v>
      </c>
      <c r="X176" t="s">
        <v>38</v>
      </c>
      <c r="Y176" t="s">
        <v>491</v>
      </c>
      <c r="Z176" t="s">
        <v>32</v>
      </c>
    </row>
    <row r="177" spans="1:26" x14ac:dyDescent="0.3">
      <c r="A177">
        <v>10287</v>
      </c>
      <c r="B177">
        <v>21</v>
      </c>
      <c r="C177" s="8">
        <v>100</v>
      </c>
      <c r="D177" s="9">
        <f>sales_data[[#This Row],[QUANTITYORDERED]]*sales_data[[#This Row],[PRICEEACH]]</f>
        <v>2100</v>
      </c>
      <c r="E177">
        <v>12</v>
      </c>
      <c r="F177" s="9">
        <v>3432.24</v>
      </c>
      <c r="G177" s="3">
        <v>38229</v>
      </c>
      <c r="H177" s="3" t="str">
        <f>TEXT(sales_data[[#This Row],[ORDERDATE]],"mmm")</f>
        <v>Aug</v>
      </c>
      <c r="I177" t="s">
        <v>23</v>
      </c>
      <c r="J177">
        <v>3</v>
      </c>
      <c r="K177">
        <v>8</v>
      </c>
      <c r="L177">
        <v>2004</v>
      </c>
      <c r="M177" t="s">
        <v>135</v>
      </c>
      <c r="N177" s="9">
        <v>194</v>
      </c>
      <c r="O177" t="s">
        <v>312</v>
      </c>
      <c r="P177" t="s">
        <v>328</v>
      </c>
      <c r="Q177" t="s">
        <v>329</v>
      </c>
      <c r="R177" t="s">
        <v>330</v>
      </c>
      <c r="T177" t="s">
        <v>331</v>
      </c>
      <c r="V177">
        <v>1203</v>
      </c>
      <c r="W177" t="s">
        <v>332</v>
      </c>
      <c r="X177" t="s">
        <v>38</v>
      </c>
      <c r="Y177" t="s">
        <v>551</v>
      </c>
      <c r="Z177" t="s">
        <v>43</v>
      </c>
    </row>
    <row r="178" spans="1:26" x14ac:dyDescent="0.3">
      <c r="A178">
        <v>10288</v>
      </c>
      <c r="B178">
        <v>20</v>
      </c>
      <c r="C178" s="8">
        <v>100</v>
      </c>
      <c r="D178" s="9">
        <f>sales_data[[#This Row],[QUANTITYORDERED]]*sales_data[[#This Row],[PRICEEACH]]</f>
        <v>2000</v>
      </c>
      <c r="E178">
        <v>14</v>
      </c>
      <c r="F178" s="9">
        <v>2936.8</v>
      </c>
      <c r="G178" s="3">
        <v>37995</v>
      </c>
      <c r="H178" s="3" t="str">
        <f>TEXT(sales_data[[#This Row],[ORDERDATE]],"mmm")</f>
        <v>Jan</v>
      </c>
      <c r="I178" t="s">
        <v>23</v>
      </c>
      <c r="J178">
        <v>3</v>
      </c>
      <c r="K178">
        <v>9</v>
      </c>
      <c r="L178">
        <v>2004</v>
      </c>
      <c r="M178" t="s">
        <v>135</v>
      </c>
      <c r="N178" s="9">
        <v>124</v>
      </c>
      <c r="O178" t="s">
        <v>416</v>
      </c>
      <c r="P178" t="s">
        <v>308</v>
      </c>
      <c r="Q178" t="s">
        <v>309</v>
      </c>
      <c r="R178" t="s">
        <v>310</v>
      </c>
      <c r="S178" t="s">
        <v>311</v>
      </c>
      <c r="T178" t="s">
        <v>148</v>
      </c>
      <c r="V178">
        <v>69045</v>
      </c>
      <c r="W178" t="s">
        <v>148</v>
      </c>
      <c r="X178" t="s">
        <v>76</v>
      </c>
      <c r="Y178" t="s">
        <v>547</v>
      </c>
      <c r="Z178" t="s">
        <v>32</v>
      </c>
    </row>
    <row r="179" spans="1:26" x14ac:dyDescent="0.3">
      <c r="A179">
        <v>10289</v>
      </c>
      <c r="B179">
        <v>38</v>
      </c>
      <c r="C179" s="8">
        <v>100</v>
      </c>
      <c r="D179" s="9">
        <f>sales_data[[#This Row],[QUANTITYORDERED]]*sales_data[[#This Row],[PRICEEACH]]</f>
        <v>3800</v>
      </c>
      <c r="E179">
        <v>2</v>
      </c>
      <c r="F179" s="9">
        <v>4567.9799999999996</v>
      </c>
      <c r="G179" s="3">
        <v>38055</v>
      </c>
      <c r="H179" s="3" t="str">
        <f>TEXT(sales_data[[#This Row],[ORDERDATE]],"mmm")</f>
        <v>Mar</v>
      </c>
      <c r="I179" t="s">
        <v>23</v>
      </c>
      <c r="J179">
        <v>3</v>
      </c>
      <c r="K179">
        <v>9</v>
      </c>
      <c r="L179">
        <v>2004</v>
      </c>
      <c r="M179" t="s">
        <v>406</v>
      </c>
      <c r="N179" s="9">
        <v>102</v>
      </c>
      <c r="O179" t="s">
        <v>407</v>
      </c>
      <c r="P179" t="s">
        <v>58</v>
      </c>
      <c r="Q179" t="s">
        <v>59</v>
      </c>
      <c r="R179" t="s">
        <v>60</v>
      </c>
      <c r="T179" t="s">
        <v>61</v>
      </c>
      <c r="V179" t="s">
        <v>62</v>
      </c>
      <c r="W179" t="s">
        <v>63</v>
      </c>
      <c r="X179" t="s">
        <v>38</v>
      </c>
      <c r="Y179" t="s">
        <v>532</v>
      </c>
      <c r="Z179" t="s">
        <v>43</v>
      </c>
    </row>
    <row r="180" spans="1:26" x14ac:dyDescent="0.3">
      <c r="A180">
        <v>10290</v>
      </c>
      <c r="B180">
        <v>26</v>
      </c>
      <c r="C180" s="8">
        <v>96.23</v>
      </c>
      <c r="D180" s="9">
        <f>sales_data[[#This Row],[QUANTITYORDERED]]*sales_data[[#This Row],[PRICEEACH]]</f>
        <v>2501.98</v>
      </c>
      <c r="E180">
        <v>2</v>
      </c>
      <c r="F180" s="9">
        <v>2501.98</v>
      </c>
      <c r="G180" s="3">
        <v>38177</v>
      </c>
      <c r="H180" s="3" t="str">
        <f>TEXT(sales_data[[#This Row],[ORDERDATE]],"mmm")</f>
        <v>Jul</v>
      </c>
      <c r="I180" t="s">
        <v>23</v>
      </c>
      <c r="J180">
        <v>3</v>
      </c>
      <c r="K180">
        <v>9</v>
      </c>
      <c r="L180">
        <v>2004</v>
      </c>
      <c r="M180" t="s">
        <v>406</v>
      </c>
      <c r="N180" s="9">
        <v>99</v>
      </c>
      <c r="O180" t="s">
        <v>448</v>
      </c>
      <c r="P180" t="s">
        <v>441</v>
      </c>
      <c r="Q180">
        <v>6175558428</v>
      </c>
      <c r="R180" t="s">
        <v>442</v>
      </c>
      <c r="T180" t="s">
        <v>209</v>
      </c>
      <c r="U180" t="s">
        <v>95</v>
      </c>
      <c r="V180">
        <v>58339</v>
      </c>
      <c r="W180" t="s">
        <v>30</v>
      </c>
      <c r="X180" t="s">
        <v>31</v>
      </c>
      <c r="Y180" t="s">
        <v>505</v>
      </c>
      <c r="Z180" t="s">
        <v>32</v>
      </c>
    </row>
    <row r="181" spans="1:26" x14ac:dyDescent="0.3">
      <c r="A181">
        <v>10291</v>
      </c>
      <c r="B181">
        <v>37</v>
      </c>
      <c r="C181" s="8">
        <v>100</v>
      </c>
      <c r="D181" s="9">
        <f>sales_data[[#This Row],[QUANTITYORDERED]]*sales_data[[#This Row],[PRICEEACH]]</f>
        <v>3700</v>
      </c>
      <c r="E181">
        <v>11</v>
      </c>
      <c r="F181" s="9">
        <v>7136.19</v>
      </c>
      <c r="G181" s="3">
        <v>38208</v>
      </c>
      <c r="H181" s="3" t="str">
        <f>TEXT(sales_data[[#This Row],[ORDERDATE]],"mmm")</f>
        <v>Aug</v>
      </c>
      <c r="I181" t="s">
        <v>23</v>
      </c>
      <c r="J181">
        <v>3</v>
      </c>
      <c r="K181">
        <v>9</v>
      </c>
      <c r="L181">
        <v>2004</v>
      </c>
      <c r="M181" t="s">
        <v>135</v>
      </c>
      <c r="N181" s="9">
        <v>214</v>
      </c>
      <c r="O181" t="s">
        <v>136</v>
      </c>
      <c r="P181" t="s">
        <v>191</v>
      </c>
      <c r="Q181" t="s">
        <v>192</v>
      </c>
      <c r="R181" t="s">
        <v>193</v>
      </c>
      <c r="T181" t="s">
        <v>194</v>
      </c>
      <c r="V181" t="s">
        <v>195</v>
      </c>
      <c r="W181" t="s">
        <v>141</v>
      </c>
      <c r="X181" t="s">
        <v>38</v>
      </c>
      <c r="Y181" t="s">
        <v>526</v>
      </c>
      <c r="Z181" t="s">
        <v>114</v>
      </c>
    </row>
    <row r="182" spans="1:26" x14ac:dyDescent="0.3">
      <c r="A182">
        <v>10292</v>
      </c>
      <c r="B182">
        <v>21</v>
      </c>
      <c r="C182" s="8">
        <v>100</v>
      </c>
      <c r="D182" s="9">
        <f>sales_data[[#This Row],[QUANTITYORDERED]]*sales_data[[#This Row],[PRICEEACH]]</f>
        <v>2100</v>
      </c>
      <c r="E182">
        <v>8</v>
      </c>
      <c r="F182" s="9">
        <v>2214.87</v>
      </c>
      <c r="G182" s="3">
        <v>38208</v>
      </c>
      <c r="H182" s="3" t="str">
        <f>TEXT(sales_data[[#This Row],[ORDERDATE]],"mmm")</f>
        <v>Aug</v>
      </c>
      <c r="I182" t="s">
        <v>23</v>
      </c>
      <c r="J182">
        <v>3</v>
      </c>
      <c r="K182">
        <v>9</v>
      </c>
      <c r="L182">
        <v>2004</v>
      </c>
      <c r="M182" t="s">
        <v>370</v>
      </c>
      <c r="N182" s="9">
        <v>118</v>
      </c>
      <c r="O182" t="s">
        <v>383</v>
      </c>
      <c r="P182" t="s">
        <v>26</v>
      </c>
      <c r="Q182">
        <v>2125557818</v>
      </c>
      <c r="R182" t="s">
        <v>27</v>
      </c>
      <c r="T182" t="s">
        <v>28</v>
      </c>
      <c r="U182" t="s">
        <v>29</v>
      </c>
      <c r="V182">
        <v>10022</v>
      </c>
      <c r="W182" t="s">
        <v>30</v>
      </c>
      <c r="X182" t="s">
        <v>31</v>
      </c>
      <c r="Y182" t="s">
        <v>484</v>
      </c>
      <c r="Z182" t="s">
        <v>32</v>
      </c>
    </row>
    <row r="183" spans="1:26" x14ac:dyDescent="0.3">
      <c r="A183">
        <v>10293</v>
      </c>
      <c r="B183">
        <v>46</v>
      </c>
      <c r="C183" s="8">
        <v>100</v>
      </c>
      <c r="D183" s="9">
        <f>sales_data[[#This Row],[QUANTITYORDERED]]*sales_data[[#This Row],[PRICEEACH]]</f>
        <v>4600</v>
      </c>
      <c r="E183">
        <v>8</v>
      </c>
      <c r="F183" s="9">
        <v>8411.56</v>
      </c>
      <c r="G183" s="3">
        <v>38239</v>
      </c>
      <c r="H183" s="3" t="str">
        <f>TEXT(sales_data[[#This Row],[ORDERDATE]],"mmm")</f>
        <v>Sep</v>
      </c>
      <c r="I183" t="s">
        <v>23</v>
      </c>
      <c r="J183">
        <v>3</v>
      </c>
      <c r="K183">
        <v>9</v>
      </c>
      <c r="L183">
        <v>2004</v>
      </c>
      <c r="M183" t="s">
        <v>135</v>
      </c>
      <c r="N183" s="9">
        <v>207</v>
      </c>
      <c r="O183" t="s">
        <v>348</v>
      </c>
      <c r="P183" t="s">
        <v>186</v>
      </c>
      <c r="Q183" t="s">
        <v>187</v>
      </c>
      <c r="R183" t="s">
        <v>188</v>
      </c>
      <c r="T183" t="s">
        <v>189</v>
      </c>
      <c r="V183">
        <v>10100</v>
      </c>
      <c r="W183" t="s">
        <v>190</v>
      </c>
      <c r="X183" t="s">
        <v>38</v>
      </c>
      <c r="Y183" t="s">
        <v>565</v>
      </c>
      <c r="Z183" t="s">
        <v>114</v>
      </c>
    </row>
    <row r="184" spans="1:26" x14ac:dyDescent="0.3">
      <c r="A184">
        <v>10294</v>
      </c>
      <c r="B184">
        <v>45</v>
      </c>
      <c r="C184" s="8">
        <v>100</v>
      </c>
      <c r="D184" s="9">
        <f>sales_data[[#This Row],[QUANTITYORDERED]]*sales_data[[#This Row],[PRICEEACH]]</f>
        <v>4500</v>
      </c>
      <c r="E184">
        <v>1</v>
      </c>
      <c r="F184" s="9">
        <v>4692.6000000000004</v>
      </c>
      <c r="G184" s="3">
        <v>38269</v>
      </c>
      <c r="H184" s="3" t="str">
        <f>TEXT(sales_data[[#This Row],[ORDERDATE]],"mmm")</f>
        <v>Oct</v>
      </c>
      <c r="I184" t="s">
        <v>23</v>
      </c>
      <c r="J184">
        <v>3</v>
      </c>
      <c r="K184">
        <v>9</v>
      </c>
      <c r="L184">
        <v>2004</v>
      </c>
      <c r="M184" t="s">
        <v>439</v>
      </c>
      <c r="N184" s="9">
        <v>99</v>
      </c>
      <c r="O184" t="s">
        <v>473</v>
      </c>
      <c r="P184" t="s">
        <v>337</v>
      </c>
      <c r="Q184">
        <v>6175557555</v>
      </c>
      <c r="R184" t="s">
        <v>338</v>
      </c>
      <c r="T184" t="s">
        <v>209</v>
      </c>
      <c r="U184" t="s">
        <v>95</v>
      </c>
      <c r="V184">
        <v>58339</v>
      </c>
      <c r="W184" t="s">
        <v>30</v>
      </c>
      <c r="X184" t="s">
        <v>31</v>
      </c>
      <c r="Y184" t="s">
        <v>564</v>
      </c>
      <c r="Z184" t="s">
        <v>43</v>
      </c>
    </row>
    <row r="185" spans="1:26" x14ac:dyDescent="0.3">
      <c r="A185">
        <v>10295</v>
      </c>
      <c r="B185">
        <v>24</v>
      </c>
      <c r="C185" s="8">
        <v>100</v>
      </c>
      <c r="D185" s="9">
        <f>sales_data[[#This Row],[QUANTITYORDERED]]*sales_data[[#This Row],[PRICEEACH]]</f>
        <v>2400</v>
      </c>
      <c r="E185">
        <v>1</v>
      </c>
      <c r="F185" s="9">
        <v>3427.2</v>
      </c>
      <c r="G185" s="3">
        <v>38269</v>
      </c>
      <c r="H185" s="3" t="str">
        <f>TEXT(sales_data[[#This Row],[ORDERDATE]],"mmm")</f>
        <v>Oct</v>
      </c>
      <c r="I185" t="s">
        <v>23</v>
      </c>
      <c r="J185">
        <v>3</v>
      </c>
      <c r="K185">
        <v>9</v>
      </c>
      <c r="L185">
        <v>2004</v>
      </c>
      <c r="M185" t="s">
        <v>135</v>
      </c>
      <c r="N185" s="9">
        <v>136</v>
      </c>
      <c r="O185" t="s">
        <v>237</v>
      </c>
      <c r="P185" t="s">
        <v>280</v>
      </c>
      <c r="Q185">
        <v>6175559555</v>
      </c>
      <c r="R185" t="s">
        <v>281</v>
      </c>
      <c r="T185" t="s">
        <v>282</v>
      </c>
      <c r="U185" t="s">
        <v>95</v>
      </c>
      <c r="V185">
        <v>51003</v>
      </c>
      <c r="W185" t="s">
        <v>30</v>
      </c>
      <c r="X185" t="s">
        <v>31</v>
      </c>
      <c r="Y185" t="s">
        <v>561</v>
      </c>
      <c r="Z185" t="s">
        <v>43</v>
      </c>
    </row>
    <row r="186" spans="1:26" x14ac:dyDescent="0.3">
      <c r="A186">
        <v>10296</v>
      </c>
      <c r="B186">
        <v>36</v>
      </c>
      <c r="C186" s="8">
        <v>100</v>
      </c>
      <c r="D186" s="9">
        <f>sales_data[[#This Row],[QUANTITYORDERED]]*sales_data[[#This Row],[PRICEEACH]]</f>
        <v>3600</v>
      </c>
      <c r="E186">
        <v>7</v>
      </c>
      <c r="F186" s="9">
        <v>5676.84</v>
      </c>
      <c r="G186" s="3">
        <v>38245</v>
      </c>
      <c r="H186" s="3" t="str">
        <f>TEXT(sales_data[[#This Row],[ORDERDATE]],"mmm")</f>
        <v>Sep</v>
      </c>
      <c r="I186" t="s">
        <v>23</v>
      </c>
      <c r="J186">
        <v>3</v>
      </c>
      <c r="K186">
        <v>9</v>
      </c>
      <c r="L186">
        <v>2004</v>
      </c>
      <c r="M186" t="s">
        <v>417</v>
      </c>
      <c r="N186" s="9">
        <v>157</v>
      </c>
      <c r="O186" t="s">
        <v>418</v>
      </c>
      <c r="P186" t="s">
        <v>421</v>
      </c>
      <c r="Q186" t="s">
        <v>422</v>
      </c>
      <c r="R186" t="s">
        <v>423</v>
      </c>
      <c r="T186" t="s">
        <v>424</v>
      </c>
      <c r="V186">
        <v>80686</v>
      </c>
      <c r="W186" t="s">
        <v>327</v>
      </c>
      <c r="X186" t="s">
        <v>38</v>
      </c>
      <c r="Y186" t="s">
        <v>568</v>
      </c>
      <c r="Z186" t="s">
        <v>43</v>
      </c>
    </row>
    <row r="187" spans="1:26" x14ac:dyDescent="0.3">
      <c r="A187">
        <v>10297</v>
      </c>
      <c r="B187">
        <v>25</v>
      </c>
      <c r="C187" s="8">
        <v>82.79</v>
      </c>
      <c r="D187" s="9">
        <f>sales_data[[#This Row],[QUANTITYORDERED]]*sales_data[[#This Row],[PRICEEACH]]</f>
        <v>2069.75</v>
      </c>
      <c r="E187">
        <v>4</v>
      </c>
      <c r="F187" s="9">
        <v>2069.75</v>
      </c>
      <c r="G187" s="3">
        <v>38246</v>
      </c>
      <c r="H187" s="3" t="str">
        <f>TEXT(sales_data[[#This Row],[ORDERDATE]],"mmm")</f>
        <v>Sep</v>
      </c>
      <c r="I187" t="s">
        <v>23</v>
      </c>
      <c r="J187">
        <v>3</v>
      </c>
      <c r="K187">
        <v>9</v>
      </c>
      <c r="L187">
        <v>2004</v>
      </c>
      <c r="M187" t="s">
        <v>417</v>
      </c>
      <c r="N187" s="9">
        <v>84</v>
      </c>
      <c r="O187" t="s">
        <v>435</v>
      </c>
      <c r="P187" t="s">
        <v>352</v>
      </c>
      <c r="Q187" t="s">
        <v>353</v>
      </c>
      <c r="R187" t="s">
        <v>354</v>
      </c>
      <c r="S187" t="s">
        <v>355</v>
      </c>
      <c r="T187" t="s">
        <v>356</v>
      </c>
      <c r="V187">
        <v>2</v>
      </c>
      <c r="W187" t="s">
        <v>357</v>
      </c>
      <c r="X187" t="s">
        <v>38</v>
      </c>
      <c r="Y187" t="s">
        <v>548</v>
      </c>
      <c r="Z187" t="s">
        <v>32</v>
      </c>
    </row>
    <row r="188" spans="1:26" x14ac:dyDescent="0.3">
      <c r="A188">
        <v>10298</v>
      </c>
      <c r="B188">
        <v>39</v>
      </c>
      <c r="C188" s="8">
        <v>96.34</v>
      </c>
      <c r="D188" s="9">
        <f>sales_data[[#This Row],[QUANTITYORDERED]]*sales_data[[#This Row],[PRICEEACH]]</f>
        <v>3757.26</v>
      </c>
      <c r="E188">
        <v>1</v>
      </c>
      <c r="F188" s="9">
        <v>3757.26</v>
      </c>
      <c r="G188" s="3">
        <v>38257</v>
      </c>
      <c r="H188" s="3" t="str">
        <f>TEXT(sales_data[[#This Row],[ORDERDATE]],"mmm")</f>
        <v>Sep</v>
      </c>
      <c r="I188" t="s">
        <v>23</v>
      </c>
      <c r="J188">
        <v>3</v>
      </c>
      <c r="K188">
        <v>9</v>
      </c>
      <c r="L188">
        <v>2004</v>
      </c>
      <c r="M188" t="s">
        <v>24</v>
      </c>
      <c r="N188" s="9">
        <v>118</v>
      </c>
      <c r="O188" t="s">
        <v>222</v>
      </c>
      <c r="P188" t="s">
        <v>230</v>
      </c>
      <c r="Q188" t="s">
        <v>231</v>
      </c>
      <c r="R188" t="s">
        <v>232</v>
      </c>
      <c r="T188" t="s">
        <v>91</v>
      </c>
      <c r="V188">
        <v>44000</v>
      </c>
      <c r="W188" t="s">
        <v>37</v>
      </c>
      <c r="X188" t="s">
        <v>38</v>
      </c>
      <c r="Y188" t="s">
        <v>500</v>
      </c>
      <c r="Z188" t="s">
        <v>43</v>
      </c>
    </row>
    <row r="189" spans="1:26" x14ac:dyDescent="0.3">
      <c r="A189">
        <v>10299</v>
      </c>
      <c r="B189">
        <v>23</v>
      </c>
      <c r="C189" s="8">
        <v>100</v>
      </c>
      <c r="D189" s="9">
        <f>sales_data[[#This Row],[QUANTITYORDERED]]*sales_data[[#This Row],[PRICEEACH]]</f>
        <v>2300</v>
      </c>
      <c r="E189">
        <v>9</v>
      </c>
      <c r="F189" s="9">
        <v>2597.39</v>
      </c>
      <c r="G189" s="3">
        <v>38260</v>
      </c>
      <c r="H189" s="3" t="str">
        <f>TEXT(sales_data[[#This Row],[ORDERDATE]],"mmm")</f>
        <v>Sep</v>
      </c>
      <c r="I189" t="s">
        <v>23</v>
      </c>
      <c r="J189">
        <v>3</v>
      </c>
      <c r="K189">
        <v>9</v>
      </c>
      <c r="L189">
        <v>2004</v>
      </c>
      <c r="M189" t="s">
        <v>24</v>
      </c>
      <c r="N189" s="9">
        <v>95</v>
      </c>
      <c r="O189" t="s">
        <v>25</v>
      </c>
      <c r="P189" t="s">
        <v>96</v>
      </c>
      <c r="Q189" t="s">
        <v>97</v>
      </c>
      <c r="R189" t="s">
        <v>98</v>
      </c>
      <c r="T189" t="s">
        <v>99</v>
      </c>
      <c r="V189">
        <v>21240</v>
      </c>
      <c r="W189" t="s">
        <v>100</v>
      </c>
      <c r="X189" t="s">
        <v>38</v>
      </c>
      <c r="Y189" t="s">
        <v>520</v>
      </c>
      <c r="Z189" t="s">
        <v>32</v>
      </c>
    </row>
    <row r="190" spans="1:26" x14ac:dyDescent="0.3">
      <c r="A190">
        <v>10300</v>
      </c>
      <c r="B190">
        <v>33</v>
      </c>
      <c r="C190" s="8">
        <v>100</v>
      </c>
      <c r="D190" s="9">
        <f>sales_data[[#This Row],[QUANTITYORDERED]]*sales_data[[#This Row],[PRICEEACH]]</f>
        <v>3300</v>
      </c>
      <c r="E190">
        <v>5</v>
      </c>
      <c r="F190" s="9">
        <v>5521.89</v>
      </c>
      <c r="G190" s="3">
        <v>37721</v>
      </c>
      <c r="H190" s="3" t="str">
        <f>TEXT(sales_data[[#This Row],[ORDERDATE]],"mmm")</f>
        <v>Apr</v>
      </c>
      <c r="I190" t="s">
        <v>23</v>
      </c>
      <c r="J190">
        <v>4</v>
      </c>
      <c r="K190">
        <v>10</v>
      </c>
      <c r="L190">
        <v>2003</v>
      </c>
      <c r="M190" t="s">
        <v>135</v>
      </c>
      <c r="N190" s="9">
        <v>194</v>
      </c>
      <c r="O190" t="s">
        <v>312</v>
      </c>
      <c r="P190" t="s">
        <v>339</v>
      </c>
      <c r="Q190" t="s">
        <v>340</v>
      </c>
      <c r="R190" t="s">
        <v>341</v>
      </c>
      <c r="T190" t="s">
        <v>342</v>
      </c>
      <c r="V190">
        <v>60528</v>
      </c>
      <c r="W190" t="s">
        <v>327</v>
      </c>
      <c r="X190" t="s">
        <v>38</v>
      </c>
      <c r="Y190" t="s">
        <v>478</v>
      </c>
      <c r="Z190" t="s">
        <v>43</v>
      </c>
    </row>
    <row r="191" spans="1:26" x14ac:dyDescent="0.3">
      <c r="A191">
        <v>10301</v>
      </c>
      <c r="B191">
        <v>37</v>
      </c>
      <c r="C191" s="8">
        <v>100</v>
      </c>
      <c r="D191" s="9">
        <f>sales_data[[#This Row],[QUANTITYORDERED]]*sales_data[[#This Row],[PRICEEACH]]</f>
        <v>3700</v>
      </c>
      <c r="E191">
        <v>8</v>
      </c>
      <c r="F191" s="9">
        <v>5917.78</v>
      </c>
      <c r="G191" s="3">
        <v>37751</v>
      </c>
      <c r="H191" s="3" t="str">
        <f>TEXT(sales_data[[#This Row],[ORDERDATE]],"mmm")</f>
        <v>May</v>
      </c>
      <c r="I191" t="s">
        <v>23</v>
      </c>
      <c r="J191">
        <v>4</v>
      </c>
      <c r="K191">
        <v>10</v>
      </c>
      <c r="L191">
        <v>2003</v>
      </c>
      <c r="M191" t="s">
        <v>135</v>
      </c>
      <c r="N191" s="9">
        <v>141</v>
      </c>
      <c r="O191" t="s">
        <v>396</v>
      </c>
      <c r="P191" t="s">
        <v>401</v>
      </c>
      <c r="Q191" t="s">
        <v>402</v>
      </c>
      <c r="R191" t="s">
        <v>403</v>
      </c>
      <c r="T191" t="s">
        <v>404</v>
      </c>
      <c r="V191" t="s">
        <v>405</v>
      </c>
      <c r="W191" t="s">
        <v>63</v>
      </c>
      <c r="X191" t="s">
        <v>38</v>
      </c>
      <c r="Y191" t="s">
        <v>566</v>
      </c>
      <c r="Z191" t="s">
        <v>43</v>
      </c>
    </row>
    <row r="192" spans="1:26" x14ac:dyDescent="0.3">
      <c r="A192">
        <v>10302</v>
      </c>
      <c r="B192">
        <v>43</v>
      </c>
      <c r="C192" s="8">
        <v>100</v>
      </c>
      <c r="D192" s="9">
        <f>sales_data[[#This Row],[QUANTITYORDERED]]*sales_data[[#This Row],[PRICEEACH]]</f>
        <v>4300</v>
      </c>
      <c r="E192">
        <v>1</v>
      </c>
      <c r="F192" s="9">
        <v>7310</v>
      </c>
      <c r="G192" s="3">
        <v>37782</v>
      </c>
      <c r="H192" s="3" t="str">
        <f>TEXT(sales_data[[#This Row],[ORDERDATE]],"mmm")</f>
        <v>Jun</v>
      </c>
      <c r="I192" t="s">
        <v>23</v>
      </c>
      <c r="J192">
        <v>4</v>
      </c>
      <c r="K192">
        <v>10</v>
      </c>
      <c r="L192">
        <v>2003</v>
      </c>
      <c r="M192" t="s">
        <v>406</v>
      </c>
      <c r="N192" s="9">
        <v>170</v>
      </c>
      <c r="O192" t="s">
        <v>430</v>
      </c>
      <c r="P192" t="s">
        <v>124</v>
      </c>
      <c r="Q192" t="s">
        <v>125</v>
      </c>
      <c r="R192" t="s">
        <v>474</v>
      </c>
      <c r="T192" t="s">
        <v>126</v>
      </c>
      <c r="V192" t="s">
        <v>127</v>
      </c>
      <c r="W192" t="s">
        <v>128</v>
      </c>
      <c r="X192" t="s">
        <v>38</v>
      </c>
      <c r="Y192" t="s">
        <v>559</v>
      </c>
      <c r="Z192" t="s">
        <v>114</v>
      </c>
    </row>
    <row r="193" spans="1:26" x14ac:dyDescent="0.3">
      <c r="A193">
        <v>10303</v>
      </c>
      <c r="B193">
        <v>46</v>
      </c>
      <c r="C193" s="8">
        <v>49.04</v>
      </c>
      <c r="D193" s="9">
        <f>sales_data[[#This Row],[QUANTITYORDERED]]*sales_data[[#This Row],[PRICEEACH]]</f>
        <v>2255.84</v>
      </c>
      <c r="E193">
        <v>2</v>
      </c>
      <c r="F193" s="9">
        <v>2255.84</v>
      </c>
      <c r="G193" s="3">
        <v>38148</v>
      </c>
      <c r="H193" s="3" t="str">
        <f>TEXT(sales_data[[#This Row],[ORDERDATE]],"mmm")</f>
        <v>Jun</v>
      </c>
      <c r="I193" t="s">
        <v>23</v>
      </c>
      <c r="J193">
        <v>4</v>
      </c>
      <c r="K193">
        <v>10</v>
      </c>
      <c r="L193">
        <v>2004</v>
      </c>
      <c r="M193" t="s">
        <v>406</v>
      </c>
      <c r="N193" s="9">
        <v>60</v>
      </c>
      <c r="O193" t="s">
        <v>432</v>
      </c>
      <c r="P193" t="s">
        <v>384</v>
      </c>
      <c r="Q193" t="s">
        <v>385</v>
      </c>
      <c r="R193" t="s">
        <v>386</v>
      </c>
      <c r="T193" t="s">
        <v>387</v>
      </c>
      <c r="V193">
        <v>41101</v>
      </c>
      <c r="W193" t="s">
        <v>134</v>
      </c>
      <c r="X193" t="s">
        <v>38</v>
      </c>
      <c r="Y193" t="s">
        <v>534</v>
      </c>
      <c r="Z193" t="s">
        <v>32</v>
      </c>
    </row>
    <row r="194" spans="1:26" x14ac:dyDescent="0.3">
      <c r="A194">
        <v>10304</v>
      </c>
      <c r="B194">
        <v>47</v>
      </c>
      <c r="C194" s="8">
        <v>100</v>
      </c>
      <c r="D194" s="9">
        <f>sales_data[[#This Row],[QUANTITYORDERED]]*sales_data[[#This Row],[PRICEEACH]]</f>
        <v>4700</v>
      </c>
      <c r="E194">
        <v>6</v>
      </c>
      <c r="F194" s="9">
        <v>10172.700000000001</v>
      </c>
      <c r="G194" s="3">
        <v>38301</v>
      </c>
      <c r="H194" s="3" t="str">
        <f>TEXT(sales_data[[#This Row],[ORDERDATE]],"mmm")</f>
        <v>Nov</v>
      </c>
      <c r="I194" t="s">
        <v>23</v>
      </c>
      <c r="J194">
        <v>4</v>
      </c>
      <c r="K194">
        <v>10</v>
      </c>
      <c r="L194">
        <v>2004</v>
      </c>
      <c r="M194" t="s">
        <v>135</v>
      </c>
      <c r="N194" s="9">
        <v>214</v>
      </c>
      <c r="O194" t="s">
        <v>136</v>
      </c>
      <c r="P194" t="s">
        <v>196</v>
      </c>
      <c r="Q194" t="s">
        <v>197</v>
      </c>
      <c r="R194" t="s">
        <v>198</v>
      </c>
      <c r="T194" t="s">
        <v>199</v>
      </c>
      <c r="V194">
        <v>78000</v>
      </c>
      <c r="W194" t="s">
        <v>37</v>
      </c>
      <c r="X194" t="s">
        <v>38</v>
      </c>
      <c r="Y194" t="s">
        <v>546</v>
      </c>
      <c r="Z194" t="s">
        <v>114</v>
      </c>
    </row>
    <row r="195" spans="1:26" x14ac:dyDescent="0.3">
      <c r="A195">
        <v>10305</v>
      </c>
      <c r="B195">
        <v>38</v>
      </c>
      <c r="C195" s="8">
        <v>100</v>
      </c>
      <c r="D195" s="9">
        <f>sales_data[[#This Row],[QUANTITYORDERED]]*sales_data[[#This Row],[PRICEEACH]]</f>
        <v>3800</v>
      </c>
      <c r="E195">
        <v>13</v>
      </c>
      <c r="F195" s="9">
        <v>6680.78</v>
      </c>
      <c r="G195" s="3">
        <v>38273</v>
      </c>
      <c r="H195" s="3" t="str">
        <f>TEXT(sales_data[[#This Row],[ORDERDATE]],"mmm")</f>
        <v>Oct</v>
      </c>
      <c r="I195" t="s">
        <v>23</v>
      </c>
      <c r="J195">
        <v>4</v>
      </c>
      <c r="K195">
        <v>10</v>
      </c>
      <c r="L195">
        <v>2004</v>
      </c>
      <c r="M195" t="s">
        <v>135</v>
      </c>
      <c r="N195" s="9">
        <v>147</v>
      </c>
      <c r="O195" t="s">
        <v>297</v>
      </c>
      <c r="P195" t="s">
        <v>92</v>
      </c>
      <c r="Q195">
        <v>6175558555</v>
      </c>
      <c r="R195" t="s">
        <v>93</v>
      </c>
      <c r="T195" t="s">
        <v>94</v>
      </c>
      <c r="U195" t="s">
        <v>95</v>
      </c>
      <c r="V195">
        <v>51247</v>
      </c>
      <c r="W195" t="s">
        <v>30</v>
      </c>
      <c r="X195" t="s">
        <v>31</v>
      </c>
      <c r="Y195" t="s">
        <v>567</v>
      </c>
      <c r="Z195" t="s">
        <v>43</v>
      </c>
    </row>
    <row r="196" spans="1:26" x14ac:dyDescent="0.3">
      <c r="A196">
        <v>10306</v>
      </c>
      <c r="B196">
        <v>31</v>
      </c>
      <c r="C196" s="8">
        <v>100</v>
      </c>
      <c r="D196" s="9">
        <f>sales_data[[#This Row],[QUANTITYORDERED]]*sales_data[[#This Row],[PRICEEACH]]</f>
        <v>3100</v>
      </c>
      <c r="E196">
        <v>13</v>
      </c>
      <c r="F196" s="9">
        <v>6570.76</v>
      </c>
      <c r="G196" s="3">
        <v>38274</v>
      </c>
      <c r="H196" s="3" t="str">
        <f>TEXT(sales_data[[#This Row],[ORDERDATE]],"mmm")</f>
        <v>Oct</v>
      </c>
      <c r="I196" t="s">
        <v>23</v>
      </c>
      <c r="J196">
        <v>4</v>
      </c>
      <c r="K196">
        <v>10</v>
      </c>
      <c r="L196">
        <v>2004</v>
      </c>
      <c r="M196" t="s">
        <v>135</v>
      </c>
      <c r="N196" s="9">
        <v>207</v>
      </c>
      <c r="O196" t="s">
        <v>348</v>
      </c>
      <c r="P196" t="s">
        <v>361</v>
      </c>
      <c r="Q196" t="s">
        <v>362</v>
      </c>
      <c r="R196" t="s">
        <v>363</v>
      </c>
      <c r="T196" t="s">
        <v>364</v>
      </c>
      <c r="V196" t="s">
        <v>365</v>
      </c>
      <c r="W196" t="s">
        <v>128</v>
      </c>
      <c r="X196" t="s">
        <v>38</v>
      </c>
      <c r="Y196" t="s">
        <v>487</v>
      </c>
      <c r="Z196" t="s">
        <v>43</v>
      </c>
    </row>
    <row r="197" spans="1:26" x14ac:dyDescent="0.3">
      <c r="A197">
        <v>10307</v>
      </c>
      <c r="B197">
        <v>22</v>
      </c>
      <c r="C197" s="8">
        <v>100</v>
      </c>
      <c r="D197" s="9">
        <f>sales_data[[#This Row],[QUANTITYORDERED]]*sales_data[[#This Row],[PRICEEACH]]</f>
        <v>2200</v>
      </c>
      <c r="E197">
        <v>9</v>
      </c>
      <c r="F197" s="9">
        <v>2692.8</v>
      </c>
      <c r="G197" s="3">
        <v>38274</v>
      </c>
      <c r="H197" s="3" t="str">
        <f>TEXT(sales_data[[#This Row],[ORDERDATE]],"mmm")</f>
        <v>Oct</v>
      </c>
      <c r="I197" t="s">
        <v>23</v>
      </c>
      <c r="J197">
        <v>4</v>
      </c>
      <c r="K197">
        <v>10</v>
      </c>
      <c r="L197">
        <v>2004</v>
      </c>
      <c r="M197" t="s">
        <v>135</v>
      </c>
      <c r="N197" s="9">
        <v>136</v>
      </c>
      <c r="O197" t="s">
        <v>237</v>
      </c>
      <c r="P197" t="s">
        <v>158</v>
      </c>
      <c r="Q197">
        <v>2155554695</v>
      </c>
      <c r="R197" t="s">
        <v>159</v>
      </c>
      <c r="T197" t="s">
        <v>160</v>
      </c>
      <c r="U197" t="s">
        <v>108</v>
      </c>
      <c r="V197">
        <v>71270</v>
      </c>
      <c r="W197" t="s">
        <v>30</v>
      </c>
      <c r="X197" t="s">
        <v>31</v>
      </c>
      <c r="Y197" t="s">
        <v>533</v>
      </c>
      <c r="Z197" t="s">
        <v>32</v>
      </c>
    </row>
    <row r="198" spans="1:26" x14ac:dyDescent="0.3">
      <c r="A198">
        <v>10308</v>
      </c>
      <c r="B198">
        <v>34</v>
      </c>
      <c r="C198" s="8">
        <v>100</v>
      </c>
      <c r="D198" s="9">
        <f>sales_data[[#This Row],[QUANTITYORDERED]]*sales_data[[#This Row],[PRICEEACH]]</f>
        <v>3400</v>
      </c>
      <c r="E198">
        <v>2</v>
      </c>
      <c r="F198" s="9">
        <v>4043.96</v>
      </c>
      <c r="G198" s="3">
        <v>38275</v>
      </c>
      <c r="H198" s="3" t="str">
        <f>TEXT(sales_data[[#This Row],[ORDERDATE]],"mmm")</f>
        <v>Oct</v>
      </c>
      <c r="I198" t="s">
        <v>23</v>
      </c>
      <c r="J198">
        <v>4</v>
      </c>
      <c r="K198">
        <v>10</v>
      </c>
      <c r="L198">
        <v>2004</v>
      </c>
      <c r="M198" t="s">
        <v>24</v>
      </c>
      <c r="N198" s="9">
        <v>118</v>
      </c>
      <c r="O198" t="s">
        <v>222</v>
      </c>
      <c r="P198" t="s">
        <v>233</v>
      </c>
      <c r="Q198">
        <v>9145554562</v>
      </c>
      <c r="R198" t="s">
        <v>234</v>
      </c>
      <c r="T198" t="s">
        <v>235</v>
      </c>
      <c r="U198" t="s">
        <v>29</v>
      </c>
      <c r="V198">
        <v>24067</v>
      </c>
      <c r="W198" t="s">
        <v>30</v>
      </c>
      <c r="X198" t="s">
        <v>31</v>
      </c>
      <c r="Y198" t="s">
        <v>539</v>
      </c>
      <c r="Z198" t="s">
        <v>43</v>
      </c>
    </row>
    <row r="199" spans="1:26" x14ac:dyDescent="0.3">
      <c r="A199">
        <v>10309</v>
      </c>
      <c r="B199">
        <v>41</v>
      </c>
      <c r="C199" s="8">
        <v>100</v>
      </c>
      <c r="D199" s="9">
        <f>sales_data[[#This Row],[QUANTITYORDERED]]*sales_data[[#This Row],[PRICEEACH]]</f>
        <v>4100</v>
      </c>
      <c r="E199">
        <v>5</v>
      </c>
      <c r="F199" s="9">
        <v>4394.38</v>
      </c>
      <c r="G199" s="3">
        <v>38275</v>
      </c>
      <c r="H199" s="3" t="str">
        <f>TEXT(sales_data[[#This Row],[ORDERDATE]],"mmm")</f>
        <v>Oct</v>
      </c>
      <c r="I199" t="s">
        <v>23</v>
      </c>
      <c r="J199">
        <v>4</v>
      </c>
      <c r="K199">
        <v>10</v>
      </c>
      <c r="L199">
        <v>2004</v>
      </c>
      <c r="M199" t="s">
        <v>24</v>
      </c>
      <c r="N199" s="9">
        <v>95</v>
      </c>
      <c r="O199" t="s">
        <v>25</v>
      </c>
      <c r="P199" t="s">
        <v>101</v>
      </c>
      <c r="Q199" t="s">
        <v>102</v>
      </c>
      <c r="R199" t="s">
        <v>103</v>
      </c>
      <c r="T199" t="s">
        <v>104</v>
      </c>
      <c r="V199">
        <v>4110</v>
      </c>
      <c r="W199" t="s">
        <v>63</v>
      </c>
      <c r="X199" t="s">
        <v>38</v>
      </c>
      <c r="Y199" t="s">
        <v>480</v>
      </c>
      <c r="Z199" t="s">
        <v>43</v>
      </c>
    </row>
    <row r="200" spans="1:26" x14ac:dyDescent="0.3">
      <c r="A200">
        <v>10310</v>
      </c>
      <c r="B200">
        <v>33</v>
      </c>
      <c r="C200" s="8">
        <v>100</v>
      </c>
      <c r="D200" s="9">
        <f>sales_data[[#This Row],[QUANTITYORDERED]]*sales_data[[#This Row],[PRICEEACH]]</f>
        <v>3300</v>
      </c>
      <c r="E200">
        <v>10</v>
      </c>
      <c r="F200" s="9">
        <v>6934.62</v>
      </c>
      <c r="G200" s="3">
        <v>38276</v>
      </c>
      <c r="H200" s="3" t="str">
        <f>TEXT(sales_data[[#This Row],[ORDERDATE]],"mmm")</f>
        <v>Oct</v>
      </c>
      <c r="I200" t="s">
        <v>23</v>
      </c>
      <c r="J200">
        <v>4</v>
      </c>
      <c r="K200">
        <v>10</v>
      </c>
      <c r="L200">
        <v>2004</v>
      </c>
      <c r="M200" t="s">
        <v>135</v>
      </c>
      <c r="N200" s="9">
        <v>194</v>
      </c>
      <c r="O200" t="s">
        <v>312</v>
      </c>
      <c r="P200" t="s">
        <v>323</v>
      </c>
      <c r="Q200" t="s">
        <v>324</v>
      </c>
      <c r="R200" t="s">
        <v>325</v>
      </c>
      <c r="T200" t="s">
        <v>326</v>
      </c>
      <c r="V200">
        <v>50739</v>
      </c>
      <c r="W200" t="s">
        <v>327</v>
      </c>
      <c r="X200" t="s">
        <v>38</v>
      </c>
      <c r="Y200" t="s">
        <v>536</v>
      </c>
      <c r="Z200" t="s">
        <v>43</v>
      </c>
    </row>
    <row r="201" spans="1:26" x14ac:dyDescent="0.3">
      <c r="A201">
        <v>10311</v>
      </c>
      <c r="B201">
        <v>29</v>
      </c>
      <c r="C201" s="8">
        <v>100</v>
      </c>
      <c r="D201" s="9">
        <f>sales_data[[#This Row],[QUANTITYORDERED]]*sales_data[[#This Row],[PRICEEACH]]</f>
        <v>2900</v>
      </c>
      <c r="E201">
        <v>9</v>
      </c>
      <c r="F201" s="9">
        <v>2923.2</v>
      </c>
      <c r="G201" s="3">
        <v>38276</v>
      </c>
      <c r="H201" s="3" t="str">
        <f>TEXT(sales_data[[#This Row],[ORDERDATE]],"mmm")</f>
        <v>Oct</v>
      </c>
      <c r="I201" t="s">
        <v>23</v>
      </c>
      <c r="J201">
        <v>4</v>
      </c>
      <c r="K201">
        <v>10</v>
      </c>
      <c r="L201">
        <v>2004</v>
      </c>
      <c r="M201" t="s">
        <v>135</v>
      </c>
      <c r="N201" s="9">
        <v>124</v>
      </c>
      <c r="O201" t="s">
        <v>416</v>
      </c>
      <c r="P201" t="s">
        <v>130</v>
      </c>
      <c r="Q201" t="s">
        <v>131</v>
      </c>
      <c r="R201" t="s">
        <v>132</v>
      </c>
      <c r="T201" t="s">
        <v>133</v>
      </c>
      <c r="V201">
        <v>28034</v>
      </c>
      <c r="W201" t="s">
        <v>134</v>
      </c>
      <c r="X201" t="s">
        <v>38</v>
      </c>
      <c r="Y201" t="s">
        <v>481</v>
      </c>
      <c r="Z201" t="s">
        <v>32</v>
      </c>
    </row>
    <row r="202" spans="1:26" x14ac:dyDescent="0.3">
      <c r="A202">
        <v>10312</v>
      </c>
      <c r="B202">
        <v>48</v>
      </c>
      <c r="C202" s="8">
        <v>100</v>
      </c>
      <c r="D202" s="9">
        <f>sales_data[[#This Row],[QUANTITYORDERED]]*sales_data[[#This Row],[PRICEEACH]]</f>
        <v>4800</v>
      </c>
      <c r="E202">
        <v>3</v>
      </c>
      <c r="F202" s="9">
        <v>11623.7</v>
      </c>
      <c r="G202" s="3">
        <v>38281</v>
      </c>
      <c r="H202" s="3" t="str">
        <f>TEXT(sales_data[[#This Row],[ORDERDATE]],"mmm")</f>
        <v>Oct</v>
      </c>
      <c r="I202" t="s">
        <v>23</v>
      </c>
      <c r="J202">
        <v>4</v>
      </c>
      <c r="K202">
        <v>10</v>
      </c>
      <c r="L202">
        <v>2004</v>
      </c>
      <c r="M202" t="s">
        <v>135</v>
      </c>
      <c r="N202" s="9">
        <v>214</v>
      </c>
      <c r="O202" t="s">
        <v>136</v>
      </c>
      <c r="P202" t="s">
        <v>200</v>
      </c>
      <c r="Q202">
        <v>4155551450</v>
      </c>
      <c r="R202" t="s">
        <v>201</v>
      </c>
      <c r="T202" t="s">
        <v>202</v>
      </c>
      <c r="U202" t="s">
        <v>47</v>
      </c>
      <c r="V202">
        <v>97562</v>
      </c>
      <c r="W202" t="s">
        <v>30</v>
      </c>
      <c r="X202" t="s">
        <v>31</v>
      </c>
      <c r="Y202" t="s">
        <v>490</v>
      </c>
      <c r="Z202" t="s">
        <v>114</v>
      </c>
    </row>
    <row r="203" spans="1:26" x14ac:dyDescent="0.3">
      <c r="A203">
        <v>10313</v>
      </c>
      <c r="B203">
        <v>40</v>
      </c>
      <c r="C203" s="8">
        <v>100</v>
      </c>
      <c r="D203" s="9">
        <f>sales_data[[#This Row],[QUANTITYORDERED]]*sales_data[[#This Row],[PRICEEACH]]</f>
        <v>4000</v>
      </c>
      <c r="E203">
        <v>7</v>
      </c>
      <c r="F203" s="9">
        <v>6678</v>
      </c>
      <c r="G203" s="3">
        <v>38282</v>
      </c>
      <c r="H203" s="3" t="str">
        <f>TEXT(sales_data[[#This Row],[ORDERDATE]],"mmm")</f>
        <v>Oct</v>
      </c>
      <c r="I203" t="s">
        <v>23</v>
      </c>
      <c r="J203">
        <v>4</v>
      </c>
      <c r="K203">
        <v>10</v>
      </c>
      <c r="L203">
        <v>2004</v>
      </c>
      <c r="M203" t="s">
        <v>135</v>
      </c>
      <c r="N203" s="9">
        <v>147</v>
      </c>
      <c r="O203" t="s">
        <v>297</v>
      </c>
      <c r="P203" t="s">
        <v>165</v>
      </c>
      <c r="Q203" t="s">
        <v>166</v>
      </c>
      <c r="R203" t="s">
        <v>167</v>
      </c>
      <c r="T203" t="s">
        <v>168</v>
      </c>
      <c r="U203" t="s">
        <v>169</v>
      </c>
      <c r="V203" t="s">
        <v>170</v>
      </c>
      <c r="W203" t="s">
        <v>171</v>
      </c>
      <c r="X203" t="s">
        <v>31</v>
      </c>
      <c r="Y203" t="s">
        <v>542</v>
      </c>
      <c r="Z203" t="s">
        <v>43</v>
      </c>
    </row>
    <row r="204" spans="1:26" x14ac:dyDescent="0.3">
      <c r="A204">
        <v>10314</v>
      </c>
      <c r="B204">
        <v>38</v>
      </c>
      <c r="C204" s="8">
        <v>100</v>
      </c>
      <c r="D204" s="9">
        <f>sales_data[[#This Row],[QUANTITYORDERED]]*sales_data[[#This Row],[PRICEEACH]]</f>
        <v>3800</v>
      </c>
      <c r="E204">
        <v>5</v>
      </c>
      <c r="F204" s="9">
        <v>7975.44</v>
      </c>
      <c r="G204" s="3">
        <v>38282</v>
      </c>
      <c r="H204" s="3" t="str">
        <f>TEXT(sales_data[[#This Row],[ORDERDATE]],"mmm")</f>
        <v>Oct</v>
      </c>
      <c r="I204" t="s">
        <v>23</v>
      </c>
      <c r="J204">
        <v>4</v>
      </c>
      <c r="K204">
        <v>10</v>
      </c>
      <c r="L204">
        <v>2004</v>
      </c>
      <c r="M204" t="s">
        <v>135</v>
      </c>
      <c r="N204" s="9">
        <v>207</v>
      </c>
      <c r="O204" t="s">
        <v>348</v>
      </c>
      <c r="P204" t="s">
        <v>366</v>
      </c>
      <c r="Q204" t="s">
        <v>367</v>
      </c>
      <c r="R204" t="s">
        <v>368</v>
      </c>
      <c r="T204" t="s">
        <v>369</v>
      </c>
      <c r="V204">
        <v>8200</v>
      </c>
      <c r="W204" t="s">
        <v>242</v>
      </c>
      <c r="X204" t="s">
        <v>38</v>
      </c>
      <c r="Y204" t="s">
        <v>523</v>
      </c>
      <c r="Z204" t="s">
        <v>114</v>
      </c>
    </row>
    <row r="205" spans="1:26" x14ac:dyDescent="0.3">
      <c r="A205">
        <v>10315</v>
      </c>
      <c r="B205">
        <v>36</v>
      </c>
      <c r="C205" s="8">
        <v>100</v>
      </c>
      <c r="D205" s="9">
        <f>sales_data[[#This Row],[QUANTITYORDERED]]*sales_data[[#This Row],[PRICEEACH]]</f>
        <v>3600</v>
      </c>
      <c r="E205">
        <v>7</v>
      </c>
      <c r="F205" s="9">
        <v>3602.16</v>
      </c>
      <c r="G205" s="3">
        <v>38289</v>
      </c>
      <c r="H205" s="3" t="str">
        <f>TEXT(sales_data[[#This Row],[ORDERDATE]],"mmm")</f>
        <v>Oct</v>
      </c>
      <c r="I205" t="s">
        <v>23</v>
      </c>
      <c r="J205">
        <v>4</v>
      </c>
      <c r="K205">
        <v>10</v>
      </c>
      <c r="L205">
        <v>2004</v>
      </c>
      <c r="M205" t="s">
        <v>406</v>
      </c>
      <c r="N205" s="9">
        <v>87</v>
      </c>
      <c r="O205" t="s">
        <v>454</v>
      </c>
      <c r="P205" t="s">
        <v>88</v>
      </c>
      <c r="Q205" t="s">
        <v>89</v>
      </c>
      <c r="R205" t="s">
        <v>90</v>
      </c>
      <c r="T205" t="s">
        <v>91</v>
      </c>
      <c r="V205">
        <v>44000</v>
      </c>
      <c r="W205" t="s">
        <v>37</v>
      </c>
      <c r="X205" t="s">
        <v>38</v>
      </c>
      <c r="Y205" t="s">
        <v>563</v>
      </c>
      <c r="Z205" t="s">
        <v>43</v>
      </c>
    </row>
    <row r="206" spans="1:26" x14ac:dyDescent="0.3">
      <c r="A206">
        <v>10316</v>
      </c>
      <c r="B206">
        <v>33</v>
      </c>
      <c r="C206" s="8">
        <v>100</v>
      </c>
      <c r="D206" s="9">
        <f>sales_data[[#This Row],[QUANTITYORDERED]]*sales_data[[#This Row],[PRICEEACH]]</f>
        <v>3300</v>
      </c>
      <c r="E206">
        <v>17</v>
      </c>
      <c r="F206" s="9">
        <v>4128.96</v>
      </c>
      <c r="G206" s="3">
        <v>37997</v>
      </c>
      <c r="H206" s="3" t="str">
        <f>TEXT(sales_data[[#This Row],[ORDERDATE]],"mmm")</f>
        <v>Jan</v>
      </c>
      <c r="I206" t="s">
        <v>23</v>
      </c>
      <c r="J206">
        <v>4</v>
      </c>
      <c r="K206">
        <v>11</v>
      </c>
      <c r="L206">
        <v>2004</v>
      </c>
      <c r="M206" t="s">
        <v>135</v>
      </c>
      <c r="N206" s="9">
        <v>136</v>
      </c>
      <c r="O206" t="s">
        <v>237</v>
      </c>
      <c r="P206" t="s">
        <v>283</v>
      </c>
      <c r="Q206" t="s">
        <v>284</v>
      </c>
      <c r="R206" t="s">
        <v>285</v>
      </c>
      <c r="T206" t="s">
        <v>286</v>
      </c>
      <c r="U206" t="s">
        <v>287</v>
      </c>
      <c r="V206" t="s">
        <v>288</v>
      </c>
      <c r="W206" t="s">
        <v>128</v>
      </c>
      <c r="X206" t="s">
        <v>38</v>
      </c>
      <c r="Y206" t="s">
        <v>553</v>
      </c>
      <c r="Z206" t="s">
        <v>43</v>
      </c>
    </row>
    <row r="207" spans="1:26" x14ac:dyDescent="0.3">
      <c r="A207">
        <v>10317</v>
      </c>
      <c r="B207">
        <v>35</v>
      </c>
      <c r="C207" s="8">
        <v>83.32</v>
      </c>
      <c r="D207" s="9">
        <f>sales_data[[#This Row],[QUANTITYORDERED]]*sales_data[[#This Row],[PRICEEACH]]</f>
        <v>2916.2</v>
      </c>
      <c r="E207">
        <v>1</v>
      </c>
      <c r="F207" s="9">
        <v>2916.2</v>
      </c>
      <c r="G207" s="3">
        <v>38028</v>
      </c>
      <c r="H207" s="3" t="str">
        <f>TEXT(sales_data[[#This Row],[ORDERDATE]],"mmm")</f>
        <v>Feb</v>
      </c>
      <c r="I207" t="s">
        <v>23</v>
      </c>
      <c r="J207">
        <v>4</v>
      </c>
      <c r="K207">
        <v>11</v>
      </c>
      <c r="L207">
        <v>2004</v>
      </c>
      <c r="M207" t="s">
        <v>417</v>
      </c>
      <c r="N207" s="9">
        <v>72</v>
      </c>
      <c r="O207" t="s">
        <v>464</v>
      </c>
      <c r="P207" t="s">
        <v>51</v>
      </c>
      <c r="Q207">
        <v>6505556809</v>
      </c>
      <c r="R207" t="s">
        <v>52</v>
      </c>
      <c r="T207" t="s">
        <v>53</v>
      </c>
      <c r="U207" t="s">
        <v>47</v>
      </c>
      <c r="V207">
        <v>94217</v>
      </c>
      <c r="W207" t="s">
        <v>30</v>
      </c>
      <c r="X207" t="s">
        <v>31</v>
      </c>
      <c r="Y207" t="s">
        <v>510</v>
      </c>
      <c r="Z207" t="s">
        <v>32</v>
      </c>
    </row>
    <row r="208" spans="1:26" x14ac:dyDescent="0.3">
      <c r="A208">
        <v>10318</v>
      </c>
      <c r="B208">
        <v>46</v>
      </c>
      <c r="C208" s="8">
        <v>94.74</v>
      </c>
      <c r="D208" s="9">
        <f>sales_data[[#This Row],[QUANTITYORDERED]]*sales_data[[#This Row],[PRICEEACH]]</f>
        <v>4358.04</v>
      </c>
      <c r="E208">
        <v>1</v>
      </c>
      <c r="F208" s="9">
        <v>4358.04</v>
      </c>
      <c r="G208" s="3">
        <v>38028</v>
      </c>
      <c r="H208" s="3" t="str">
        <f>TEXT(sales_data[[#This Row],[ORDERDATE]],"mmm")</f>
        <v>Feb</v>
      </c>
      <c r="I208" t="s">
        <v>23</v>
      </c>
      <c r="J208">
        <v>4</v>
      </c>
      <c r="K208">
        <v>11</v>
      </c>
      <c r="L208">
        <v>2004</v>
      </c>
      <c r="M208" t="s">
        <v>24</v>
      </c>
      <c r="N208" s="9">
        <v>95</v>
      </c>
      <c r="O208" t="s">
        <v>25</v>
      </c>
      <c r="P208" t="s">
        <v>105</v>
      </c>
      <c r="Q208">
        <v>2155551555</v>
      </c>
      <c r="R208" t="s">
        <v>106</v>
      </c>
      <c r="T208" t="s">
        <v>107</v>
      </c>
      <c r="U208" t="s">
        <v>108</v>
      </c>
      <c r="V208">
        <v>70267</v>
      </c>
      <c r="W208" t="s">
        <v>30</v>
      </c>
      <c r="X208" t="s">
        <v>31</v>
      </c>
      <c r="Y208" t="s">
        <v>562</v>
      </c>
      <c r="Z208" t="s">
        <v>43</v>
      </c>
    </row>
    <row r="209" spans="1:26" x14ac:dyDescent="0.3">
      <c r="A209">
        <v>10319</v>
      </c>
      <c r="B209">
        <v>30</v>
      </c>
      <c r="C209" s="8">
        <v>100</v>
      </c>
      <c r="D209" s="9">
        <f>sales_data[[#This Row],[QUANTITYORDERED]]*sales_data[[#This Row],[PRICEEACH]]</f>
        <v>3000</v>
      </c>
      <c r="E209">
        <v>9</v>
      </c>
      <c r="F209" s="9">
        <v>4111.8</v>
      </c>
      <c r="G209" s="3">
        <v>38057</v>
      </c>
      <c r="H209" s="3" t="str">
        <f>TEXT(sales_data[[#This Row],[ORDERDATE]],"mmm")</f>
        <v>Mar</v>
      </c>
      <c r="I209" t="s">
        <v>23</v>
      </c>
      <c r="J209">
        <v>4</v>
      </c>
      <c r="K209">
        <v>11</v>
      </c>
      <c r="L209">
        <v>2004</v>
      </c>
      <c r="M209" t="s">
        <v>24</v>
      </c>
      <c r="N209" s="9">
        <v>150</v>
      </c>
      <c r="O209" t="s">
        <v>372</v>
      </c>
      <c r="P209" t="s">
        <v>373</v>
      </c>
      <c r="Q209">
        <v>2125551957</v>
      </c>
      <c r="R209" t="s">
        <v>374</v>
      </c>
      <c r="S209" t="s">
        <v>375</v>
      </c>
      <c r="T209" t="s">
        <v>28</v>
      </c>
      <c r="U209" t="s">
        <v>29</v>
      </c>
      <c r="V209">
        <v>10022</v>
      </c>
      <c r="W209" t="s">
        <v>30</v>
      </c>
      <c r="X209" t="s">
        <v>31</v>
      </c>
      <c r="Y209" t="s">
        <v>557</v>
      </c>
      <c r="Z209" t="s">
        <v>43</v>
      </c>
    </row>
    <row r="210" spans="1:26" x14ac:dyDescent="0.3">
      <c r="A210">
        <v>10320</v>
      </c>
      <c r="B210">
        <v>31</v>
      </c>
      <c r="C210" s="8">
        <v>100</v>
      </c>
      <c r="D210" s="9">
        <f>sales_data[[#This Row],[QUANTITYORDERED]]*sales_data[[#This Row],[PRICEEACH]]</f>
        <v>3100</v>
      </c>
      <c r="E210">
        <v>3</v>
      </c>
      <c r="F210" s="9">
        <v>6876.11</v>
      </c>
      <c r="G210" s="3">
        <v>38057</v>
      </c>
      <c r="H210" s="3" t="str">
        <f>TEXT(sales_data[[#This Row],[ORDERDATE]],"mmm")</f>
        <v>Mar</v>
      </c>
      <c r="I210" t="s">
        <v>23</v>
      </c>
      <c r="J210">
        <v>4</v>
      </c>
      <c r="K210">
        <v>11</v>
      </c>
      <c r="L210">
        <v>2004</v>
      </c>
      <c r="M210" t="s">
        <v>135</v>
      </c>
      <c r="N210" s="9">
        <v>194</v>
      </c>
      <c r="O210" t="s">
        <v>312</v>
      </c>
      <c r="P210" t="s">
        <v>137</v>
      </c>
      <c r="Q210" t="s">
        <v>138</v>
      </c>
      <c r="R210" t="s">
        <v>475</v>
      </c>
      <c r="T210" t="s">
        <v>139</v>
      </c>
      <c r="V210" t="s">
        <v>140</v>
      </c>
      <c r="W210" t="s">
        <v>141</v>
      </c>
      <c r="X210" t="s">
        <v>38</v>
      </c>
      <c r="Y210" t="s">
        <v>489</v>
      </c>
      <c r="Z210" t="s">
        <v>43</v>
      </c>
    </row>
    <row r="211" spans="1:26" x14ac:dyDescent="0.3">
      <c r="A211">
        <v>10321</v>
      </c>
      <c r="B211">
        <v>24</v>
      </c>
      <c r="C211" s="8">
        <v>100</v>
      </c>
      <c r="D211" s="9">
        <f>sales_data[[#This Row],[QUANTITYORDERED]]*sales_data[[#This Row],[PRICEEACH]]</f>
        <v>2400</v>
      </c>
      <c r="E211">
        <v>15</v>
      </c>
      <c r="F211" s="9">
        <v>2984.88</v>
      </c>
      <c r="G211" s="3">
        <v>38088</v>
      </c>
      <c r="H211" s="3" t="str">
        <f>TEXT(sales_data[[#This Row],[ORDERDATE]],"mmm")</f>
        <v>Apr</v>
      </c>
      <c r="I211" t="s">
        <v>23</v>
      </c>
      <c r="J211">
        <v>4</v>
      </c>
      <c r="K211">
        <v>11</v>
      </c>
      <c r="L211">
        <v>2004</v>
      </c>
      <c r="M211" t="s">
        <v>135</v>
      </c>
      <c r="N211" s="9">
        <v>115</v>
      </c>
      <c r="O211" t="s">
        <v>391</v>
      </c>
      <c r="P211" t="s">
        <v>121</v>
      </c>
      <c r="Q211">
        <v>5085552555</v>
      </c>
      <c r="R211" t="s">
        <v>122</v>
      </c>
      <c r="T211" t="s">
        <v>123</v>
      </c>
      <c r="U211" t="s">
        <v>95</v>
      </c>
      <c r="V211">
        <v>50553</v>
      </c>
      <c r="W211" t="s">
        <v>30</v>
      </c>
      <c r="X211" t="s">
        <v>31</v>
      </c>
      <c r="Y211" t="s">
        <v>525</v>
      </c>
      <c r="Z211" t="s">
        <v>32</v>
      </c>
    </row>
    <row r="212" spans="1:26" x14ac:dyDescent="0.3">
      <c r="A212">
        <v>10322</v>
      </c>
      <c r="B212">
        <v>40</v>
      </c>
      <c r="C212" s="8">
        <v>100</v>
      </c>
      <c r="D212" s="9">
        <f>sales_data[[#This Row],[QUANTITYORDERED]]*sales_data[[#This Row],[PRICEEACH]]</f>
        <v>4000</v>
      </c>
      <c r="E212">
        <v>1</v>
      </c>
      <c r="F212" s="9">
        <v>6000.4</v>
      </c>
      <c r="G212" s="3">
        <v>38088</v>
      </c>
      <c r="H212" s="3" t="str">
        <f>TEXT(sales_data[[#This Row],[ORDERDATE]],"mmm")</f>
        <v>Apr</v>
      </c>
      <c r="I212" t="s">
        <v>23</v>
      </c>
      <c r="J212">
        <v>4</v>
      </c>
      <c r="K212">
        <v>11</v>
      </c>
      <c r="L212">
        <v>2004</v>
      </c>
      <c r="M212" t="s">
        <v>135</v>
      </c>
      <c r="N212" s="9">
        <v>214</v>
      </c>
      <c r="O212" t="s">
        <v>136</v>
      </c>
      <c r="P212" t="s">
        <v>203</v>
      </c>
      <c r="Q212">
        <v>6035558647</v>
      </c>
      <c r="R212" t="s">
        <v>204</v>
      </c>
      <c r="T212" t="s">
        <v>205</v>
      </c>
      <c r="U212" t="s">
        <v>206</v>
      </c>
      <c r="V212">
        <v>62005</v>
      </c>
      <c r="W212" t="s">
        <v>30</v>
      </c>
      <c r="X212" t="s">
        <v>31</v>
      </c>
      <c r="Y212" t="s">
        <v>477</v>
      </c>
      <c r="Z212" t="s">
        <v>43</v>
      </c>
    </row>
    <row r="213" spans="1:26" x14ac:dyDescent="0.3">
      <c r="A213">
        <v>10323</v>
      </c>
      <c r="B213">
        <v>33</v>
      </c>
      <c r="C213" s="8">
        <v>91.27</v>
      </c>
      <c r="D213" s="9">
        <f>sales_data[[#This Row],[QUANTITYORDERED]]*sales_data[[#This Row],[PRICEEACH]]</f>
        <v>3011.91</v>
      </c>
      <c r="E213">
        <v>2</v>
      </c>
      <c r="F213" s="9">
        <v>3011.91</v>
      </c>
      <c r="G213" s="3">
        <v>38118</v>
      </c>
      <c r="H213" s="3" t="str">
        <f>TEXT(sales_data[[#This Row],[ORDERDATE]],"mmm")</f>
        <v>May</v>
      </c>
      <c r="I213" t="s">
        <v>23</v>
      </c>
      <c r="J213">
        <v>4</v>
      </c>
      <c r="K213">
        <v>11</v>
      </c>
      <c r="L213">
        <v>2004</v>
      </c>
      <c r="M213" t="s">
        <v>406</v>
      </c>
      <c r="N213" s="9">
        <v>99</v>
      </c>
      <c r="O213" t="s">
        <v>448</v>
      </c>
      <c r="P213" t="s">
        <v>339</v>
      </c>
      <c r="Q213" t="s">
        <v>340</v>
      </c>
      <c r="R213" t="s">
        <v>341</v>
      </c>
      <c r="T213" t="s">
        <v>342</v>
      </c>
      <c r="V213">
        <v>60528</v>
      </c>
      <c r="W213" t="s">
        <v>327</v>
      </c>
      <c r="X213" t="s">
        <v>38</v>
      </c>
      <c r="Y213" t="s">
        <v>478</v>
      </c>
      <c r="Z213" t="s">
        <v>43</v>
      </c>
    </row>
    <row r="214" spans="1:26" x14ac:dyDescent="0.3">
      <c r="A214">
        <v>10324</v>
      </c>
      <c r="B214">
        <v>27</v>
      </c>
      <c r="C214" s="8">
        <v>54.33</v>
      </c>
      <c r="D214" s="9">
        <f>sales_data[[#This Row],[QUANTITYORDERED]]*sales_data[[#This Row],[PRICEEACH]]</f>
        <v>1466.9099999999999</v>
      </c>
      <c r="E214">
        <v>1</v>
      </c>
      <c r="F214" s="9">
        <v>1466.91</v>
      </c>
      <c r="G214" s="3">
        <v>38118</v>
      </c>
      <c r="H214" s="3" t="str">
        <f>TEXT(sales_data[[#This Row],[ORDERDATE]],"mmm")</f>
        <v>May</v>
      </c>
      <c r="I214" t="s">
        <v>23</v>
      </c>
      <c r="J214">
        <v>4</v>
      </c>
      <c r="K214">
        <v>11</v>
      </c>
      <c r="L214">
        <v>2004</v>
      </c>
      <c r="M214" t="s">
        <v>135</v>
      </c>
      <c r="N214" s="9">
        <v>151</v>
      </c>
      <c r="O214" t="s">
        <v>376</v>
      </c>
      <c r="P214" t="s">
        <v>77</v>
      </c>
      <c r="Q214">
        <v>2125551500</v>
      </c>
      <c r="R214" t="s">
        <v>78</v>
      </c>
      <c r="S214" t="s">
        <v>79</v>
      </c>
      <c r="T214" t="s">
        <v>28</v>
      </c>
      <c r="U214" t="s">
        <v>29</v>
      </c>
      <c r="V214">
        <v>10022</v>
      </c>
      <c r="W214" t="s">
        <v>30</v>
      </c>
      <c r="X214" t="s">
        <v>31</v>
      </c>
      <c r="Y214" t="s">
        <v>479</v>
      </c>
      <c r="Z214" t="s">
        <v>32</v>
      </c>
    </row>
    <row r="215" spans="1:26" x14ac:dyDescent="0.3">
      <c r="A215">
        <v>10325</v>
      </c>
      <c r="B215">
        <v>47</v>
      </c>
      <c r="C215" s="8">
        <v>64.930000000000007</v>
      </c>
      <c r="D215" s="9">
        <f>sales_data[[#This Row],[QUANTITYORDERED]]*sales_data[[#This Row],[PRICEEACH]]</f>
        <v>3051.7100000000005</v>
      </c>
      <c r="E215">
        <v>6</v>
      </c>
      <c r="F215" s="9">
        <v>3051.71</v>
      </c>
      <c r="G215" s="3">
        <v>38118</v>
      </c>
      <c r="H215" s="3" t="str">
        <f>TEXT(sales_data[[#This Row],[ORDERDATE]],"mmm")</f>
        <v>May</v>
      </c>
      <c r="I215" t="s">
        <v>23</v>
      </c>
      <c r="J215">
        <v>4</v>
      </c>
      <c r="K215">
        <v>11</v>
      </c>
      <c r="L215">
        <v>2004</v>
      </c>
      <c r="M215" t="s">
        <v>135</v>
      </c>
      <c r="N215" s="9">
        <v>136</v>
      </c>
      <c r="O215" t="s">
        <v>237</v>
      </c>
      <c r="P215" t="s">
        <v>101</v>
      </c>
      <c r="Q215" t="s">
        <v>102</v>
      </c>
      <c r="R215" t="s">
        <v>103</v>
      </c>
      <c r="T215" t="s">
        <v>104</v>
      </c>
      <c r="V215">
        <v>4110</v>
      </c>
      <c r="W215" t="s">
        <v>63</v>
      </c>
      <c r="X215" t="s">
        <v>38</v>
      </c>
      <c r="Y215" t="s">
        <v>480</v>
      </c>
      <c r="Z215" t="s">
        <v>43</v>
      </c>
    </row>
    <row r="216" spans="1:26" x14ac:dyDescent="0.3">
      <c r="A216">
        <v>10326</v>
      </c>
      <c r="B216">
        <v>32</v>
      </c>
      <c r="C216" s="8">
        <v>100</v>
      </c>
      <c r="D216" s="9">
        <f>sales_data[[#This Row],[QUANTITYORDERED]]*sales_data[[#This Row],[PRICEEACH]]</f>
        <v>3200</v>
      </c>
      <c r="E216">
        <v>6</v>
      </c>
      <c r="F216" s="9">
        <v>3807.68</v>
      </c>
      <c r="G216" s="3">
        <v>38241</v>
      </c>
      <c r="H216" s="3" t="str">
        <f>TEXT(sales_data[[#This Row],[ORDERDATE]],"mmm")</f>
        <v>Sep</v>
      </c>
      <c r="I216" t="s">
        <v>23</v>
      </c>
      <c r="J216">
        <v>4</v>
      </c>
      <c r="K216">
        <v>11</v>
      </c>
      <c r="L216">
        <v>2004</v>
      </c>
      <c r="M216" t="s">
        <v>445</v>
      </c>
      <c r="N216" s="9">
        <v>100</v>
      </c>
      <c r="O216" t="s">
        <v>446</v>
      </c>
      <c r="P216" t="s">
        <v>137</v>
      </c>
      <c r="Q216" t="s">
        <v>138</v>
      </c>
      <c r="R216" t="s">
        <v>475</v>
      </c>
      <c r="T216" t="s">
        <v>139</v>
      </c>
      <c r="V216" t="s">
        <v>140</v>
      </c>
      <c r="W216" t="s">
        <v>141</v>
      </c>
      <c r="X216" t="s">
        <v>38</v>
      </c>
      <c r="Y216" t="s">
        <v>489</v>
      </c>
      <c r="Z216" t="s">
        <v>43</v>
      </c>
    </row>
    <row r="217" spans="1:26" x14ac:dyDescent="0.3">
      <c r="A217">
        <v>10327</v>
      </c>
      <c r="B217">
        <v>25</v>
      </c>
      <c r="C217" s="8">
        <v>100</v>
      </c>
      <c r="D217" s="9">
        <f>sales_data[[#This Row],[QUANTITYORDERED]]*sales_data[[#This Row],[PRICEEACH]]</f>
        <v>2500</v>
      </c>
      <c r="E217">
        <v>6</v>
      </c>
      <c r="F217" s="9">
        <v>2804.75</v>
      </c>
      <c r="G217" s="3">
        <v>38271</v>
      </c>
      <c r="H217" s="3" t="str">
        <f>TEXT(sales_data[[#This Row],[ORDERDATE]],"mmm")</f>
        <v>Oct</v>
      </c>
      <c r="I217" t="s">
        <v>301</v>
      </c>
      <c r="J217">
        <v>4</v>
      </c>
      <c r="K217">
        <v>11</v>
      </c>
      <c r="L217">
        <v>2004</v>
      </c>
      <c r="M217" t="s">
        <v>417</v>
      </c>
      <c r="N217" s="9">
        <v>157</v>
      </c>
      <c r="O217" t="s">
        <v>418</v>
      </c>
      <c r="P217" t="s">
        <v>238</v>
      </c>
      <c r="Q217" t="s">
        <v>239</v>
      </c>
      <c r="R217" t="s">
        <v>240</v>
      </c>
      <c r="T217" t="s">
        <v>241</v>
      </c>
      <c r="V217">
        <v>1734</v>
      </c>
      <c r="W217" t="s">
        <v>242</v>
      </c>
      <c r="X217" t="s">
        <v>38</v>
      </c>
      <c r="Y217" t="s">
        <v>482</v>
      </c>
      <c r="Z217" t="s">
        <v>32</v>
      </c>
    </row>
    <row r="218" spans="1:26" x14ac:dyDescent="0.3">
      <c r="A218">
        <v>10328</v>
      </c>
      <c r="B218">
        <v>34</v>
      </c>
      <c r="C218" s="8">
        <v>100</v>
      </c>
      <c r="D218" s="9">
        <f>sales_data[[#This Row],[QUANTITYORDERED]]*sales_data[[#This Row],[PRICEEACH]]</f>
        <v>3400</v>
      </c>
      <c r="E218">
        <v>6</v>
      </c>
      <c r="F218" s="9">
        <v>3815.48</v>
      </c>
      <c r="G218" s="3">
        <v>38332</v>
      </c>
      <c r="H218" s="3" t="str">
        <f>TEXT(sales_data[[#This Row],[ORDERDATE]],"mmm")</f>
        <v>Dec</v>
      </c>
      <c r="I218" t="s">
        <v>23</v>
      </c>
      <c r="J218">
        <v>4</v>
      </c>
      <c r="K218">
        <v>11</v>
      </c>
      <c r="L218">
        <v>2004</v>
      </c>
      <c r="M218" t="s">
        <v>406</v>
      </c>
      <c r="N218" s="9">
        <v>105</v>
      </c>
      <c r="O218" t="s">
        <v>451</v>
      </c>
      <c r="P218" t="s">
        <v>408</v>
      </c>
      <c r="Q218" t="s">
        <v>409</v>
      </c>
      <c r="R218" t="s">
        <v>410</v>
      </c>
      <c r="T218" t="s">
        <v>411</v>
      </c>
      <c r="V218">
        <v>24100</v>
      </c>
      <c r="W218" t="s">
        <v>190</v>
      </c>
      <c r="X218" t="s">
        <v>38</v>
      </c>
      <c r="Y218" t="s">
        <v>483</v>
      </c>
      <c r="Z218" t="s">
        <v>43</v>
      </c>
    </row>
    <row r="219" spans="1:26" x14ac:dyDescent="0.3">
      <c r="A219">
        <v>10329</v>
      </c>
      <c r="B219">
        <v>42</v>
      </c>
      <c r="C219" s="8">
        <v>100</v>
      </c>
      <c r="D219" s="9">
        <f>sales_data[[#This Row],[QUANTITYORDERED]]*sales_data[[#This Row],[PRICEEACH]]</f>
        <v>4200</v>
      </c>
      <c r="E219">
        <v>1</v>
      </c>
      <c r="F219" s="9">
        <v>4396.1400000000003</v>
      </c>
      <c r="G219" s="3">
        <v>38306</v>
      </c>
      <c r="H219" s="3" t="str">
        <f>TEXT(sales_data[[#This Row],[ORDERDATE]],"mmm")</f>
        <v>Nov</v>
      </c>
      <c r="I219" t="s">
        <v>23</v>
      </c>
      <c r="J219">
        <v>4</v>
      </c>
      <c r="K219">
        <v>11</v>
      </c>
      <c r="L219">
        <v>2004</v>
      </c>
      <c r="M219" t="s">
        <v>24</v>
      </c>
      <c r="N219" s="9">
        <v>95</v>
      </c>
      <c r="O219" t="s">
        <v>25</v>
      </c>
      <c r="P219" t="s">
        <v>26</v>
      </c>
      <c r="Q219">
        <v>2125557818</v>
      </c>
      <c r="R219" t="s">
        <v>27</v>
      </c>
      <c r="T219" t="s">
        <v>28</v>
      </c>
      <c r="U219" t="s">
        <v>29</v>
      </c>
      <c r="V219">
        <v>10022</v>
      </c>
      <c r="W219" t="s">
        <v>30</v>
      </c>
      <c r="X219" t="s">
        <v>31</v>
      </c>
      <c r="Y219" t="s">
        <v>484</v>
      </c>
      <c r="Z219" t="s">
        <v>43</v>
      </c>
    </row>
    <row r="220" spans="1:26" x14ac:dyDescent="0.3">
      <c r="A220">
        <v>10330</v>
      </c>
      <c r="B220">
        <v>37</v>
      </c>
      <c r="C220" s="8">
        <v>100</v>
      </c>
      <c r="D220" s="9">
        <f>sales_data[[#This Row],[QUANTITYORDERED]]*sales_data[[#This Row],[PRICEEACH]]</f>
        <v>3700</v>
      </c>
      <c r="E220">
        <v>3</v>
      </c>
      <c r="F220" s="9">
        <v>4405.22</v>
      </c>
      <c r="G220" s="3">
        <v>38307</v>
      </c>
      <c r="H220" s="3" t="str">
        <f>TEXT(sales_data[[#This Row],[ORDERDATE]],"mmm")</f>
        <v>Nov</v>
      </c>
      <c r="I220" t="s">
        <v>23</v>
      </c>
      <c r="J220">
        <v>4</v>
      </c>
      <c r="K220">
        <v>11</v>
      </c>
      <c r="L220">
        <v>2004</v>
      </c>
      <c r="M220" t="s">
        <v>135</v>
      </c>
      <c r="N220" s="9">
        <v>146</v>
      </c>
      <c r="O220" t="s">
        <v>449</v>
      </c>
      <c r="P220" t="s">
        <v>313</v>
      </c>
      <c r="Q220" t="s">
        <v>314</v>
      </c>
      <c r="R220" t="s">
        <v>315</v>
      </c>
      <c r="T220" t="s">
        <v>316</v>
      </c>
      <c r="V220" t="s">
        <v>317</v>
      </c>
      <c r="W220" t="s">
        <v>318</v>
      </c>
      <c r="X220" t="s">
        <v>149</v>
      </c>
      <c r="Y220" t="s">
        <v>485</v>
      </c>
      <c r="Z220" t="s">
        <v>43</v>
      </c>
    </row>
    <row r="221" spans="1:26" x14ac:dyDescent="0.3">
      <c r="A221">
        <v>10331</v>
      </c>
      <c r="B221">
        <v>46</v>
      </c>
      <c r="C221" s="8">
        <v>100</v>
      </c>
      <c r="D221" s="9">
        <f>sales_data[[#This Row],[QUANTITYORDERED]]*sales_data[[#This Row],[PRICEEACH]]</f>
        <v>4600</v>
      </c>
      <c r="E221">
        <v>6</v>
      </c>
      <c r="F221" s="9">
        <v>6434.02</v>
      </c>
      <c r="G221" s="3">
        <v>38308</v>
      </c>
      <c r="H221" s="3" t="str">
        <f>TEXT(sales_data[[#This Row],[ORDERDATE]],"mmm")</f>
        <v>Nov</v>
      </c>
      <c r="I221" t="s">
        <v>23</v>
      </c>
      <c r="J221">
        <v>4</v>
      </c>
      <c r="K221">
        <v>11</v>
      </c>
      <c r="L221">
        <v>2004</v>
      </c>
      <c r="M221" t="s">
        <v>135</v>
      </c>
      <c r="N221" s="9">
        <v>141</v>
      </c>
      <c r="O221" t="s">
        <v>396</v>
      </c>
      <c r="P221" t="s">
        <v>228</v>
      </c>
      <c r="Q221">
        <v>2155559857</v>
      </c>
      <c r="R221" t="s">
        <v>229</v>
      </c>
      <c r="T221" t="s">
        <v>160</v>
      </c>
      <c r="U221" t="s">
        <v>108</v>
      </c>
      <c r="V221">
        <v>71270</v>
      </c>
      <c r="W221" t="s">
        <v>30</v>
      </c>
      <c r="X221" t="s">
        <v>31</v>
      </c>
      <c r="Y221" t="s">
        <v>486</v>
      </c>
      <c r="Z221" t="s">
        <v>43</v>
      </c>
    </row>
    <row r="222" spans="1:26" x14ac:dyDescent="0.3">
      <c r="A222">
        <v>10332</v>
      </c>
      <c r="B222">
        <v>46</v>
      </c>
      <c r="C222" s="8">
        <v>95.13</v>
      </c>
      <c r="D222" s="9">
        <f>sales_data[[#This Row],[QUANTITYORDERED]]*sales_data[[#This Row],[PRICEEACH]]</f>
        <v>4375.9799999999996</v>
      </c>
      <c r="E222">
        <v>15</v>
      </c>
      <c r="F222" s="9">
        <v>4375.9799999999996</v>
      </c>
      <c r="G222" s="3">
        <v>38308</v>
      </c>
      <c r="H222" s="3" t="str">
        <f>TEXT(sales_data[[#This Row],[ORDERDATE]],"mmm")</f>
        <v>Nov</v>
      </c>
      <c r="I222" t="s">
        <v>23</v>
      </c>
      <c r="J222">
        <v>4</v>
      </c>
      <c r="K222">
        <v>11</v>
      </c>
      <c r="L222">
        <v>2004</v>
      </c>
      <c r="M222" t="s">
        <v>406</v>
      </c>
      <c r="N222" s="9">
        <v>102</v>
      </c>
      <c r="O222" t="s">
        <v>407</v>
      </c>
      <c r="P222" t="s">
        <v>361</v>
      </c>
      <c r="Q222" t="s">
        <v>362</v>
      </c>
      <c r="R222" t="s">
        <v>363</v>
      </c>
      <c r="T222" t="s">
        <v>364</v>
      </c>
      <c r="V222" t="s">
        <v>365</v>
      </c>
      <c r="W222" t="s">
        <v>128</v>
      </c>
      <c r="X222" t="s">
        <v>38</v>
      </c>
      <c r="Y222" t="s">
        <v>487</v>
      </c>
      <c r="Z222" t="s">
        <v>43</v>
      </c>
    </row>
    <row r="223" spans="1:26" x14ac:dyDescent="0.3">
      <c r="A223">
        <v>10333</v>
      </c>
      <c r="B223">
        <v>26</v>
      </c>
      <c r="C223" s="8">
        <v>100</v>
      </c>
      <c r="D223" s="9">
        <f>sales_data[[#This Row],[QUANTITYORDERED]]*sales_data[[#This Row],[PRICEEACH]]</f>
        <v>2600</v>
      </c>
      <c r="E223">
        <v>3</v>
      </c>
      <c r="F223" s="9">
        <v>3003</v>
      </c>
      <c r="G223" s="3">
        <v>38309</v>
      </c>
      <c r="H223" s="3" t="str">
        <f>TEXT(sales_data[[#This Row],[ORDERDATE]],"mmm")</f>
        <v>Nov</v>
      </c>
      <c r="I223" t="s">
        <v>23</v>
      </c>
      <c r="J223">
        <v>4</v>
      </c>
      <c r="K223">
        <v>11</v>
      </c>
      <c r="L223">
        <v>2004</v>
      </c>
      <c r="M223" t="s">
        <v>135</v>
      </c>
      <c r="N223" s="9">
        <v>214</v>
      </c>
      <c r="O223" t="s">
        <v>136</v>
      </c>
      <c r="P223" t="s">
        <v>64</v>
      </c>
      <c r="Q223">
        <v>6505555787</v>
      </c>
      <c r="R223" t="s">
        <v>65</v>
      </c>
      <c r="T223" t="s">
        <v>50</v>
      </c>
      <c r="U223" t="s">
        <v>47</v>
      </c>
      <c r="W223" t="s">
        <v>30</v>
      </c>
      <c r="X223" t="s">
        <v>31</v>
      </c>
      <c r="Y223" t="s">
        <v>488</v>
      </c>
      <c r="Z223" t="s">
        <v>43</v>
      </c>
    </row>
    <row r="224" spans="1:26" x14ac:dyDescent="0.3">
      <c r="A224">
        <v>10334</v>
      </c>
      <c r="B224">
        <v>26</v>
      </c>
      <c r="C224" s="8">
        <v>100</v>
      </c>
      <c r="D224" s="9">
        <f>sales_data[[#This Row],[QUANTITYORDERED]]*sales_data[[#This Row],[PRICEEACH]]</f>
        <v>2600</v>
      </c>
      <c r="E224">
        <v>2</v>
      </c>
      <c r="F224" s="9">
        <v>3188.12</v>
      </c>
      <c r="G224" s="3">
        <v>38310</v>
      </c>
      <c r="H224" s="3" t="str">
        <f>TEXT(sales_data[[#This Row],[ORDERDATE]],"mmm")</f>
        <v>Nov</v>
      </c>
      <c r="I224" t="s">
        <v>296</v>
      </c>
      <c r="J224">
        <v>4</v>
      </c>
      <c r="K224">
        <v>11</v>
      </c>
      <c r="L224">
        <v>2004</v>
      </c>
      <c r="M224" t="s">
        <v>135</v>
      </c>
      <c r="N224" s="9">
        <v>147</v>
      </c>
      <c r="O224" t="s">
        <v>297</v>
      </c>
      <c r="P224" t="s">
        <v>137</v>
      </c>
      <c r="Q224" t="s">
        <v>138</v>
      </c>
      <c r="R224" t="s">
        <v>475</v>
      </c>
      <c r="T224" t="s">
        <v>139</v>
      </c>
      <c r="V224" t="s">
        <v>140</v>
      </c>
      <c r="W224" t="s">
        <v>141</v>
      </c>
      <c r="X224" t="s">
        <v>38</v>
      </c>
      <c r="Y224" t="s">
        <v>489</v>
      </c>
      <c r="Z224" t="s">
        <v>43</v>
      </c>
    </row>
    <row r="225" spans="1:26" x14ac:dyDescent="0.3">
      <c r="A225">
        <v>10335</v>
      </c>
      <c r="B225">
        <v>33</v>
      </c>
      <c r="C225" s="8">
        <v>37.130000000000003</v>
      </c>
      <c r="D225" s="9">
        <f>sales_data[[#This Row],[QUANTITYORDERED]]*sales_data[[#This Row],[PRICEEACH]]</f>
        <v>1225.2900000000002</v>
      </c>
      <c r="E225">
        <v>2</v>
      </c>
      <c r="F225" s="9">
        <v>1225.29</v>
      </c>
      <c r="G225" s="3">
        <v>38310</v>
      </c>
      <c r="H225" s="3" t="str">
        <f>TEXT(sales_data[[#This Row],[ORDERDATE]],"mmm")</f>
        <v>Nov</v>
      </c>
      <c r="I225" t="s">
        <v>23</v>
      </c>
      <c r="J225">
        <v>4</v>
      </c>
      <c r="K225">
        <v>11</v>
      </c>
      <c r="L225">
        <v>2004</v>
      </c>
      <c r="M225" t="s">
        <v>135</v>
      </c>
      <c r="N225" s="9">
        <v>35</v>
      </c>
      <c r="O225" t="s">
        <v>460</v>
      </c>
      <c r="P225" t="s">
        <v>200</v>
      </c>
      <c r="Q225">
        <v>4155551450</v>
      </c>
      <c r="R225" t="s">
        <v>201</v>
      </c>
      <c r="T225" t="s">
        <v>202</v>
      </c>
      <c r="U225" t="s">
        <v>47</v>
      </c>
      <c r="V225">
        <v>97562</v>
      </c>
      <c r="W225" t="s">
        <v>30</v>
      </c>
      <c r="X225" t="s">
        <v>31</v>
      </c>
      <c r="Y225" t="s">
        <v>490</v>
      </c>
      <c r="Z225" t="s">
        <v>32</v>
      </c>
    </row>
    <row r="226" spans="1:26" x14ac:dyDescent="0.3">
      <c r="A226">
        <v>10336</v>
      </c>
      <c r="B226">
        <v>33</v>
      </c>
      <c r="C226" s="8">
        <v>57.22</v>
      </c>
      <c r="D226" s="9">
        <f>sales_data[[#This Row],[QUANTITYORDERED]]*sales_data[[#This Row],[PRICEEACH]]</f>
        <v>1888.26</v>
      </c>
      <c r="E226">
        <v>10</v>
      </c>
      <c r="F226" s="9">
        <v>1888.26</v>
      </c>
      <c r="G226" s="3">
        <v>38311</v>
      </c>
      <c r="H226" s="3" t="str">
        <f>TEXT(sales_data[[#This Row],[ORDERDATE]],"mmm")</f>
        <v>Nov</v>
      </c>
      <c r="I226" t="s">
        <v>23</v>
      </c>
      <c r="J226">
        <v>4</v>
      </c>
      <c r="K226">
        <v>11</v>
      </c>
      <c r="L226">
        <v>2004</v>
      </c>
      <c r="M226" t="s">
        <v>135</v>
      </c>
      <c r="N226" s="9">
        <v>207</v>
      </c>
      <c r="O226" t="s">
        <v>348</v>
      </c>
      <c r="P226" t="s">
        <v>298</v>
      </c>
      <c r="Q226" t="s">
        <v>299</v>
      </c>
      <c r="R226" t="s">
        <v>300</v>
      </c>
      <c r="T226" t="s">
        <v>42</v>
      </c>
      <c r="V226">
        <v>75012</v>
      </c>
      <c r="W226" t="s">
        <v>37</v>
      </c>
      <c r="X226" t="s">
        <v>38</v>
      </c>
      <c r="Y226" t="s">
        <v>491</v>
      </c>
      <c r="Z226" t="s">
        <v>32</v>
      </c>
    </row>
    <row r="227" spans="1:26" x14ac:dyDescent="0.3">
      <c r="A227">
        <v>10337</v>
      </c>
      <c r="B227">
        <v>25</v>
      </c>
      <c r="C227" s="8">
        <v>48.05</v>
      </c>
      <c r="D227" s="9">
        <f>sales_data[[#This Row],[QUANTITYORDERED]]*sales_data[[#This Row],[PRICEEACH]]</f>
        <v>1201.25</v>
      </c>
      <c r="E227">
        <v>8</v>
      </c>
      <c r="F227" s="9">
        <v>1201.25</v>
      </c>
      <c r="G227" s="3">
        <v>38312</v>
      </c>
      <c r="H227" s="3" t="str">
        <f>TEXT(sales_data[[#This Row],[ORDERDATE]],"mmm")</f>
        <v>Nov</v>
      </c>
      <c r="I227" t="s">
        <v>23</v>
      </c>
      <c r="J227">
        <v>4</v>
      </c>
      <c r="K227">
        <v>11</v>
      </c>
      <c r="L227">
        <v>2004</v>
      </c>
      <c r="M227" t="s">
        <v>135</v>
      </c>
      <c r="N227" s="9">
        <v>136</v>
      </c>
      <c r="O227" t="s">
        <v>237</v>
      </c>
      <c r="P227" t="s">
        <v>150</v>
      </c>
      <c r="Q227">
        <v>2125558493</v>
      </c>
      <c r="R227" t="s">
        <v>151</v>
      </c>
      <c r="S227" t="s">
        <v>152</v>
      </c>
      <c r="T227" t="s">
        <v>28</v>
      </c>
      <c r="U227" t="s">
        <v>29</v>
      </c>
      <c r="V227">
        <v>10022</v>
      </c>
      <c r="W227" t="s">
        <v>30</v>
      </c>
      <c r="X227" t="s">
        <v>31</v>
      </c>
      <c r="Y227" t="s">
        <v>492</v>
      </c>
      <c r="Z227" t="s">
        <v>32</v>
      </c>
    </row>
    <row r="228" spans="1:26" x14ac:dyDescent="0.3">
      <c r="A228">
        <v>10338</v>
      </c>
      <c r="B228">
        <v>41</v>
      </c>
      <c r="C228" s="8">
        <v>100</v>
      </c>
      <c r="D228" s="9">
        <f>sales_data[[#This Row],[QUANTITYORDERED]]*sales_data[[#This Row],[PRICEEACH]]</f>
        <v>4100</v>
      </c>
      <c r="E228">
        <v>1</v>
      </c>
      <c r="F228" s="9">
        <v>5624.79</v>
      </c>
      <c r="G228" s="3">
        <v>38313</v>
      </c>
      <c r="H228" s="3" t="str">
        <f>TEXT(sales_data[[#This Row],[ORDERDATE]],"mmm")</f>
        <v>Nov</v>
      </c>
      <c r="I228" t="s">
        <v>23</v>
      </c>
      <c r="J228">
        <v>4</v>
      </c>
      <c r="K228">
        <v>11</v>
      </c>
      <c r="L228">
        <v>2004</v>
      </c>
      <c r="M228" t="s">
        <v>417</v>
      </c>
      <c r="N228" s="9">
        <v>157</v>
      </c>
      <c r="O228" t="s">
        <v>418</v>
      </c>
      <c r="P228" t="s">
        <v>425</v>
      </c>
      <c r="Q228" t="s">
        <v>426</v>
      </c>
      <c r="R228" t="s">
        <v>427</v>
      </c>
      <c r="T228" t="s">
        <v>428</v>
      </c>
      <c r="V228" t="s">
        <v>429</v>
      </c>
      <c r="W228" t="s">
        <v>274</v>
      </c>
      <c r="X228" t="s">
        <v>38</v>
      </c>
      <c r="Y228" t="s">
        <v>493</v>
      </c>
      <c r="Z228" t="s">
        <v>43</v>
      </c>
    </row>
    <row r="229" spans="1:26" x14ac:dyDescent="0.3">
      <c r="A229">
        <v>10339</v>
      </c>
      <c r="B229">
        <v>40</v>
      </c>
      <c r="C229" s="8">
        <v>68.92</v>
      </c>
      <c r="D229" s="9">
        <f>sales_data[[#This Row],[QUANTITYORDERED]]*sales_data[[#This Row],[PRICEEACH]]</f>
        <v>2756.8</v>
      </c>
      <c r="E229">
        <v>4</v>
      </c>
      <c r="F229" s="9">
        <v>2756.8</v>
      </c>
      <c r="G229" s="3">
        <v>38314</v>
      </c>
      <c r="H229" s="3" t="str">
        <f>TEXT(sales_data[[#This Row],[ORDERDATE]],"mmm")</f>
        <v>Nov</v>
      </c>
      <c r="I229" t="s">
        <v>23</v>
      </c>
      <c r="J229">
        <v>4</v>
      </c>
      <c r="K229">
        <v>11</v>
      </c>
      <c r="L229">
        <v>2004</v>
      </c>
      <c r="M229" t="s">
        <v>24</v>
      </c>
      <c r="N229" s="9">
        <v>118</v>
      </c>
      <c r="O229" t="s">
        <v>222</v>
      </c>
      <c r="P229" t="s">
        <v>180</v>
      </c>
      <c r="Q229" t="s">
        <v>181</v>
      </c>
      <c r="R229" t="s">
        <v>182</v>
      </c>
      <c r="T229" t="s">
        <v>183</v>
      </c>
      <c r="U229" t="s">
        <v>184</v>
      </c>
      <c r="V229" t="s">
        <v>185</v>
      </c>
      <c r="W229" t="s">
        <v>149</v>
      </c>
      <c r="X229" t="s">
        <v>149</v>
      </c>
      <c r="Y229" t="s">
        <v>560</v>
      </c>
      <c r="Z229" t="s">
        <v>32</v>
      </c>
    </row>
    <row r="230" spans="1:26" x14ac:dyDescent="0.3">
      <c r="A230">
        <v>10340</v>
      </c>
      <c r="B230">
        <v>55</v>
      </c>
      <c r="C230" s="8">
        <v>79.98</v>
      </c>
      <c r="D230" s="9">
        <f>sales_data[[#This Row],[QUANTITYORDERED]]*sales_data[[#This Row],[PRICEEACH]]</f>
        <v>4398.9000000000005</v>
      </c>
      <c r="E230">
        <v>8</v>
      </c>
      <c r="F230" s="9">
        <v>4398.8999999999996</v>
      </c>
      <c r="G230" s="3">
        <v>38315</v>
      </c>
      <c r="H230" s="3" t="str">
        <f>TEXT(sales_data[[#This Row],[ORDERDATE]],"mmm")</f>
        <v>Nov</v>
      </c>
      <c r="I230" t="s">
        <v>23</v>
      </c>
      <c r="J230">
        <v>4</v>
      </c>
      <c r="K230">
        <v>11</v>
      </c>
      <c r="L230">
        <v>2004</v>
      </c>
      <c r="M230" t="s">
        <v>24</v>
      </c>
      <c r="N230" s="9">
        <v>76</v>
      </c>
      <c r="O230" t="s">
        <v>456</v>
      </c>
      <c r="P230" t="s">
        <v>259</v>
      </c>
      <c r="Q230" t="s">
        <v>260</v>
      </c>
      <c r="R230" t="s">
        <v>261</v>
      </c>
      <c r="T230" t="s">
        <v>262</v>
      </c>
      <c r="V230">
        <v>8022</v>
      </c>
      <c r="W230" t="s">
        <v>134</v>
      </c>
      <c r="X230" t="s">
        <v>38</v>
      </c>
      <c r="Y230" t="s">
        <v>495</v>
      </c>
      <c r="Z230" t="s">
        <v>43</v>
      </c>
    </row>
    <row r="231" spans="1:26" x14ac:dyDescent="0.3">
      <c r="A231">
        <v>10341</v>
      </c>
      <c r="B231">
        <v>41</v>
      </c>
      <c r="C231" s="8">
        <v>100</v>
      </c>
      <c r="D231" s="9">
        <f>sales_data[[#This Row],[QUANTITYORDERED]]*sales_data[[#This Row],[PRICEEACH]]</f>
        <v>4100</v>
      </c>
      <c r="E231">
        <v>9</v>
      </c>
      <c r="F231" s="9">
        <v>7737.93</v>
      </c>
      <c r="G231" s="3">
        <v>38315</v>
      </c>
      <c r="H231" s="3" t="str">
        <f>TEXT(sales_data[[#This Row],[ORDERDATE]],"mmm")</f>
        <v>Nov</v>
      </c>
      <c r="I231" t="s">
        <v>23</v>
      </c>
      <c r="J231">
        <v>4</v>
      </c>
      <c r="K231">
        <v>11</v>
      </c>
      <c r="L231">
        <v>2004</v>
      </c>
      <c r="M231" t="s">
        <v>24</v>
      </c>
      <c r="N231" s="9">
        <v>95</v>
      </c>
      <c r="O231" t="s">
        <v>25</v>
      </c>
      <c r="P231" t="s">
        <v>109</v>
      </c>
      <c r="Q231" t="s">
        <v>110</v>
      </c>
      <c r="R231" t="s">
        <v>111</v>
      </c>
      <c r="T231" t="s">
        <v>112</v>
      </c>
      <c r="V231">
        <v>5020</v>
      </c>
      <c r="W231" t="s">
        <v>113</v>
      </c>
      <c r="X231" t="s">
        <v>38</v>
      </c>
      <c r="Y231" t="s">
        <v>496</v>
      </c>
      <c r="Z231" t="s">
        <v>114</v>
      </c>
    </row>
    <row r="232" spans="1:26" x14ac:dyDescent="0.3">
      <c r="A232">
        <v>10342</v>
      </c>
      <c r="B232">
        <v>40</v>
      </c>
      <c r="C232" s="8">
        <v>100</v>
      </c>
      <c r="D232" s="9">
        <f>sales_data[[#This Row],[QUANTITYORDERED]]*sales_data[[#This Row],[PRICEEACH]]</f>
        <v>4000</v>
      </c>
      <c r="E232">
        <v>2</v>
      </c>
      <c r="F232" s="9">
        <v>6454.4</v>
      </c>
      <c r="G232" s="3">
        <v>38315</v>
      </c>
      <c r="H232" s="3" t="str">
        <f>TEXT(sales_data[[#This Row],[ORDERDATE]],"mmm")</f>
        <v>Nov</v>
      </c>
      <c r="I232" t="s">
        <v>23</v>
      </c>
      <c r="J232">
        <v>4</v>
      </c>
      <c r="K232">
        <v>11</v>
      </c>
      <c r="L232">
        <v>2004</v>
      </c>
      <c r="M232" t="s">
        <v>135</v>
      </c>
      <c r="N232" s="9">
        <v>141</v>
      </c>
      <c r="O232" t="s">
        <v>396</v>
      </c>
      <c r="P232" t="s">
        <v>69</v>
      </c>
      <c r="Q232" t="s">
        <v>70</v>
      </c>
      <c r="R232" t="s">
        <v>71</v>
      </c>
      <c r="S232" t="s">
        <v>72</v>
      </c>
      <c r="T232" t="s">
        <v>73</v>
      </c>
      <c r="U232" t="s">
        <v>74</v>
      </c>
      <c r="V232">
        <v>3004</v>
      </c>
      <c r="W232" t="s">
        <v>75</v>
      </c>
      <c r="X232" t="s">
        <v>76</v>
      </c>
      <c r="Y232" t="s">
        <v>497</v>
      </c>
      <c r="Z232" t="s">
        <v>43</v>
      </c>
    </row>
    <row r="233" spans="1:26" x14ac:dyDescent="0.3">
      <c r="A233">
        <v>10343</v>
      </c>
      <c r="B233">
        <v>36</v>
      </c>
      <c r="C233" s="8">
        <v>100</v>
      </c>
      <c r="D233" s="9">
        <f>sales_data[[#This Row],[QUANTITYORDERED]]*sales_data[[#This Row],[PRICEEACH]]</f>
        <v>3600</v>
      </c>
      <c r="E233">
        <v>4</v>
      </c>
      <c r="F233" s="9">
        <v>5848.92</v>
      </c>
      <c r="G233" s="3">
        <v>38315</v>
      </c>
      <c r="H233" s="3" t="str">
        <f>TEXT(sales_data[[#This Row],[ORDERDATE]],"mmm")</f>
        <v>Nov</v>
      </c>
      <c r="I233" t="s">
        <v>23</v>
      </c>
      <c r="J233">
        <v>4</v>
      </c>
      <c r="K233">
        <v>11</v>
      </c>
      <c r="L233">
        <v>2004</v>
      </c>
      <c r="M233" t="s">
        <v>135</v>
      </c>
      <c r="N233" s="9">
        <v>124</v>
      </c>
      <c r="O233" t="s">
        <v>416</v>
      </c>
      <c r="P233" t="s">
        <v>33</v>
      </c>
      <c r="Q233" t="s">
        <v>34</v>
      </c>
      <c r="R233" t="s">
        <v>35</v>
      </c>
      <c r="T233" t="s">
        <v>36</v>
      </c>
      <c r="V233">
        <v>51100</v>
      </c>
      <c r="W233" t="s">
        <v>37</v>
      </c>
      <c r="X233" t="s">
        <v>38</v>
      </c>
      <c r="Y233" t="s">
        <v>498</v>
      </c>
      <c r="Z233" t="s">
        <v>43</v>
      </c>
    </row>
    <row r="234" spans="1:26" x14ac:dyDescent="0.3">
      <c r="A234">
        <v>10344</v>
      </c>
      <c r="B234">
        <v>45</v>
      </c>
      <c r="C234" s="8">
        <v>100</v>
      </c>
      <c r="D234" s="9">
        <f>sales_data[[#This Row],[QUANTITYORDERED]]*sales_data[[#This Row],[PRICEEACH]]</f>
        <v>4500</v>
      </c>
      <c r="E234">
        <v>1</v>
      </c>
      <c r="F234" s="9">
        <v>7650</v>
      </c>
      <c r="G234" s="3">
        <v>38316</v>
      </c>
      <c r="H234" s="3" t="str">
        <f>TEXT(sales_data[[#This Row],[ORDERDATE]],"mmm")</f>
        <v>Nov</v>
      </c>
      <c r="I234" t="s">
        <v>23</v>
      </c>
      <c r="J234">
        <v>4</v>
      </c>
      <c r="K234">
        <v>11</v>
      </c>
      <c r="L234">
        <v>2004</v>
      </c>
      <c r="M234" t="s">
        <v>406</v>
      </c>
      <c r="N234" s="9">
        <v>170</v>
      </c>
      <c r="O234" t="s">
        <v>430</v>
      </c>
      <c r="P234" t="s">
        <v>319</v>
      </c>
      <c r="Q234" t="s">
        <v>320</v>
      </c>
      <c r="R234" t="s">
        <v>321</v>
      </c>
      <c r="T234" t="s">
        <v>322</v>
      </c>
      <c r="V234">
        <v>13008</v>
      </c>
      <c r="W234" t="s">
        <v>37</v>
      </c>
      <c r="X234" t="s">
        <v>38</v>
      </c>
      <c r="Y234" t="s">
        <v>499</v>
      </c>
      <c r="Z234" t="s">
        <v>114</v>
      </c>
    </row>
    <row r="235" spans="1:26" x14ac:dyDescent="0.3">
      <c r="A235">
        <v>10345</v>
      </c>
      <c r="B235">
        <v>43</v>
      </c>
      <c r="C235" s="8">
        <v>53.76</v>
      </c>
      <c r="D235" s="9">
        <f>sales_data[[#This Row],[QUANTITYORDERED]]*sales_data[[#This Row],[PRICEEACH]]</f>
        <v>2311.6799999999998</v>
      </c>
      <c r="E235">
        <v>1</v>
      </c>
      <c r="F235" s="9">
        <v>2311.6799999999998</v>
      </c>
      <c r="G235" s="3">
        <v>38316</v>
      </c>
      <c r="H235" s="3" t="str">
        <f>TEXT(sales_data[[#This Row],[ORDERDATE]],"mmm")</f>
        <v>Nov</v>
      </c>
      <c r="I235" t="s">
        <v>23</v>
      </c>
      <c r="J235">
        <v>4</v>
      </c>
      <c r="K235">
        <v>11</v>
      </c>
      <c r="L235">
        <v>2004</v>
      </c>
      <c r="M235" t="s">
        <v>406</v>
      </c>
      <c r="N235" s="9">
        <v>44</v>
      </c>
      <c r="O235" t="s">
        <v>457</v>
      </c>
      <c r="P235" t="s">
        <v>230</v>
      </c>
      <c r="Q235" t="s">
        <v>231</v>
      </c>
      <c r="R235" t="s">
        <v>232</v>
      </c>
      <c r="T235" t="s">
        <v>91</v>
      </c>
      <c r="V235">
        <v>44000</v>
      </c>
      <c r="W235" t="s">
        <v>37</v>
      </c>
      <c r="X235" t="s">
        <v>38</v>
      </c>
      <c r="Y235" t="s">
        <v>500</v>
      </c>
      <c r="Z235" t="s">
        <v>32</v>
      </c>
    </row>
    <row r="236" spans="1:26" x14ac:dyDescent="0.3">
      <c r="A236">
        <v>10346</v>
      </c>
      <c r="B236">
        <v>42</v>
      </c>
      <c r="C236" s="8">
        <v>36.11</v>
      </c>
      <c r="D236" s="9">
        <f>sales_data[[#This Row],[QUANTITYORDERED]]*sales_data[[#This Row],[PRICEEACH]]</f>
        <v>1516.62</v>
      </c>
      <c r="E236">
        <v>3</v>
      </c>
      <c r="F236" s="9">
        <v>1516.62</v>
      </c>
      <c r="G236" s="3">
        <v>38320</v>
      </c>
      <c r="H236" s="3" t="str">
        <f>TEXT(sales_data[[#This Row],[ORDERDATE]],"mmm")</f>
        <v>Nov</v>
      </c>
      <c r="I236" t="s">
        <v>23</v>
      </c>
      <c r="J236">
        <v>4</v>
      </c>
      <c r="K236">
        <v>11</v>
      </c>
      <c r="L236">
        <v>2004</v>
      </c>
      <c r="M236" t="s">
        <v>406</v>
      </c>
      <c r="N236" s="9">
        <v>102</v>
      </c>
      <c r="O236" t="s">
        <v>407</v>
      </c>
      <c r="P236" t="s">
        <v>397</v>
      </c>
      <c r="Q236">
        <v>7025551838</v>
      </c>
      <c r="R236" t="s">
        <v>398</v>
      </c>
      <c r="T236" t="s">
        <v>399</v>
      </c>
      <c r="U236" t="s">
        <v>400</v>
      </c>
      <c r="V236">
        <v>83030</v>
      </c>
      <c r="W236" t="s">
        <v>30</v>
      </c>
      <c r="X236" t="s">
        <v>31</v>
      </c>
      <c r="Y236" t="s">
        <v>501</v>
      </c>
      <c r="Z236" t="s">
        <v>32</v>
      </c>
    </row>
    <row r="237" spans="1:26" x14ac:dyDescent="0.3">
      <c r="A237">
        <v>10347</v>
      </c>
      <c r="B237">
        <v>30</v>
      </c>
      <c r="C237" s="8">
        <v>100</v>
      </c>
      <c r="D237" s="9">
        <f>sales_data[[#This Row],[QUANTITYORDERED]]*sales_data[[#This Row],[PRICEEACH]]</f>
        <v>3000</v>
      </c>
      <c r="E237">
        <v>1</v>
      </c>
      <c r="F237" s="9">
        <v>3944.7</v>
      </c>
      <c r="G237" s="3">
        <v>38320</v>
      </c>
      <c r="H237" s="3" t="str">
        <f>TEXT(sales_data[[#This Row],[ORDERDATE]],"mmm")</f>
        <v>Nov</v>
      </c>
      <c r="I237" t="s">
        <v>23</v>
      </c>
      <c r="J237">
        <v>4</v>
      </c>
      <c r="K237">
        <v>11</v>
      </c>
      <c r="L237">
        <v>2004</v>
      </c>
      <c r="M237" t="s">
        <v>135</v>
      </c>
      <c r="N237" s="9">
        <v>214</v>
      </c>
      <c r="O237" t="s">
        <v>136</v>
      </c>
      <c r="P237" t="s">
        <v>69</v>
      </c>
      <c r="Q237" t="s">
        <v>70</v>
      </c>
      <c r="R237" t="s">
        <v>71</v>
      </c>
      <c r="S237" t="s">
        <v>72</v>
      </c>
      <c r="T237" t="s">
        <v>73</v>
      </c>
      <c r="U237" t="s">
        <v>74</v>
      </c>
      <c r="V237">
        <v>3004</v>
      </c>
      <c r="W237" t="s">
        <v>75</v>
      </c>
      <c r="X237" t="s">
        <v>76</v>
      </c>
      <c r="Y237" t="s">
        <v>497</v>
      </c>
      <c r="Z237" t="s">
        <v>43</v>
      </c>
    </row>
    <row r="238" spans="1:26" x14ac:dyDescent="0.3">
      <c r="A238">
        <v>10348</v>
      </c>
      <c r="B238">
        <v>48</v>
      </c>
      <c r="C238" s="8">
        <v>52.36</v>
      </c>
      <c r="D238" s="9">
        <f>sales_data[[#This Row],[QUANTITYORDERED]]*sales_data[[#This Row],[PRICEEACH]]</f>
        <v>2513.2799999999997</v>
      </c>
      <c r="E238">
        <v>8</v>
      </c>
      <c r="F238" s="9">
        <v>2513.2800000000002</v>
      </c>
      <c r="G238" s="3">
        <v>37997</v>
      </c>
      <c r="H238" s="3" t="str">
        <f>TEXT(sales_data[[#This Row],[ORDERDATE]],"mmm")</f>
        <v>Jan</v>
      </c>
      <c r="I238" t="s">
        <v>23</v>
      </c>
      <c r="J238">
        <v>4</v>
      </c>
      <c r="K238">
        <v>11</v>
      </c>
      <c r="L238">
        <v>2004</v>
      </c>
      <c r="M238" t="s">
        <v>135</v>
      </c>
      <c r="N238" s="9">
        <v>207</v>
      </c>
      <c r="O238" t="s">
        <v>348</v>
      </c>
      <c r="P238" t="s">
        <v>142</v>
      </c>
      <c r="Q238" t="s">
        <v>143</v>
      </c>
      <c r="R238" t="s">
        <v>144</v>
      </c>
      <c r="T238" t="s">
        <v>133</v>
      </c>
      <c r="V238">
        <v>28023</v>
      </c>
      <c r="W238" t="s">
        <v>134</v>
      </c>
      <c r="X238" t="s">
        <v>38</v>
      </c>
      <c r="Y238" t="s">
        <v>502</v>
      </c>
      <c r="Z238" t="s">
        <v>32</v>
      </c>
    </row>
    <row r="239" spans="1:26" x14ac:dyDescent="0.3">
      <c r="A239">
        <v>10349</v>
      </c>
      <c r="B239">
        <v>26</v>
      </c>
      <c r="C239" s="8">
        <v>100</v>
      </c>
      <c r="D239" s="9">
        <f>sales_data[[#This Row],[QUANTITYORDERED]]*sales_data[[#This Row],[PRICEEACH]]</f>
        <v>2600</v>
      </c>
      <c r="E239">
        <v>10</v>
      </c>
      <c r="F239" s="9">
        <v>4408.5600000000004</v>
      </c>
      <c r="G239" s="3">
        <v>37998</v>
      </c>
      <c r="H239" s="3" t="str">
        <f>TEXT(sales_data[[#This Row],[ORDERDATE]],"mmm")</f>
        <v>Jan</v>
      </c>
      <c r="I239" t="s">
        <v>23</v>
      </c>
      <c r="J239">
        <v>4</v>
      </c>
      <c r="K239">
        <v>12</v>
      </c>
      <c r="L239">
        <v>2004</v>
      </c>
      <c r="M239" t="s">
        <v>135</v>
      </c>
      <c r="N239" s="9">
        <v>173</v>
      </c>
      <c r="O239" t="s">
        <v>381</v>
      </c>
      <c r="P239" t="s">
        <v>349</v>
      </c>
      <c r="Q239">
        <v>2125557413</v>
      </c>
      <c r="R239" t="s">
        <v>350</v>
      </c>
      <c r="S239" t="s">
        <v>351</v>
      </c>
      <c r="T239" t="s">
        <v>28</v>
      </c>
      <c r="U239" t="s">
        <v>29</v>
      </c>
      <c r="V239">
        <v>10022</v>
      </c>
      <c r="W239" t="s">
        <v>30</v>
      </c>
      <c r="X239" t="s">
        <v>31</v>
      </c>
      <c r="Y239" t="s">
        <v>503</v>
      </c>
      <c r="Z239" t="s">
        <v>43</v>
      </c>
    </row>
    <row r="240" spans="1:26" x14ac:dyDescent="0.3">
      <c r="A240">
        <v>10350</v>
      </c>
      <c r="B240">
        <v>26</v>
      </c>
      <c r="C240" s="8">
        <v>75.47</v>
      </c>
      <c r="D240" s="9">
        <f>sales_data[[#This Row],[QUANTITYORDERED]]*sales_data[[#This Row],[PRICEEACH]]</f>
        <v>1962.22</v>
      </c>
      <c r="E240">
        <v>5</v>
      </c>
      <c r="F240" s="9">
        <v>1962.22</v>
      </c>
      <c r="G240" s="3">
        <v>38029</v>
      </c>
      <c r="H240" s="3" t="str">
        <f>TEXT(sales_data[[#This Row],[ORDERDATE]],"mmm")</f>
        <v>Feb</v>
      </c>
      <c r="I240" t="s">
        <v>23</v>
      </c>
      <c r="J240">
        <v>4</v>
      </c>
      <c r="K240">
        <v>12</v>
      </c>
      <c r="L240">
        <v>2004</v>
      </c>
      <c r="M240" t="s">
        <v>135</v>
      </c>
      <c r="N240" s="9">
        <v>136</v>
      </c>
      <c r="O240" t="s">
        <v>237</v>
      </c>
      <c r="P240" t="s">
        <v>130</v>
      </c>
      <c r="Q240" t="s">
        <v>131</v>
      </c>
      <c r="R240" t="s">
        <v>132</v>
      </c>
      <c r="T240" t="s">
        <v>133</v>
      </c>
      <c r="V240">
        <v>28034</v>
      </c>
      <c r="W240" t="s">
        <v>134</v>
      </c>
      <c r="X240" t="s">
        <v>38</v>
      </c>
      <c r="Y240" t="s">
        <v>481</v>
      </c>
      <c r="Z240" t="s">
        <v>32</v>
      </c>
    </row>
    <row r="241" spans="1:26" x14ac:dyDescent="0.3">
      <c r="A241">
        <v>10351</v>
      </c>
      <c r="B241">
        <v>39</v>
      </c>
      <c r="C241" s="8">
        <v>99.52</v>
      </c>
      <c r="D241" s="9">
        <f>sales_data[[#This Row],[QUANTITYORDERED]]*sales_data[[#This Row],[PRICEEACH]]</f>
        <v>3881.2799999999997</v>
      </c>
      <c r="E241">
        <v>1</v>
      </c>
      <c r="F241" s="9">
        <v>3881.28</v>
      </c>
      <c r="G241" s="3">
        <v>38058</v>
      </c>
      <c r="H241" s="3" t="str">
        <f>TEXT(sales_data[[#This Row],[ORDERDATE]],"mmm")</f>
        <v>Mar</v>
      </c>
      <c r="I241" t="s">
        <v>23</v>
      </c>
      <c r="J241">
        <v>4</v>
      </c>
      <c r="K241">
        <v>12</v>
      </c>
      <c r="L241">
        <v>2004</v>
      </c>
      <c r="M241" t="s">
        <v>417</v>
      </c>
      <c r="N241" s="9">
        <v>157</v>
      </c>
      <c r="O241" t="s">
        <v>418</v>
      </c>
      <c r="P241" t="s">
        <v>243</v>
      </c>
      <c r="Q241" t="s">
        <v>244</v>
      </c>
      <c r="R241" t="s">
        <v>245</v>
      </c>
      <c r="T241" t="s">
        <v>246</v>
      </c>
      <c r="V241" t="s">
        <v>247</v>
      </c>
      <c r="W241" t="s">
        <v>128</v>
      </c>
      <c r="X241" t="s">
        <v>38</v>
      </c>
      <c r="Y241" t="s">
        <v>504</v>
      </c>
      <c r="Z241" t="s">
        <v>43</v>
      </c>
    </row>
    <row r="242" spans="1:26" x14ac:dyDescent="0.3">
      <c r="A242">
        <v>10352</v>
      </c>
      <c r="B242">
        <v>23</v>
      </c>
      <c r="C242" s="8">
        <v>100</v>
      </c>
      <c r="D242" s="9">
        <f>sales_data[[#This Row],[QUANTITYORDERED]]*sales_data[[#This Row],[PRICEEACH]]</f>
        <v>2300</v>
      </c>
      <c r="E242">
        <v>3</v>
      </c>
      <c r="F242" s="9">
        <v>2352.67</v>
      </c>
      <c r="G242" s="3">
        <v>38058</v>
      </c>
      <c r="H242" s="3" t="str">
        <f>TEXT(sales_data[[#This Row],[ORDERDATE]],"mmm")</f>
        <v>Mar</v>
      </c>
      <c r="I242" t="s">
        <v>23</v>
      </c>
      <c r="J242">
        <v>4</v>
      </c>
      <c r="K242">
        <v>12</v>
      </c>
      <c r="L242">
        <v>2004</v>
      </c>
      <c r="M242" t="s">
        <v>439</v>
      </c>
      <c r="N242" s="9">
        <v>90</v>
      </c>
      <c r="O242" t="s">
        <v>471</v>
      </c>
      <c r="P242" t="s">
        <v>441</v>
      </c>
      <c r="Q242">
        <v>6175558428</v>
      </c>
      <c r="R242" t="s">
        <v>442</v>
      </c>
      <c r="T242" t="s">
        <v>209</v>
      </c>
      <c r="U242" t="s">
        <v>95</v>
      </c>
      <c r="V242">
        <v>58339</v>
      </c>
      <c r="W242" t="s">
        <v>30</v>
      </c>
      <c r="X242" t="s">
        <v>31</v>
      </c>
      <c r="Y242" t="s">
        <v>505</v>
      </c>
      <c r="Z242" t="s">
        <v>32</v>
      </c>
    </row>
    <row r="243" spans="1:26" x14ac:dyDescent="0.3">
      <c r="A243">
        <v>10353</v>
      </c>
      <c r="B243">
        <v>27</v>
      </c>
      <c r="C243" s="8">
        <v>100</v>
      </c>
      <c r="D243" s="9">
        <f>sales_data[[#This Row],[QUANTITYORDERED]]*sales_data[[#This Row],[PRICEEACH]]</f>
        <v>2700</v>
      </c>
      <c r="E243">
        <v>1</v>
      </c>
      <c r="F243" s="9">
        <v>3515.67</v>
      </c>
      <c r="G243" s="3">
        <v>38089</v>
      </c>
      <c r="H243" s="3" t="str">
        <f>TEXT(sales_data[[#This Row],[ORDERDATE]],"mmm")</f>
        <v>Apr</v>
      </c>
      <c r="I243" t="s">
        <v>23</v>
      </c>
      <c r="J243">
        <v>4</v>
      </c>
      <c r="K243">
        <v>12</v>
      </c>
      <c r="L243">
        <v>2004</v>
      </c>
      <c r="M243" t="s">
        <v>417</v>
      </c>
      <c r="N243" s="9">
        <v>84</v>
      </c>
      <c r="O243" t="s">
        <v>435</v>
      </c>
      <c r="P243" t="s">
        <v>419</v>
      </c>
      <c r="Q243">
        <v>2035554407</v>
      </c>
      <c r="R243" t="s">
        <v>420</v>
      </c>
      <c r="T243" t="s">
        <v>380</v>
      </c>
      <c r="U243" t="s">
        <v>87</v>
      </c>
      <c r="V243">
        <v>97561</v>
      </c>
      <c r="W243" t="s">
        <v>30</v>
      </c>
      <c r="X243" t="s">
        <v>31</v>
      </c>
      <c r="Y243" t="s">
        <v>506</v>
      </c>
      <c r="Z243" t="s">
        <v>43</v>
      </c>
    </row>
    <row r="244" spans="1:26" x14ac:dyDescent="0.3">
      <c r="A244">
        <v>10355</v>
      </c>
      <c r="B244">
        <v>23</v>
      </c>
      <c r="C244" s="8">
        <v>100</v>
      </c>
      <c r="D244" s="9">
        <f>sales_data[[#This Row],[QUANTITYORDERED]]*sales_data[[#This Row],[PRICEEACH]]</f>
        <v>2300</v>
      </c>
      <c r="E244">
        <v>7</v>
      </c>
      <c r="F244" s="9">
        <v>3177.91</v>
      </c>
      <c r="G244" s="3">
        <v>38180</v>
      </c>
      <c r="H244" s="3" t="str">
        <f>TEXT(sales_data[[#This Row],[ORDERDATE]],"mmm")</f>
        <v>Jul</v>
      </c>
      <c r="I244" t="s">
        <v>23</v>
      </c>
      <c r="J244">
        <v>4</v>
      </c>
      <c r="K244">
        <v>12</v>
      </c>
      <c r="L244">
        <v>2004</v>
      </c>
      <c r="M244" t="s">
        <v>135</v>
      </c>
      <c r="N244" s="9">
        <v>146</v>
      </c>
      <c r="O244" t="s">
        <v>449</v>
      </c>
      <c r="P244" t="s">
        <v>130</v>
      </c>
      <c r="Q244" t="s">
        <v>131</v>
      </c>
      <c r="R244" t="s">
        <v>132</v>
      </c>
      <c r="T244" t="s">
        <v>133</v>
      </c>
      <c r="V244">
        <v>28034</v>
      </c>
      <c r="W244" t="s">
        <v>134</v>
      </c>
      <c r="X244" t="s">
        <v>38</v>
      </c>
      <c r="Y244" t="s">
        <v>481</v>
      </c>
      <c r="Z244" t="s">
        <v>43</v>
      </c>
    </row>
    <row r="245" spans="1:26" x14ac:dyDescent="0.3">
      <c r="A245">
        <v>10356</v>
      </c>
      <c r="B245">
        <v>43</v>
      </c>
      <c r="C245" s="8">
        <v>97.6</v>
      </c>
      <c r="D245" s="9">
        <f>sales_data[[#This Row],[QUANTITYORDERED]]*sales_data[[#This Row],[PRICEEACH]]</f>
        <v>4196.8</v>
      </c>
      <c r="E245">
        <v>8</v>
      </c>
      <c r="F245" s="9">
        <v>4196.8</v>
      </c>
      <c r="G245" s="3">
        <v>38242</v>
      </c>
      <c r="H245" s="3" t="str">
        <f>TEXT(sales_data[[#This Row],[ORDERDATE]],"mmm")</f>
        <v>Sep</v>
      </c>
      <c r="I245" t="s">
        <v>23</v>
      </c>
      <c r="J245">
        <v>4</v>
      </c>
      <c r="K245">
        <v>12</v>
      </c>
      <c r="L245">
        <v>2004</v>
      </c>
      <c r="M245" t="s">
        <v>135</v>
      </c>
      <c r="N245" s="9">
        <v>141</v>
      </c>
      <c r="O245" t="s">
        <v>396</v>
      </c>
      <c r="P245" t="s">
        <v>39</v>
      </c>
      <c r="Q245" t="s">
        <v>40</v>
      </c>
      <c r="R245" t="s">
        <v>41</v>
      </c>
      <c r="T245" t="s">
        <v>42</v>
      </c>
      <c r="V245">
        <v>75508</v>
      </c>
      <c r="W245" t="s">
        <v>37</v>
      </c>
      <c r="X245" t="s">
        <v>38</v>
      </c>
      <c r="Y245" t="s">
        <v>507</v>
      </c>
      <c r="Z245" t="s">
        <v>43</v>
      </c>
    </row>
    <row r="246" spans="1:26" x14ac:dyDescent="0.3">
      <c r="A246">
        <v>10357</v>
      </c>
      <c r="B246">
        <v>32</v>
      </c>
      <c r="C246" s="8">
        <v>100</v>
      </c>
      <c r="D246" s="9">
        <f>sales_data[[#This Row],[QUANTITYORDERED]]*sales_data[[#This Row],[PRICEEACH]]</f>
        <v>3200</v>
      </c>
      <c r="E246">
        <v>10</v>
      </c>
      <c r="F246" s="9">
        <v>5691.84</v>
      </c>
      <c r="G246" s="3">
        <v>38272</v>
      </c>
      <c r="H246" s="3" t="str">
        <f>TEXT(sales_data[[#This Row],[ORDERDATE]],"mmm")</f>
        <v>Oct</v>
      </c>
      <c r="I246" t="s">
        <v>23</v>
      </c>
      <c r="J246">
        <v>4</v>
      </c>
      <c r="K246">
        <v>12</v>
      </c>
      <c r="L246">
        <v>2004</v>
      </c>
      <c r="M246" t="s">
        <v>135</v>
      </c>
      <c r="N246" s="9">
        <v>214</v>
      </c>
      <c r="O246" t="s">
        <v>136</v>
      </c>
      <c r="P246" t="s">
        <v>200</v>
      </c>
      <c r="Q246">
        <v>4155551450</v>
      </c>
      <c r="R246" t="s">
        <v>201</v>
      </c>
      <c r="T246" t="s">
        <v>202</v>
      </c>
      <c r="U246" t="s">
        <v>47</v>
      </c>
      <c r="V246">
        <v>97562</v>
      </c>
      <c r="W246" t="s">
        <v>30</v>
      </c>
      <c r="X246" t="s">
        <v>31</v>
      </c>
      <c r="Y246" t="s">
        <v>490</v>
      </c>
      <c r="Z246" t="s">
        <v>43</v>
      </c>
    </row>
    <row r="247" spans="1:26" x14ac:dyDescent="0.3">
      <c r="A247">
        <v>10358</v>
      </c>
      <c r="B247">
        <v>49</v>
      </c>
      <c r="C247" s="8">
        <v>55.34</v>
      </c>
      <c r="D247" s="9">
        <f>sales_data[[#This Row],[QUANTITYORDERED]]*sales_data[[#This Row],[PRICEEACH]]</f>
        <v>2711.6600000000003</v>
      </c>
      <c r="E247">
        <v>5</v>
      </c>
      <c r="F247" s="9">
        <v>2711.66</v>
      </c>
      <c r="G247" s="3">
        <v>38272</v>
      </c>
      <c r="H247" s="3" t="str">
        <f>TEXT(sales_data[[#This Row],[ORDERDATE]],"mmm")</f>
        <v>Oct</v>
      </c>
      <c r="I247" t="s">
        <v>23</v>
      </c>
      <c r="J247">
        <v>4</v>
      </c>
      <c r="K247">
        <v>12</v>
      </c>
      <c r="L247">
        <v>2004</v>
      </c>
      <c r="M247" t="s">
        <v>135</v>
      </c>
      <c r="N247" s="9">
        <v>151</v>
      </c>
      <c r="O247" t="s">
        <v>376</v>
      </c>
      <c r="P247" t="s">
        <v>130</v>
      </c>
      <c r="Q247" t="s">
        <v>131</v>
      </c>
      <c r="R247" t="s">
        <v>132</v>
      </c>
      <c r="T247" t="s">
        <v>133</v>
      </c>
      <c r="V247">
        <v>28034</v>
      </c>
      <c r="W247" t="s">
        <v>134</v>
      </c>
      <c r="X247" t="s">
        <v>38</v>
      </c>
      <c r="Y247" t="s">
        <v>481</v>
      </c>
      <c r="Z247" t="s">
        <v>32</v>
      </c>
    </row>
    <row r="248" spans="1:26" x14ac:dyDescent="0.3">
      <c r="A248">
        <v>10359</v>
      </c>
      <c r="B248">
        <v>48</v>
      </c>
      <c r="C248" s="8">
        <v>54.68</v>
      </c>
      <c r="D248" s="9">
        <f>sales_data[[#This Row],[QUANTITYORDERED]]*sales_data[[#This Row],[PRICEEACH]]</f>
        <v>2624.64</v>
      </c>
      <c r="E248">
        <v>6</v>
      </c>
      <c r="F248" s="9">
        <v>2624.64</v>
      </c>
      <c r="G248" s="3">
        <v>38336</v>
      </c>
      <c r="H248" s="3" t="str">
        <f>TEXT(sales_data[[#This Row],[ORDERDATE]],"mmm")</f>
        <v>Dec</v>
      </c>
      <c r="I248" t="s">
        <v>23</v>
      </c>
      <c r="J248">
        <v>4</v>
      </c>
      <c r="K248">
        <v>12</v>
      </c>
      <c r="L248">
        <v>2004</v>
      </c>
      <c r="M248" t="s">
        <v>135</v>
      </c>
      <c r="N248" s="9">
        <v>136</v>
      </c>
      <c r="O248" t="s">
        <v>237</v>
      </c>
      <c r="P248" t="s">
        <v>33</v>
      </c>
      <c r="Q248" t="s">
        <v>34</v>
      </c>
      <c r="R248" t="s">
        <v>35</v>
      </c>
      <c r="T248" t="s">
        <v>36</v>
      </c>
      <c r="V248">
        <v>51100</v>
      </c>
      <c r="W248" t="s">
        <v>37</v>
      </c>
      <c r="X248" t="s">
        <v>38</v>
      </c>
      <c r="Y248" t="s">
        <v>498</v>
      </c>
      <c r="Z248" t="s">
        <v>32</v>
      </c>
    </row>
    <row r="249" spans="1:26" x14ac:dyDescent="0.3">
      <c r="A249">
        <v>10361</v>
      </c>
      <c r="B249">
        <v>20</v>
      </c>
      <c r="C249" s="8">
        <v>72.55</v>
      </c>
      <c r="D249" s="9">
        <f>sales_data[[#This Row],[QUANTITYORDERED]]*sales_data[[#This Row],[PRICEEACH]]</f>
        <v>1451</v>
      </c>
      <c r="E249">
        <v>13</v>
      </c>
      <c r="F249" s="9">
        <v>1451</v>
      </c>
      <c r="G249" s="3">
        <v>38338</v>
      </c>
      <c r="H249" s="3" t="str">
        <f>TEXT(sales_data[[#This Row],[ORDERDATE]],"mmm")</f>
        <v>Dec</v>
      </c>
      <c r="I249" t="s">
        <v>23</v>
      </c>
      <c r="J249">
        <v>4</v>
      </c>
      <c r="K249">
        <v>12</v>
      </c>
      <c r="L249">
        <v>2004</v>
      </c>
      <c r="M249" t="s">
        <v>24</v>
      </c>
      <c r="N249" s="9">
        <v>95</v>
      </c>
      <c r="O249" t="s">
        <v>25</v>
      </c>
      <c r="P249" t="s">
        <v>115</v>
      </c>
      <c r="Q249" t="s">
        <v>116</v>
      </c>
      <c r="R249" t="s">
        <v>117</v>
      </c>
      <c r="S249" t="s">
        <v>118</v>
      </c>
      <c r="T249" t="s">
        <v>119</v>
      </c>
      <c r="U249" t="s">
        <v>120</v>
      </c>
      <c r="V249">
        <v>2067</v>
      </c>
      <c r="W249" t="s">
        <v>75</v>
      </c>
      <c r="X249" t="s">
        <v>76</v>
      </c>
      <c r="Y249" t="s">
        <v>509</v>
      </c>
      <c r="Z249" t="s">
        <v>32</v>
      </c>
    </row>
    <row r="250" spans="1:26" x14ac:dyDescent="0.3">
      <c r="A250">
        <v>10362</v>
      </c>
      <c r="B250">
        <v>22</v>
      </c>
      <c r="C250" s="8">
        <v>100</v>
      </c>
      <c r="D250" s="9">
        <f>sales_data[[#This Row],[QUANTITYORDERED]]*sales_data[[#This Row],[PRICEEACH]]</f>
        <v>2200</v>
      </c>
      <c r="E250">
        <v>4</v>
      </c>
      <c r="F250" s="9">
        <v>3664.1</v>
      </c>
      <c r="G250" s="3">
        <v>38473</v>
      </c>
      <c r="H250" s="3" t="str">
        <f>TEXT(sales_data[[#This Row],[ORDERDATE]],"mmm")</f>
        <v>May</v>
      </c>
      <c r="I250" t="s">
        <v>23</v>
      </c>
      <c r="J250">
        <v>1</v>
      </c>
      <c r="K250">
        <v>1</v>
      </c>
      <c r="L250">
        <v>2005</v>
      </c>
      <c r="M250" t="s">
        <v>24</v>
      </c>
      <c r="N250" s="9">
        <v>193</v>
      </c>
      <c r="O250" t="s">
        <v>236</v>
      </c>
      <c r="P250" t="s">
        <v>51</v>
      </c>
      <c r="Q250">
        <v>6505556809</v>
      </c>
      <c r="R250" t="s">
        <v>52</v>
      </c>
      <c r="T250" t="s">
        <v>53</v>
      </c>
      <c r="U250" t="s">
        <v>47</v>
      </c>
      <c r="V250">
        <v>94217</v>
      </c>
      <c r="W250" t="s">
        <v>30</v>
      </c>
      <c r="X250" t="s">
        <v>31</v>
      </c>
      <c r="Y250" t="s">
        <v>510</v>
      </c>
      <c r="Z250" t="s">
        <v>43</v>
      </c>
    </row>
    <row r="251" spans="1:26" x14ac:dyDescent="0.3">
      <c r="A251">
        <v>10363</v>
      </c>
      <c r="B251">
        <v>33</v>
      </c>
      <c r="C251" s="8">
        <v>85.39</v>
      </c>
      <c r="D251" s="9">
        <f>sales_data[[#This Row],[QUANTITYORDERED]]*sales_data[[#This Row],[PRICEEACH]]</f>
        <v>2817.87</v>
      </c>
      <c r="E251">
        <v>3</v>
      </c>
      <c r="F251" s="9">
        <v>2817.87</v>
      </c>
      <c r="G251" s="3">
        <v>38504</v>
      </c>
      <c r="H251" s="3" t="str">
        <f>TEXT(sales_data[[#This Row],[ORDERDATE]],"mmm")</f>
        <v>Jun</v>
      </c>
      <c r="I251" t="s">
        <v>23</v>
      </c>
      <c r="J251">
        <v>1</v>
      </c>
      <c r="K251">
        <v>1</v>
      </c>
      <c r="L251">
        <v>2005</v>
      </c>
      <c r="M251" t="s">
        <v>135</v>
      </c>
      <c r="N251" s="9">
        <v>194</v>
      </c>
      <c r="O251" t="s">
        <v>312</v>
      </c>
      <c r="P251" t="s">
        <v>343</v>
      </c>
      <c r="Q251" t="s">
        <v>344</v>
      </c>
      <c r="R251" t="s">
        <v>345</v>
      </c>
      <c r="T251" t="s">
        <v>346</v>
      </c>
      <c r="V251" t="s">
        <v>347</v>
      </c>
      <c r="W251" t="s">
        <v>100</v>
      </c>
      <c r="X251" t="s">
        <v>38</v>
      </c>
      <c r="Y251" t="s">
        <v>511</v>
      </c>
      <c r="Z251" t="s">
        <v>32</v>
      </c>
    </row>
    <row r="252" spans="1:26" x14ac:dyDescent="0.3">
      <c r="A252">
        <v>10364</v>
      </c>
      <c r="B252">
        <v>48</v>
      </c>
      <c r="C252" s="8">
        <v>48.28</v>
      </c>
      <c r="D252" s="9">
        <f>sales_data[[#This Row],[QUANTITYORDERED]]*sales_data[[#This Row],[PRICEEACH]]</f>
        <v>2317.44</v>
      </c>
      <c r="E252">
        <v>1</v>
      </c>
      <c r="F252" s="9">
        <v>2317.44</v>
      </c>
      <c r="G252" s="3">
        <v>38504</v>
      </c>
      <c r="H252" s="3" t="str">
        <f>TEXT(sales_data[[#This Row],[ORDERDATE]],"mmm")</f>
        <v>Jun</v>
      </c>
      <c r="I252" t="s">
        <v>23</v>
      </c>
      <c r="J252">
        <v>1</v>
      </c>
      <c r="K252">
        <v>1</v>
      </c>
      <c r="L252">
        <v>2005</v>
      </c>
      <c r="M252" t="s">
        <v>24</v>
      </c>
      <c r="N252" s="9">
        <v>40</v>
      </c>
      <c r="O252" t="s">
        <v>466</v>
      </c>
      <c r="P252" t="s">
        <v>319</v>
      </c>
      <c r="Q252" t="s">
        <v>320</v>
      </c>
      <c r="R252" t="s">
        <v>321</v>
      </c>
      <c r="T252" t="s">
        <v>322</v>
      </c>
      <c r="V252">
        <v>13008</v>
      </c>
      <c r="W252" t="s">
        <v>37</v>
      </c>
      <c r="X252" t="s">
        <v>38</v>
      </c>
      <c r="Y252" t="s">
        <v>499</v>
      </c>
      <c r="Z252" t="s">
        <v>32</v>
      </c>
    </row>
    <row r="253" spans="1:26" x14ac:dyDescent="0.3">
      <c r="A253">
        <v>10365</v>
      </c>
      <c r="B253">
        <v>30</v>
      </c>
      <c r="C253" s="8">
        <v>87.06</v>
      </c>
      <c r="D253" s="9">
        <f>sales_data[[#This Row],[QUANTITYORDERED]]*sales_data[[#This Row],[PRICEEACH]]</f>
        <v>2611.8000000000002</v>
      </c>
      <c r="E253">
        <v>1</v>
      </c>
      <c r="F253" s="9">
        <v>2611.8000000000002</v>
      </c>
      <c r="G253" s="3">
        <v>38534</v>
      </c>
      <c r="H253" s="3" t="str">
        <f>TEXT(sales_data[[#This Row],[ORDERDATE]],"mmm")</f>
        <v>Jul</v>
      </c>
      <c r="I253" t="s">
        <v>23</v>
      </c>
      <c r="J253">
        <v>1</v>
      </c>
      <c r="K253">
        <v>1</v>
      </c>
      <c r="L253">
        <v>2005</v>
      </c>
      <c r="M253" t="s">
        <v>135</v>
      </c>
      <c r="N253" s="9">
        <v>141</v>
      </c>
      <c r="O253" t="s">
        <v>396</v>
      </c>
      <c r="P253" t="s">
        <v>248</v>
      </c>
      <c r="Q253">
        <v>5085559555</v>
      </c>
      <c r="R253" t="s">
        <v>249</v>
      </c>
      <c r="T253" t="s">
        <v>123</v>
      </c>
      <c r="U253" t="s">
        <v>95</v>
      </c>
      <c r="V253">
        <v>50553</v>
      </c>
      <c r="W253" t="s">
        <v>30</v>
      </c>
      <c r="X253" t="s">
        <v>31</v>
      </c>
      <c r="Y253" t="s">
        <v>512</v>
      </c>
      <c r="Z253" t="s">
        <v>32</v>
      </c>
    </row>
    <row r="254" spans="1:26" x14ac:dyDescent="0.3">
      <c r="A254">
        <v>10366</v>
      </c>
      <c r="B254">
        <v>34</v>
      </c>
      <c r="C254" s="8">
        <v>100</v>
      </c>
      <c r="D254" s="9">
        <f>sales_data[[#This Row],[QUANTITYORDERED]]*sales_data[[#This Row],[PRICEEACH]]</f>
        <v>3400</v>
      </c>
      <c r="E254">
        <v>3</v>
      </c>
      <c r="F254" s="9">
        <v>4207.84</v>
      </c>
      <c r="G254" s="3">
        <v>38626</v>
      </c>
      <c r="H254" s="3" t="str">
        <f>TEXT(sales_data[[#This Row],[ORDERDATE]],"mmm")</f>
        <v>Oct</v>
      </c>
      <c r="I254" t="s">
        <v>23</v>
      </c>
      <c r="J254">
        <v>1</v>
      </c>
      <c r="K254">
        <v>1</v>
      </c>
      <c r="L254">
        <v>2005</v>
      </c>
      <c r="M254" t="s">
        <v>135</v>
      </c>
      <c r="N254" s="9">
        <v>142</v>
      </c>
      <c r="O254" t="s">
        <v>431</v>
      </c>
      <c r="P254" t="s">
        <v>425</v>
      </c>
      <c r="Q254" t="s">
        <v>426</v>
      </c>
      <c r="R254" t="s">
        <v>427</v>
      </c>
      <c r="T254" t="s">
        <v>428</v>
      </c>
      <c r="V254" t="s">
        <v>429</v>
      </c>
      <c r="W254" t="s">
        <v>274</v>
      </c>
      <c r="X254" t="s">
        <v>38</v>
      </c>
      <c r="Y254" t="s">
        <v>493</v>
      </c>
      <c r="Z254" t="s">
        <v>43</v>
      </c>
    </row>
    <row r="255" spans="1:26" x14ac:dyDescent="0.3">
      <c r="A255">
        <v>10367</v>
      </c>
      <c r="B255">
        <v>49</v>
      </c>
      <c r="C255" s="8">
        <v>56.3</v>
      </c>
      <c r="D255" s="9">
        <f>sales_data[[#This Row],[QUANTITYORDERED]]*sales_data[[#This Row],[PRICEEACH]]</f>
        <v>2758.7</v>
      </c>
      <c r="E255">
        <v>1</v>
      </c>
      <c r="F255" s="9">
        <v>2758.7</v>
      </c>
      <c r="G255" s="3">
        <v>38687</v>
      </c>
      <c r="H255" s="3" t="str">
        <f>TEXT(sales_data[[#This Row],[ORDERDATE]],"mmm")</f>
        <v>Dec</v>
      </c>
      <c r="I255" t="s">
        <v>301</v>
      </c>
      <c r="J255">
        <v>1</v>
      </c>
      <c r="K255">
        <v>1</v>
      </c>
      <c r="L255">
        <v>2005</v>
      </c>
      <c r="M255" t="s">
        <v>135</v>
      </c>
      <c r="N255" s="9">
        <v>124</v>
      </c>
      <c r="O255" t="s">
        <v>416</v>
      </c>
      <c r="P255" t="s">
        <v>44</v>
      </c>
      <c r="Q255">
        <v>6265557265</v>
      </c>
      <c r="R255" t="s">
        <v>45</v>
      </c>
      <c r="T255" t="s">
        <v>46</v>
      </c>
      <c r="U255" t="s">
        <v>47</v>
      </c>
      <c r="V255">
        <v>90003</v>
      </c>
      <c r="W255" t="s">
        <v>30</v>
      </c>
      <c r="X255" t="s">
        <v>31</v>
      </c>
      <c r="Y255" t="s">
        <v>513</v>
      </c>
      <c r="Z255" t="s">
        <v>32</v>
      </c>
    </row>
    <row r="256" spans="1:26" x14ac:dyDescent="0.3">
      <c r="A256">
        <v>10368</v>
      </c>
      <c r="B256">
        <v>40</v>
      </c>
      <c r="C256" s="8">
        <v>100</v>
      </c>
      <c r="D256" s="9">
        <f>sales_data[[#This Row],[QUANTITYORDERED]]*sales_data[[#This Row],[PRICEEACH]]</f>
        <v>4000</v>
      </c>
      <c r="E256">
        <v>2</v>
      </c>
      <c r="F256" s="9">
        <v>4107.2</v>
      </c>
      <c r="G256" s="3">
        <v>38371</v>
      </c>
      <c r="H256" s="3" t="str">
        <f>TEXT(sales_data[[#This Row],[ORDERDATE]],"mmm")</f>
        <v>Jan</v>
      </c>
      <c r="I256" t="s">
        <v>23</v>
      </c>
      <c r="J256">
        <v>1</v>
      </c>
      <c r="K256">
        <v>1</v>
      </c>
      <c r="L256">
        <v>2005</v>
      </c>
      <c r="M256" t="s">
        <v>135</v>
      </c>
      <c r="N256" s="9">
        <v>90</v>
      </c>
      <c r="O256" t="s">
        <v>459</v>
      </c>
      <c r="P256" t="s">
        <v>200</v>
      </c>
      <c r="Q256">
        <v>4155551450</v>
      </c>
      <c r="R256" t="s">
        <v>201</v>
      </c>
      <c r="T256" t="s">
        <v>202</v>
      </c>
      <c r="U256" t="s">
        <v>47</v>
      </c>
      <c r="V256">
        <v>97562</v>
      </c>
      <c r="W256" t="s">
        <v>30</v>
      </c>
      <c r="X256" t="s">
        <v>31</v>
      </c>
      <c r="Y256" t="s">
        <v>490</v>
      </c>
      <c r="Z256" t="s">
        <v>43</v>
      </c>
    </row>
    <row r="257" spans="1:26" x14ac:dyDescent="0.3">
      <c r="A257">
        <v>10369</v>
      </c>
      <c r="B257">
        <v>41</v>
      </c>
      <c r="C257" s="8">
        <v>100</v>
      </c>
      <c r="D257" s="9">
        <f>sales_data[[#This Row],[QUANTITYORDERED]]*sales_data[[#This Row],[PRICEEACH]]</f>
        <v>4100</v>
      </c>
      <c r="E257">
        <v>2</v>
      </c>
      <c r="F257" s="9">
        <v>4514.92</v>
      </c>
      <c r="G257" s="3">
        <v>38372</v>
      </c>
      <c r="H257" s="3" t="str">
        <f>TEXT(sales_data[[#This Row],[ORDERDATE]],"mmm")</f>
        <v>Jan</v>
      </c>
      <c r="I257" t="s">
        <v>23</v>
      </c>
      <c r="J257">
        <v>1</v>
      </c>
      <c r="K257">
        <v>1</v>
      </c>
      <c r="L257">
        <v>2005</v>
      </c>
      <c r="M257" t="s">
        <v>135</v>
      </c>
      <c r="N257" s="9">
        <v>214</v>
      </c>
      <c r="O257" t="s">
        <v>136</v>
      </c>
      <c r="P257" t="s">
        <v>207</v>
      </c>
      <c r="Q257">
        <v>6175558555</v>
      </c>
      <c r="R257" t="s">
        <v>208</v>
      </c>
      <c r="T257" t="s">
        <v>209</v>
      </c>
      <c r="U257" t="s">
        <v>95</v>
      </c>
      <c r="V257">
        <v>58339</v>
      </c>
      <c r="W257" t="s">
        <v>30</v>
      </c>
      <c r="X257" t="s">
        <v>31</v>
      </c>
      <c r="Y257" t="s">
        <v>514</v>
      </c>
      <c r="Z257" t="s">
        <v>43</v>
      </c>
    </row>
    <row r="258" spans="1:26" x14ac:dyDescent="0.3">
      <c r="A258">
        <v>10370</v>
      </c>
      <c r="B258">
        <v>35</v>
      </c>
      <c r="C258" s="8">
        <v>65.63</v>
      </c>
      <c r="D258" s="9">
        <f>sales_data[[#This Row],[QUANTITYORDERED]]*sales_data[[#This Row],[PRICEEACH]]</f>
        <v>2297.0499999999997</v>
      </c>
      <c r="E258">
        <v>4</v>
      </c>
      <c r="F258" s="9">
        <v>2297.0500000000002</v>
      </c>
      <c r="G258" s="3">
        <v>38372</v>
      </c>
      <c r="H258" s="3" t="str">
        <f>TEXT(sales_data[[#This Row],[ORDERDATE]],"mmm")</f>
        <v>Jan</v>
      </c>
      <c r="I258" t="s">
        <v>23</v>
      </c>
      <c r="J258">
        <v>1</v>
      </c>
      <c r="K258">
        <v>1</v>
      </c>
      <c r="L258">
        <v>2005</v>
      </c>
      <c r="M258" t="s">
        <v>135</v>
      </c>
      <c r="N258" s="9">
        <v>147</v>
      </c>
      <c r="O258" t="s">
        <v>297</v>
      </c>
      <c r="P258" t="s">
        <v>210</v>
      </c>
      <c r="Q258" t="s">
        <v>211</v>
      </c>
      <c r="R258" t="s">
        <v>212</v>
      </c>
      <c r="S258" t="s">
        <v>213</v>
      </c>
      <c r="T258" t="s">
        <v>214</v>
      </c>
      <c r="U258" t="s">
        <v>120</v>
      </c>
      <c r="V258">
        <v>2060</v>
      </c>
      <c r="W258" t="s">
        <v>75</v>
      </c>
      <c r="X258" t="s">
        <v>76</v>
      </c>
      <c r="Y258" t="s">
        <v>515</v>
      </c>
      <c r="Z258" t="s">
        <v>32</v>
      </c>
    </row>
    <row r="259" spans="1:26" x14ac:dyDescent="0.3">
      <c r="A259">
        <v>10371</v>
      </c>
      <c r="B259">
        <v>32</v>
      </c>
      <c r="C259" s="8">
        <v>100</v>
      </c>
      <c r="D259" s="9">
        <f>sales_data[[#This Row],[QUANTITYORDERED]]*sales_data[[#This Row],[PRICEEACH]]</f>
        <v>3200</v>
      </c>
      <c r="E259">
        <v>6</v>
      </c>
      <c r="F259" s="9">
        <v>3560.64</v>
      </c>
      <c r="G259" s="3">
        <v>38375</v>
      </c>
      <c r="H259" s="3" t="str">
        <f>TEXT(sales_data[[#This Row],[ORDERDATE]],"mmm")</f>
        <v>Jan</v>
      </c>
      <c r="I259" t="s">
        <v>23</v>
      </c>
      <c r="J259">
        <v>1</v>
      </c>
      <c r="K259">
        <v>1</v>
      </c>
      <c r="L259">
        <v>2005</v>
      </c>
      <c r="M259" t="s">
        <v>135</v>
      </c>
      <c r="N259" s="9">
        <v>207</v>
      </c>
      <c r="O259" t="s">
        <v>348</v>
      </c>
      <c r="P259" t="s">
        <v>200</v>
      </c>
      <c r="Q259">
        <v>4155551450</v>
      </c>
      <c r="R259" t="s">
        <v>201</v>
      </c>
      <c r="T259" t="s">
        <v>202</v>
      </c>
      <c r="U259" t="s">
        <v>47</v>
      </c>
      <c r="V259">
        <v>97562</v>
      </c>
      <c r="W259" t="s">
        <v>30</v>
      </c>
      <c r="X259" t="s">
        <v>31</v>
      </c>
      <c r="Y259" t="s">
        <v>490</v>
      </c>
      <c r="Z259" t="s">
        <v>43</v>
      </c>
    </row>
    <row r="260" spans="1:26" x14ac:dyDescent="0.3">
      <c r="A260">
        <v>10372</v>
      </c>
      <c r="B260">
        <v>40</v>
      </c>
      <c r="C260" s="8">
        <v>100</v>
      </c>
      <c r="D260" s="9">
        <f>sales_data[[#This Row],[QUANTITYORDERED]]*sales_data[[#This Row],[PRICEEACH]]</f>
        <v>4000</v>
      </c>
      <c r="E260">
        <v>4</v>
      </c>
      <c r="F260" s="9">
        <v>5862</v>
      </c>
      <c r="G260" s="3">
        <v>38378</v>
      </c>
      <c r="H260" s="3" t="str">
        <f>TEXT(sales_data[[#This Row],[ORDERDATE]],"mmm")</f>
        <v>Jan</v>
      </c>
      <c r="I260" t="s">
        <v>23</v>
      </c>
      <c r="J260">
        <v>1</v>
      </c>
      <c r="K260">
        <v>1</v>
      </c>
      <c r="L260">
        <v>2005</v>
      </c>
      <c r="M260" t="s">
        <v>135</v>
      </c>
      <c r="N260" s="9">
        <v>151</v>
      </c>
      <c r="O260" t="s">
        <v>376</v>
      </c>
      <c r="P260" t="s">
        <v>180</v>
      </c>
      <c r="Q260" t="s">
        <v>181</v>
      </c>
      <c r="R260" t="s">
        <v>182</v>
      </c>
      <c r="T260" t="s">
        <v>183</v>
      </c>
      <c r="U260" t="s">
        <v>184</v>
      </c>
      <c r="V260" t="s">
        <v>185</v>
      </c>
      <c r="W260" t="s">
        <v>149</v>
      </c>
      <c r="X260" t="s">
        <v>149</v>
      </c>
      <c r="Y260" t="s">
        <v>560</v>
      </c>
      <c r="Z260" t="s">
        <v>43</v>
      </c>
    </row>
    <row r="261" spans="1:26" x14ac:dyDescent="0.3">
      <c r="A261">
        <v>10373</v>
      </c>
      <c r="B261">
        <v>39</v>
      </c>
      <c r="C261" s="8">
        <v>100</v>
      </c>
      <c r="D261" s="9">
        <f>sales_data[[#This Row],[QUANTITYORDERED]]*sales_data[[#This Row],[PRICEEACH]]</f>
        <v>3900</v>
      </c>
      <c r="E261">
        <v>3</v>
      </c>
      <c r="F261" s="9">
        <v>4046.25</v>
      </c>
      <c r="G261" s="3">
        <v>38383</v>
      </c>
      <c r="H261" s="3" t="str">
        <f>TEXT(sales_data[[#This Row],[ORDERDATE]],"mmm")</f>
        <v>Jan</v>
      </c>
      <c r="I261" t="s">
        <v>23</v>
      </c>
      <c r="J261">
        <v>1</v>
      </c>
      <c r="K261">
        <v>1</v>
      </c>
      <c r="L261">
        <v>2005</v>
      </c>
      <c r="M261" t="s">
        <v>135</v>
      </c>
      <c r="N261" s="9">
        <v>136</v>
      </c>
      <c r="O261" t="s">
        <v>237</v>
      </c>
      <c r="P261" t="s">
        <v>289</v>
      </c>
      <c r="Q261" t="s">
        <v>290</v>
      </c>
      <c r="R261" t="s">
        <v>291</v>
      </c>
      <c r="T261" t="s">
        <v>292</v>
      </c>
      <c r="V261">
        <v>90110</v>
      </c>
      <c r="W261" t="s">
        <v>100</v>
      </c>
      <c r="X261" t="s">
        <v>38</v>
      </c>
      <c r="Y261" t="s">
        <v>517</v>
      </c>
      <c r="Z261" t="s">
        <v>43</v>
      </c>
    </row>
    <row r="262" spans="1:26" x14ac:dyDescent="0.3">
      <c r="A262">
        <v>10374</v>
      </c>
      <c r="B262">
        <v>39</v>
      </c>
      <c r="C262" s="8">
        <v>100</v>
      </c>
      <c r="D262" s="9">
        <f>sales_data[[#This Row],[QUANTITYORDERED]]*sales_data[[#This Row],[PRICEEACH]]</f>
        <v>3900</v>
      </c>
      <c r="E262">
        <v>5</v>
      </c>
      <c r="F262" s="9">
        <v>5288.01</v>
      </c>
      <c r="G262" s="3">
        <v>38385</v>
      </c>
      <c r="H262" s="3" t="str">
        <f>TEXT(sales_data[[#This Row],[ORDERDATE]],"mmm")</f>
        <v>Feb</v>
      </c>
      <c r="I262" t="s">
        <v>23</v>
      </c>
      <c r="J262">
        <v>1</v>
      </c>
      <c r="K262">
        <v>2</v>
      </c>
      <c r="L262">
        <v>2005</v>
      </c>
      <c r="M262" t="s">
        <v>24</v>
      </c>
      <c r="N262" s="9">
        <v>118</v>
      </c>
      <c r="O262" t="s">
        <v>222</v>
      </c>
      <c r="P262" t="s">
        <v>153</v>
      </c>
      <c r="Q262" t="s">
        <v>154</v>
      </c>
      <c r="R262" t="s">
        <v>155</v>
      </c>
      <c r="T262" t="s">
        <v>156</v>
      </c>
      <c r="U262" t="s">
        <v>157</v>
      </c>
      <c r="V262">
        <v>4101</v>
      </c>
      <c r="W262" t="s">
        <v>75</v>
      </c>
      <c r="X262" t="s">
        <v>76</v>
      </c>
      <c r="Y262" t="s">
        <v>518</v>
      </c>
      <c r="Z262" t="s">
        <v>43</v>
      </c>
    </row>
    <row r="263" spans="1:26" x14ac:dyDescent="0.3">
      <c r="A263">
        <v>10375</v>
      </c>
      <c r="B263">
        <v>21</v>
      </c>
      <c r="C263" s="8">
        <v>34.909999999999997</v>
      </c>
      <c r="D263" s="9">
        <f>sales_data[[#This Row],[QUANTITYORDERED]]*sales_data[[#This Row],[PRICEEACH]]</f>
        <v>733.1099999999999</v>
      </c>
      <c r="E263">
        <v>12</v>
      </c>
      <c r="F263" s="9">
        <v>733.11</v>
      </c>
      <c r="G263" s="3">
        <v>38413</v>
      </c>
      <c r="H263" s="3" t="str">
        <f>TEXT(sales_data[[#This Row],[ORDERDATE]],"mmm")</f>
        <v>Mar</v>
      </c>
      <c r="I263" t="s">
        <v>23</v>
      </c>
      <c r="J263">
        <v>1</v>
      </c>
      <c r="K263">
        <v>2</v>
      </c>
      <c r="L263">
        <v>2005</v>
      </c>
      <c r="M263" t="s">
        <v>24</v>
      </c>
      <c r="N263" s="9">
        <v>95</v>
      </c>
      <c r="O263" t="s">
        <v>25</v>
      </c>
      <c r="P263" t="s">
        <v>88</v>
      </c>
      <c r="Q263" t="s">
        <v>89</v>
      </c>
      <c r="R263" t="s">
        <v>90</v>
      </c>
      <c r="T263" t="s">
        <v>91</v>
      </c>
      <c r="V263">
        <v>44000</v>
      </c>
      <c r="W263" t="s">
        <v>37</v>
      </c>
      <c r="X263" t="s">
        <v>38</v>
      </c>
      <c r="Y263" t="s">
        <v>563</v>
      </c>
      <c r="Z263" t="s">
        <v>32</v>
      </c>
    </row>
    <row r="264" spans="1:26" x14ac:dyDescent="0.3">
      <c r="A264">
        <v>10376</v>
      </c>
      <c r="B264">
        <v>35</v>
      </c>
      <c r="C264" s="8">
        <v>100</v>
      </c>
      <c r="D264" s="9">
        <f>sales_data[[#This Row],[QUANTITYORDERED]]*sales_data[[#This Row],[PRICEEACH]]</f>
        <v>3500</v>
      </c>
      <c r="E264">
        <v>1</v>
      </c>
      <c r="F264" s="9">
        <v>3987.2</v>
      </c>
      <c r="G264" s="3">
        <v>38566</v>
      </c>
      <c r="H264" s="3" t="str">
        <f>TEXT(sales_data[[#This Row],[ORDERDATE]],"mmm")</f>
        <v>Aug</v>
      </c>
      <c r="I264" t="s">
        <v>23</v>
      </c>
      <c r="J264">
        <v>1</v>
      </c>
      <c r="K264">
        <v>2</v>
      </c>
      <c r="L264">
        <v>2005</v>
      </c>
      <c r="M264" t="s">
        <v>135</v>
      </c>
      <c r="N264" s="9">
        <v>117</v>
      </c>
      <c r="O264" t="s">
        <v>377</v>
      </c>
      <c r="P264" t="s">
        <v>378</v>
      </c>
      <c r="Q264">
        <v>3105552373</v>
      </c>
      <c r="R264" t="s">
        <v>379</v>
      </c>
      <c r="T264" t="s">
        <v>380</v>
      </c>
      <c r="U264" t="s">
        <v>47</v>
      </c>
      <c r="V264">
        <v>92561</v>
      </c>
      <c r="W264" t="s">
        <v>30</v>
      </c>
      <c r="X264" t="s">
        <v>31</v>
      </c>
      <c r="Y264" t="s">
        <v>519</v>
      </c>
      <c r="Z264" t="s">
        <v>43</v>
      </c>
    </row>
    <row r="265" spans="1:26" x14ac:dyDescent="0.3">
      <c r="A265">
        <v>10377</v>
      </c>
      <c r="B265">
        <v>24</v>
      </c>
      <c r="C265" s="8">
        <v>67.83</v>
      </c>
      <c r="D265" s="9">
        <f>sales_data[[#This Row],[QUANTITYORDERED]]*sales_data[[#This Row],[PRICEEACH]]</f>
        <v>1627.92</v>
      </c>
      <c r="E265">
        <v>5</v>
      </c>
      <c r="F265" s="9">
        <v>1627.92</v>
      </c>
      <c r="G265" s="3">
        <v>38597</v>
      </c>
      <c r="H265" s="3" t="str">
        <f>TEXT(sales_data[[#This Row],[ORDERDATE]],"mmm")</f>
        <v>Sep</v>
      </c>
      <c r="I265" t="s">
        <v>23</v>
      </c>
      <c r="J265">
        <v>1</v>
      </c>
      <c r="K265">
        <v>2</v>
      </c>
      <c r="L265">
        <v>2005</v>
      </c>
      <c r="M265" t="s">
        <v>135</v>
      </c>
      <c r="N265" s="9">
        <v>79</v>
      </c>
      <c r="O265" t="s">
        <v>382</v>
      </c>
      <c r="P265" t="s">
        <v>96</v>
      </c>
      <c r="Q265" t="s">
        <v>97</v>
      </c>
      <c r="R265" t="s">
        <v>98</v>
      </c>
      <c r="T265" t="s">
        <v>99</v>
      </c>
      <c r="V265">
        <v>21240</v>
      </c>
      <c r="W265" t="s">
        <v>100</v>
      </c>
      <c r="X265" t="s">
        <v>38</v>
      </c>
      <c r="Y265" t="s">
        <v>520</v>
      </c>
      <c r="Z265" t="s">
        <v>32</v>
      </c>
    </row>
    <row r="266" spans="1:26" x14ac:dyDescent="0.3">
      <c r="A266">
        <v>10378</v>
      </c>
      <c r="B266">
        <v>34</v>
      </c>
      <c r="C266" s="8">
        <v>42.64</v>
      </c>
      <c r="D266" s="9">
        <f>sales_data[[#This Row],[QUANTITYORDERED]]*sales_data[[#This Row],[PRICEEACH]]</f>
        <v>1449.76</v>
      </c>
      <c r="E266">
        <v>5</v>
      </c>
      <c r="F266" s="9">
        <v>1449.76</v>
      </c>
      <c r="G266" s="3">
        <v>38627</v>
      </c>
      <c r="H266" s="3" t="str">
        <f>TEXT(sales_data[[#This Row],[ORDERDATE]],"mmm")</f>
        <v>Oct</v>
      </c>
      <c r="I266" t="s">
        <v>23</v>
      </c>
      <c r="J266">
        <v>1</v>
      </c>
      <c r="K266">
        <v>2</v>
      </c>
      <c r="L266">
        <v>2005</v>
      </c>
      <c r="M266" t="s">
        <v>135</v>
      </c>
      <c r="N266" s="9">
        <v>124</v>
      </c>
      <c r="O266" t="s">
        <v>416</v>
      </c>
      <c r="P266" t="s">
        <v>130</v>
      </c>
      <c r="Q266" t="s">
        <v>131</v>
      </c>
      <c r="R266" t="s">
        <v>132</v>
      </c>
      <c r="T266" t="s">
        <v>133</v>
      </c>
      <c r="V266">
        <v>28034</v>
      </c>
      <c r="W266" t="s">
        <v>134</v>
      </c>
      <c r="X266" t="s">
        <v>38</v>
      </c>
      <c r="Y266" t="s">
        <v>481</v>
      </c>
      <c r="Z266" t="s">
        <v>32</v>
      </c>
    </row>
    <row r="267" spans="1:26" x14ac:dyDescent="0.3">
      <c r="A267">
        <v>10379</v>
      </c>
      <c r="B267">
        <v>39</v>
      </c>
      <c r="C267" s="8">
        <v>100</v>
      </c>
      <c r="D267" s="9">
        <f>sales_data[[#This Row],[QUANTITYORDERED]]*sales_data[[#This Row],[PRICEEACH]]</f>
        <v>3900</v>
      </c>
      <c r="E267">
        <v>2</v>
      </c>
      <c r="F267" s="9">
        <v>5399.55</v>
      </c>
      <c r="G267" s="3">
        <v>38627</v>
      </c>
      <c r="H267" s="3" t="str">
        <f>TEXT(sales_data[[#This Row],[ORDERDATE]],"mmm")</f>
        <v>Oct</v>
      </c>
      <c r="I267" t="s">
        <v>23</v>
      </c>
      <c r="J267">
        <v>1</v>
      </c>
      <c r="K267">
        <v>2</v>
      </c>
      <c r="L267">
        <v>2005</v>
      </c>
      <c r="M267" t="s">
        <v>406</v>
      </c>
      <c r="N267" s="9">
        <v>170</v>
      </c>
      <c r="O267" t="s">
        <v>430</v>
      </c>
      <c r="P267" t="s">
        <v>130</v>
      </c>
      <c r="Q267" t="s">
        <v>131</v>
      </c>
      <c r="R267" t="s">
        <v>132</v>
      </c>
      <c r="T267" t="s">
        <v>133</v>
      </c>
      <c r="V267">
        <v>28034</v>
      </c>
      <c r="W267" t="s">
        <v>134</v>
      </c>
      <c r="X267" t="s">
        <v>38</v>
      </c>
      <c r="Y267" t="s">
        <v>481</v>
      </c>
      <c r="Z267" t="s">
        <v>43</v>
      </c>
    </row>
    <row r="268" spans="1:26" x14ac:dyDescent="0.3">
      <c r="A268">
        <v>10380</v>
      </c>
      <c r="B268">
        <v>27</v>
      </c>
      <c r="C268" s="8">
        <v>93.16</v>
      </c>
      <c r="D268" s="9">
        <f>sales_data[[#This Row],[QUANTITYORDERED]]*sales_data[[#This Row],[PRICEEACH]]</f>
        <v>2515.3199999999997</v>
      </c>
      <c r="E268">
        <v>13</v>
      </c>
      <c r="F268" s="9">
        <v>2515.3200000000002</v>
      </c>
      <c r="G268" s="3">
        <v>38399</v>
      </c>
      <c r="H268" s="3" t="str">
        <f>TEXT(sales_data[[#This Row],[ORDERDATE]],"mmm")</f>
        <v>Feb</v>
      </c>
      <c r="I268" t="s">
        <v>23</v>
      </c>
      <c r="J268">
        <v>1</v>
      </c>
      <c r="K268">
        <v>2</v>
      </c>
      <c r="L268">
        <v>2005</v>
      </c>
      <c r="M268" t="s">
        <v>406</v>
      </c>
      <c r="N268" s="9">
        <v>102</v>
      </c>
      <c r="O268" t="s">
        <v>407</v>
      </c>
      <c r="P268" t="s">
        <v>130</v>
      </c>
      <c r="Q268" t="s">
        <v>131</v>
      </c>
      <c r="R268" t="s">
        <v>132</v>
      </c>
      <c r="T268" t="s">
        <v>133</v>
      </c>
      <c r="V268">
        <v>28034</v>
      </c>
      <c r="W268" t="s">
        <v>134</v>
      </c>
      <c r="X268" t="s">
        <v>38</v>
      </c>
      <c r="Y268" t="s">
        <v>481</v>
      </c>
      <c r="Z268" t="s">
        <v>32</v>
      </c>
    </row>
    <row r="269" spans="1:26" x14ac:dyDescent="0.3">
      <c r="A269">
        <v>10381</v>
      </c>
      <c r="B269">
        <v>36</v>
      </c>
      <c r="C269" s="8">
        <v>100</v>
      </c>
      <c r="D269" s="9">
        <f>sales_data[[#This Row],[QUANTITYORDERED]]*sales_data[[#This Row],[PRICEEACH]]</f>
        <v>3600</v>
      </c>
      <c r="E269">
        <v>3</v>
      </c>
      <c r="F269" s="9">
        <v>8254.7999999999993</v>
      </c>
      <c r="G269" s="3">
        <v>38400</v>
      </c>
      <c r="H269" s="3" t="str">
        <f>TEXT(sales_data[[#This Row],[ORDERDATE]],"mmm")</f>
        <v>Feb</v>
      </c>
      <c r="I269" t="s">
        <v>23</v>
      </c>
      <c r="J269">
        <v>1</v>
      </c>
      <c r="K269">
        <v>2</v>
      </c>
      <c r="L269">
        <v>2005</v>
      </c>
      <c r="M269" t="s">
        <v>135</v>
      </c>
      <c r="N269" s="9">
        <v>214</v>
      </c>
      <c r="O269" t="s">
        <v>136</v>
      </c>
      <c r="P269" t="s">
        <v>48</v>
      </c>
      <c r="Q269">
        <v>6505551386</v>
      </c>
      <c r="R269" t="s">
        <v>49</v>
      </c>
      <c r="T269" t="s">
        <v>50</v>
      </c>
      <c r="U269" t="s">
        <v>47</v>
      </c>
      <c r="W269" t="s">
        <v>30</v>
      </c>
      <c r="X269" t="s">
        <v>31</v>
      </c>
      <c r="Y269" t="s">
        <v>521</v>
      </c>
      <c r="Z269" t="s">
        <v>114</v>
      </c>
    </row>
    <row r="270" spans="1:26" x14ac:dyDescent="0.3">
      <c r="A270">
        <v>10382</v>
      </c>
      <c r="B270">
        <v>34</v>
      </c>
      <c r="C270" s="8">
        <v>100</v>
      </c>
      <c r="D270" s="9">
        <f>sales_data[[#This Row],[QUANTITYORDERED]]*sales_data[[#This Row],[PRICEEACH]]</f>
        <v>3400</v>
      </c>
      <c r="E270">
        <v>10</v>
      </c>
      <c r="F270" s="9">
        <v>3823.64</v>
      </c>
      <c r="G270" s="3">
        <v>38400</v>
      </c>
      <c r="H270" s="3" t="str">
        <f>TEXT(sales_data[[#This Row],[ORDERDATE]],"mmm")</f>
        <v>Feb</v>
      </c>
      <c r="I270" t="s">
        <v>23</v>
      </c>
      <c r="J270">
        <v>1</v>
      </c>
      <c r="K270">
        <v>2</v>
      </c>
      <c r="L270">
        <v>2005</v>
      </c>
      <c r="M270" t="s">
        <v>135</v>
      </c>
      <c r="N270" s="9">
        <v>207</v>
      </c>
      <c r="O270" t="s">
        <v>348</v>
      </c>
      <c r="P270" t="s">
        <v>200</v>
      </c>
      <c r="Q270">
        <v>4155551450</v>
      </c>
      <c r="R270" t="s">
        <v>201</v>
      </c>
      <c r="T270" t="s">
        <v>202</v>
      </c>
      <c r="U270" t="s">
        <v>47</v>
      </c>
      <c r="V270">
        <v>97562</v>
      </c>
      <c r="W270" t="s">
        <v>30</v>
      </c>
      <c r="X270" t="s">
        <v>31</v>
      </c>
      <c r="Y270" t="s">
        <v>490</v>
      </c>
      <c r="Z270" t="s">
        <v>43</v>
      </c>
    </row>
    <row r="271" spans="1:26" x14ac:dyDescent="0.3">
      <c r="A271">
        <v>10383</v>
      </c>
      <c r="B271">
        <v>27</v>
      </c>
      <c r="C271" s="8">
        <v>100</v>
      </c>
      <c r="D271" s="9">
        <f>sales_data[[#This Row],[QUANTITYORDERED]]*sales_data[[#This Row],[PRICEEACH]]</f>
        <v>2700</v>
      </c>
      <c r="E271">
        <v>11</v>
      </c>
      <c r="F271" s="9">
        <v>3843.99</v>
      </c>
      <c r="G271" s="3">
        <v>38405</v>
      </c>
      <c r="H271" s="3" t="str">
        <f>TEXT(sales_data[[#This Row],[ORDERDATE]],"mmm")</f>
        <v>Feb</v>
      </c>
      <c r="I271" t="s">
        <v>23</v>
      </c>
      <c r="J271">
        <v>1</v>
      </c>
      <c r="K271">
        <v>2</v>
      </c>
      <c r="L271">
        <v>2005</v>
      </c>
      <c r="M271" t="s">
        <v>370</v>
      </c>
      <c r="N271" s="9">
        <v>122</v>
      </c>
      <c r="O271" t="s">
        <v>433</v>
      </c>
      <c r="P271" t="s">
        <v>130</v>
      </c>
      <c r="Q271" t="s">
        <v>131</v>
      </c>
      <c r="R271" t="s">
        <v>132</v>
      </c>
      <c r="T271" t="s">
        <v>133</v>
      </c>
      <c r="V271">
        <v>28034</v>
      </c>
      <c r="W271" t="s">
        <v>134</v>
      </c>
      <c r="X271" t="s">
        <v>38</v>
      </c>
      <c r="Y271" t="s">
        <v>481</v>
      </c>
      <c r="Z271" t="s">
        <v>43</v>
      </c>
    </row>
    <row r="272" spans="1:26" x14ac:dyDescent="0.3">
      <c r="A272">
        <v>10384</v>
      </c>
      <c r="B272">
        <v>34</v>
      </c>
      <c r="C272" s="8">
        <v>100</v>
      </c>
      <c r="D272" s="9">
        <f>sales_data[[#This Row],[QUANTITYORDERED]]*sales_data[[#This Row],[PRICEEACH]]</f>
        <v>3400</v>
      </c>
      <c r="E272">
        <v>4</v>
      </c>
      <c r="F272" s="9">
        <v>4846.7</v>
      </c>
      <c r="G272" s="3">
        <v>38406</v>
      </c>
      <c r="H272" s="3" t="str">
        <f>TEXT(sales_data[[#This Row],[ORDERDATE]],"mmm")</f>
        <v>Feb</v>
      </c>
      <c r="I272" t="s">
        <v>23</v>
      </c>
      <c r="J272">
        <v>1</v>
      </c>
      <c r="K272">
        <v>2</v>
      </c>
      <c r="L272">
        <v>2005</v>
      </c>
      <c r="M272" t="s">
        <v>135</v>
      </c>
      <c r="N272" s="9">
        <v>136</v>
      </c>
      <c r="O272" t="s">
        <v>237</v>
      </c>
      <c r="P272" t="s">
        <v>48</v>
      </c>
      <c r="Q272">
        <v>6505551386</v>
      </c>
      <c r="R272" t="s">
        <v>49</v>
      </c>
      <c r="T272" t="s">
        <v>50</v>
      </c>
      <c r="U272" t="s">
        <v>47</v>
      </c>
      <c r="W272" t="s">
        <v>30</v>
      </c>
      <c r="X272" t="s">
        <v>31</v>
      </c>
      <c r="Y272" t="s">
        <v>521</v>
      </c>
      <c r="Z272" t="s">
        <v>43</v>
      </c>
    </row>
    <row r="273" spans="1:26" x14ac:dyDescent="0.3">
      <c r="A273">
        <v>10385</v>
      </c>
      <c r="B273">
        <v>37</v>
      </c>
      <c r="C273" s="8">
        <v>85.54</v>
      </c>
      <c r="D273" s="9">
        <f>sales_data[[#This Row],[QUANTITYORDERED]]*sales_data[[#This Row],[PRICEEACH]]</f>
        <v>3164.98</v>
      </c>
      <c r="E273">
        <v>2</v>
      </c>
      <c r="F273" s="9">
        <v>3164.98</v>
      </c>
      <c r="G273" s="3">
        <v>38411</v>
      </c>
      <c r="H273" s="3" t="str">
        <f>TEXT(sales_data[[#This Row],[ORDERDATE]],"mmm")</f>
        <v>Feb</v>
      </c>
      <c r="I273" t="s">
        <v>23</v>
      </c>
      <c r="J273">
        <v>1</v>
      </c>
      <c r="K273">
        <v>2</v>
      </c>
      <c r="L273">
        <v>2005</v>
      </c>
      <c r="M273" t="s">
        <v>406</v>
      </c>
      <c r="N273" s="9">
        <v>83</v>
      </c>
      <c r="O273" t="s">
        <v>462</v>
      </c>
      <c r="P273" t="s">
        <v>200</v>
      </c>
      <c r="Q273">
        <v>4155551450</v>
      </c>
      <c r="R273" t="s">
        <v>201</v>
      </c>
      <c r="T273" t="s">
        <v>202</v>
      </c>
      <c r="U273" t="s">
        <v>47</v>
      </c>
      <c r="V273">
        <v>97562</v>
      </c>
      <c r="W273" t="s">
        <v>30</v>
      </c>
      <c r="X273" t="s">
        <v>31</v>
      </c>
      <c r="Y273" t="s">
        <v>490</v>
      </c>
      <c r="Z273" t="s">
        <v>43</v>
      </c>
    </row>
    <row r="274" spans="1:26" x14ac:dyDescent="0.3">
      <c r="A274">
        <v>10386</v>
      </c>
      <c r="B274">
        <v>25</v>
      </c>
      <c r="C274" s="8">
        <v>54.57</v>
      </c>
      <c r="D274" s="9">
        <f>sales_data[[#This Row],[QUANTITYORDERED]]*sales_data[[#This Row],[PRICEEACH]]</f>
        <v>1364.25</v>
      </c>
      <c r="E274">
        <v>7</v>
      </c>
      <c r="F274" s="9">
        <v>1364.25</v>
      </c>
      <c r="G274" s="3">
        <v>38355</v>
      </c>
      <c r="H274" s="3" t="str">
        <f>TEXT(sales_data[[#This Row],[ORDERDATE]],"mmm")</f>
        <v>Jan</v>
      </c>
      <c r="I274" t="s">
        <v>301</v>
      </c>
      <c r="J274">
        <v>1</v>
      </c>
      <c r="K274">
        <v>3</v>
      </c>
      <c r="L274">
        <v>2005</v>
      </c>
      <c r="M274" t="s">
        <v>417</v>
      </c>
      <c r="N274" s="9">
        <v>157</v>
      </c>
      <c r="O274" t="s">
        <v>418</v>
      </c>
      <c r="P274" t="s">
        <v>130</v>
      </c>
      <c r="Q274" t="s">
        <v>131</v>
      </c>
      <c r="R274" t="s">
        <v>132</v>
      </c>
      <c r="T274" t="s">
        <v>133</v>
      </c>
      <c r="V274">
        <v>28034</v>
      </c>
      <c r="W274" t="s">
        <v>134</v>
      </c>
      <c r="X274" t="s">
        <v>38</v>
      </c>
      <c r="Y274" t="s">
        <v>481</v>
      </c>
      <c r="Z274" t="s">
        <v>32</v>
      </c>
    </row>
    <row r="275" spans="1:26" x14ac:dyDescent="0.3">
      <c r="A275">
        <v>10387</v>
      </c>
      <c r="B275">
        <v>44</v>
      </c>
      <c r="C275" s="8">
        <v>94.9</v>
      </c>
      <c r="D275" s="9">
        <f>sales_data[[#This Row],[QUANTITYORDERED]]*sales_data[[#This Row],[PRICEEACH]]</f>
        <v>4175.6000000000004</v>
      </c>
      <c r="E275">
        <v>1</v>
      </c>
      <c r="F275" s="9">
        <v>4175.6000000000004</v>
      </c>
      <c r="G275" s="3">
        <v>38386</v>
      </c>
      <c r="H275" s="3" t="str">
        <f>TEXT(sales_data[[#This Row],[ORDERDATE]],"mmm")</f>
        <v>Feb</v>
      </c>
      <c r="I275" t="s">
        <v>23</v>
      </c>
      <c r="J275">
        <v>1</v>
      </c>
      <c r="K275">
        <v>3</v>
      </c>
      <c r="L275">
        <v>2005</v>
      </c>
      <c r="M275" t="s">
        <v>24</v>
      </c>
      <c r="N275" s="9">
        <v>99</v>
      </c>
      <c r="O275" t="s">
        <v>465</v>
      </c>
      <c r="P275" t="s">
        <v>145</v>
      </c>
      <c r="Q275" t="s">
        <v>146</v>
      </c>
      <c r="R275" t="s">
        <v>147</v>
      </c>
      <c r="T275" t="s">
        <v>148</v>
      </c>
      <c r="V275">
        <v>79903</v>
      </c>
      <c r="W275" t="s">
        <v>148</v>
      </c>
      <c r="X275" t="s">
        <v>149</v>
      </c>
      <c r="Y275" t="s">
        <v>494</v>
      </c>
      <c r="Z275" t="s">
        <v>43</v>
      </c>
    </row>
    <row r="276" spans="1:26" x14ac:dyDescent="0.3">
      <c r="A276">
        <v>10388</v>
      </c>
      <c r="B276">
        <v>42</v>
      </c>
      <c r="C276" s="8">
        <v>76.36</v>
      </c>
      <c r="D276" s="9">
        <f>sales_data[[#This Row],[QUANTITYORDERED]]*sales_data[[#This Row],[PRICEEACH]]</f>
        <v>3207.12</v>
      </c>
      <c r="E276">
        <v>4</v>
      </c>
      <c r="F276" s="9">
        <v>3207.12</v>
      </c>
      <c r="G276" s="3">
        <v>38414</v>
      </c>
      <c r="H276" s="3" t="str">
        <f>TEXT(sales_data[[#This Row],[ORDERDATE]],"mmm")</f>
        <v>Mar</v>
      </c>
      <c r="I276" t="s">
        <v>23</v>
      </c>
      <c r="J276">
        <v>1</v>
      </c>
      <c r="K276">
        <v>3</v>
      </c>
      <c r="L276">
        <v>2005</v>
      </c>
      <c r="M276" t="s">
        <v>24</v>
      </c>
      <c r="N276" s="9">
        <v>95</v>
      </c>
      <c r="O276" t="s">
        <v>25</v>
      </c>
      <c r="P276" t="s">
        <v>121</v>
      </c>
      <c r="Q276">
        <v>5085552555</v>
      </c>
      <c r="R276" t="s">
        <v>122</v>
      </c>
      <c r="T276" t="s">
        <v>123</v>
      </c>
      <c r="U276" t="s">
        <v>95</v>
      </c>
      <c r="V276">
        <v>50553</v>
      </c>
      <c r="W276" t="s">
        <v>30</v>
      </c>
      <c r="X276" t="s">
        <v>31</v>
      </c>
      <c r="Y276" t="s">
        <v>525</v>
      </c>
      <c r="Z276" t="s">
        <v>43</v>
      </c>
    </row>
    <row r="277" spans="1:26" x14ac:dyDescent="0.3">
      <c r="A277">
        <v>10389</v>
      </c>
      <c r="B277">
        <v>26</v>
      </c>
      <c r="C277" s="8">
        <v>99.04</v>
      </c>
      <c r="D277" s="9">
        <f>sales_data[[#This Row],[QUANTITYORDERED]]*sales_data[[#This Row],[PRICEEACH]]</f>
        <v>2575.04</v>
      </c>
      <c r="E277">
        <v>4</v>
      </c>
      <c r="F277" s="9">
        <v>2575.04</v>
      </c>
      <c r="G277" s="3">
        <v>38414</v>
      </c>
      <c r="H277" s="3" t="str">
        <f>TEXT(sales_data[[#This Row],[ORDERDATE]],"mmm")</f>
        <v>Mar</v>
      </c>
      <c r="I277" t="s">
        <v>23</v>
      </c>
      <c r="J277">
        <v>1</v>
      </c>
      <c r="K277">
        <v>3</v>
      </c>
      <c r="L277">
        <v>2005</v>
      </c>
      <c r="M277" t="s">
        <v>135</v>
      </c>
      <c r="N277" s="9">
        <v>194</v>
      </c>
      <c r="O277" t="s">
        <v>312</v>
      </c>
      <c r="P277" t="s">
        <v>191</v>
      </c>
      <c r="Q277" t="s">
        <v>192</v>
      </c>
      <c r="R277" t="s">
        <v>193</v>
      </c>
      <c r="T277" t="s">
        <v>194</v>
      </c>
      <c r="V277" t="s">
        <v>195</v>
      </c>
      <c r="W277" t="s">
        <v>141</v>
      </c>
      <c r="X277" t="s">
        <v>38</v>
      </c>
      <c r="Y277" t="s">
        <v>526</v>
      </c>
      <c r="Z277" t="s">
        <v>32</v>
      </c>
    </row>
    <row r="278" spans="1:26" x14ac:dyDescent="0.3">
      <c r="A278">
        <v>10390</v>
      </c>
      <c r="B278">
        <v>36</v>
      </c>
      <c r="C278" s="8">
        <v>93.77</v>
      </c>
      <c r="D278" s="9">
        <f>sales_data[[#This Row],[QUANTITYORDERED]]*sales_data[[#This Row],[PRICEEACH]]</f>
        <v>3375.72</v>
      </c>
      <c r="E278">
        <v>14</v>
      </c>
      <c r="F278" s="9">
        <v>3375.72</v>
      </c>
      <c r="G278" s="3">
        <v>38445</v>
      </c>
      <c r="H278" s="3" t="str">
        <f>TEXT(sales_data[[#This Row],[ORDERDATE]],"mmm")</f>
        <v>Apr</v>
      </c>
      <c r="I278" t="s">
        <v>23</v>
      </c>
      <c r="J278">
        <v>1</v>
      </c>
      <c r="K278">
        <v>3</v>
      </c>
      <c r="L278">
        <v>2005</v>
      </c>
      <c r="M278" t="s">
        <v>135</v>
      </c>
      <c r="N278" s="9">
        <v>141</v>
      </c>
      <c r="O278" t="s">
        <v>396</v>
      </c>
      <c r="P278" t="s">
        <v>200</v>
      </c>
      <c r="Q278">
        <v>4155551450</v>
      </c>
      <c r="R278" t="s">
        <v>201</v>
      </c>
      <c r="T278" t="s">
        <v>202</v>
      </c>
      <c r="U278" t="s">
        <v>47</v>
      </c>
      <c r="V278">
        <v>97562</v>
      </c>
      <c r="W278" t="s">
        <v>30</v>
      </c>
      <c r="X278" t="s">
        <v>31</v>
      </c>
      <c r="Y278" t="s">
        <v>490</v>
      </c>
      <c r="Z278" t="s">
        <v>43</v>
      </c>
    </row>
    <row r="279" spans="1:26" x14ac:dyDescent="0.3">
      <c r="A279">
        <v>10391</v>
      </c>
      <c r="B279">
        <v>24</v>
      </c>
      <c r="C279" s="8">
        <v>100</v>
      </c>
      <c r="D279" s="9">
        <f>sales_data[[#This Row],[QUANTITYORDERED]]*sales_data[[#This Row],[PRICEEACH]]</f>
        <v>2400</v>
      </c>
      <c r="E279">
        <v>4</v>
      </c>
      <c r="F279" s="9">
        <v>2416.56</v>
      </c>
      <c r="G279" s="3">
        <v>38598</v>
      </c>
      <c r="H279" s="3" t="str">
        <f>TEXT(sales_data[[#This Row],[ORDERDATE]],"mmm")</f>
        <v>Sep</v>
      </c>
      <c r="I279" t="s">
        <v>23</v>
      </c>
      <c r="J279">
        <v>1</v>
      </c>
      <c r="K279">
        <v>3</v>
      </c>
      <c r="L279">
        <v>2005</v>
      </c>
      <c r="M279" t="s">
        <v>135</v>
      </c>
      <c r="N279" s="9">
        <v>214</v>
      </c>
      <c r="O279" t="s">
        <v>136</v>
      </c>
      <c r="P279" t="s">
        <v>210</v>
      </c>
      <c r="Q279" t="s">
        <v>211</v>
      </c>
      <c r="R279" t="s">
        <v>212</v>
      </c>
      <c r="S279" t="s">
        <v>213</v>
      </c>
      <c r="T279" t="s">
        <v>214</v>
      </c>
      <c r="U279" t="s">
        <v>120</v>
      </c>
      <c r="V279">
        <v>2060</v>
      </c>
      <c r="W279" t="s">
        <v>75</v>
      </c>
      <c r="X279" t="s">
        <v>76</v>
      </c>
      <c r="Y279" t="s">
        <v>515</v>
      </c>
      <c r="Z279" t="s">
        <v>32</v>
      </c>
    </row>
    <row r="280" spans="1:26" x14ac:dyDescent="0.3">
      <c r="A280">
        <v>10392</v>
      </c>
      <c r="B280">
        <v>37</v>
      </c>
      <c r="C280" s="8">
        <v>59.96</v>
      </c>
      <c r="D280" s="9">
        <f>sales_data[[#This Row],[QUANTITYORDERED]]*sales_data[[#This Row],[PRICEEACH]]</f>
        <v>2218.52</v>
      </c>
      <c r="E280">
        <v>3</v>
      </c>
      <c r="F280" s="9">
        <v>2218.52</v>
      </c>
      <c r="G280" s="3">
        <v>38628</v>
      </c>
      <c r="H280" s="3" t="str">
        <f>TEXT(sales_data[[#This Row],[ORDERDATE]],"mmm")</f>
        <v>Oct</v>
      </c>
      <c r="I280" t="s">
        <v>23</v>
      </c>
      <c r="J280">
        <v>1</v>
      </c>
      <c r="K280">
        <v>3</v>
      </c>
      <c r="L280">
        <v>2005</v>
      </c>
      <c r="M280" t="s">
        <v>406</v>
      </c>
      <c r="N280" s="9">
        <v>62</v>
      </c>
      <c r="O280" t="s">
        <v>438</v>
      </c>
      <c r="P280" t="s">
        <v>302</v>
      </c>
      <c r="Q280" t="s">
        <v>303</v>
      </c>
      <c r="R280" t="s">
        <v>304</v>
      </c>
      <c r="T280" t="s">
        <v>305</v>
      </c>
      <c r="V280">
        <v>8010</v>
      </c>
      <c r="W280" t="s">
        <v>113</v>
      </c>
      <c r="X280" t="s">
        <v>38</v>
      </c>
      <c r="Y280" t="s">
        <v>524</v>
      </c>
      <c r="Z280" t="s">
        <v>32</v>
      </c>
    </row>
    <row r="281" spans="1:26" x14ac:dyDescent="0.3">
      <c r="A281">
        <v>10394</v>
      </c>
      <c r="B281">
        <v>22</v>
      </c>
      <c r="C281" s="8">
        <v>100</v>
      </c>
      <c r="D281" s="9">
        <f>sales_data[[#This Row],[QUANTITYORDERED]]*sales_data[[#This Row],[PRICEEACH]]</f>
        <v>2200</v>
      </c>
      <c r="E281">
        <v>5</v>
      </c>
      <c r="F281" s="9">
        <v>3353.02</v>
      </c>
      <c r="G281" s="3">
        <v>38426</v>
      </c>
      <c r="H281" s="3" t="str">
        <f>TEXT(sales_data[[#This Row],[ORDERDATE]],"mmm")</f>
        <v>Mar</v>
      </c>
      <c r="I281" t="s">
        <v>23</v>
      </c>
      <c r="J281">
        <v>1</v>
      </c>
      <c r="K281">
        <v>3</v>
      </c>
      <c r="L281">
        <v>2005</v>
      </c>
      <c r="M281" t="s">
        <v>135</v>
      </c>
      <c r="N281" s="9">
        <v>169</v>
      </c>
      <c r="O281" t="s">
        <v>444</v>
      </c>
      <c r="P281" t="s">
        <v>130</v>
      </c>
      <c r="Q281" t="s">
        <v>131</v>
      </c>
      <c r="R281" t="s">
        <v>132</v>
      </c>
      <c r="T281" t="s">
        <v>133</v>
      </c>
      <c r="V281">
        <v>28034</v>
      </c>
      <c r="W281" t="s">
        <v>134</v>
      </c>
      <c r="X281" t="s">
        <v>38</v>
      </c>
      <c r="Y281" t="s">
        <v>481</v>
      </c>
      <c r="Z281" t="s">
        <v>43</v>
      </c>
    </row>
    <row r="282" spans="1:26" x14ac:dyDescent="0.3">
      <c r="A282">
        <v>10395</v>
      </c>
      <c r="B282">
        <v>32</v>
      </c>
      <c r="C282" s="8">
        <v>100</v>
      </c>
      <c r="D282" s="9">
        <f>sales_data[[#This Row],[QUANTITYORDERED]]*sales_data[[#This Row],[PRICEEACH]]</f>
        <v>3200</v>
      </c>
      <c r="E282">
        <v>2</v>
      </c>
      <c r="F282" s="9">
        <v>3370.56</v>
      </c>
      <c r="G282" s="3">
        <v>38428</v>
      </c>
      <c r="H282" s="3" t="str">
        <f>TEXT(sales_data[[#This Row],[ORDERDATE]],"mmm")</f>
        <v>Mar</v>
      </c>
      <c r="I282" t="s">
        <v>23</v>
      </c>
      <c r="J282">
        <v>1</v>
      </c>
      <c r="K282">
        <v>3</v>
      </c>
      <c r="L282">
        <v>2005</v>
      </c>
      <c r="M282" t="s">
        <v>135</v>
      </c>
      <c r="N282" s="9">
        <v>136</v>
      </c>
      <c r="O282" t="s">
        <v>237</v>
      </c>
      <c r="P282" t="s">
        <v>39</v>
      </c>
      <c r="Q282" t="s">
        <v>40</v>
      </c>
      <c r="R282" t="s">
        <v>41</v>
      </c>
      <c r="T282" t="s">
        <v>42</v>
      </c>
      <c r="V282">
        <v>75508</v>
      </c>
      <c r="W282" t="s">
        <v>37</v>
      </c>
      <c r="X282" t="s">
        <v>38</v>
      </c>
      <c r="Y282" t="s">
        <v>507</v>
      </c>
      <c r="Z282" t="s">
        <v>43</v>
      </c>
    </row>
    <row r="283" spans="1:26" x14ac:dyDescent="0.3">
      <c r="A283">
        <v>10396</v>
      </c>
      <c r="B283">
        <v>33</v>
      </c>
      <c r="C283" s="8">
        <v>100</v>
      </c>
      <c r="D283" s="9">
        <f>sales_data[[#This Row],[QUANTITYORDERED]]*sales_data[[#This Row],[PRICEEACH]]</f>
        <v>3300</v>
      </c>
      <c r="E283">
        <v>3</v>
      </c>
      <c r="F283" s="9">
        <v>6109.29</v>
      </c>
      <c r="G283" s="3">
        <v>38434</v>
      </c>
      <c r="H283" s="3" t="str">
        <f>TEXT(sales_data[[#This Row],[ORDERDATE]],"mmm")</f>
        <v>Mar</v>
      </c>
      <c r="I283" t="s">
        <v>23</v>
      </c>
      <c r="J283">
        <v>1</v>
      </c>
      <c r="K283">
        <v>3</v>
      </c>
      <c r="L283">
        <v>2005</v>
      </c>
      <c r="M283" t="s">
        <v>135</v>
      </c>
      <c r="N283" s="9">
        <v>173</v>
      </c>
      <c r="O283" t="s">
        <v>381</v>
      </c>
      <c r="P283" t="s">
        <v>200</v>
      </c>
      <c r="Q283">
        <v>4155551450</v>
      </c>
      <c r="R283" t="s">
        <v>201</v>
      </c>
      <c r="T283" t="s">
        <v>202</v>
      </c>
      <c r="U283" t="s">
        <v>47</v>
      </c>
      <c r="V283">
        <v>97562</v>
      </c>
      <c r="W283" t="s">
        <v>30</v>
      </c>
      <c r="X283" t="s">
        <v>31</v>
      </c>
      <c r="Y283" t="s">
        <v>490</v>
      </c>
      <c r="Z283" t="s">
        <v>43</v>
      </c>
    </row>
    <row r="284" spans="1:26" x14ac:dyDescent="0.3">
      <c r="A284">
        <v>10397</v>
      </c>
      <c r="B284">
        <v>32</v>
      </c>
      <c r="C284" s="8">
        <v>80.55</v>
      </c>
      <c r="D284" s="9">
        <f>sales_data[[#This Row],[QUANTITYORDERED]]*sales_data[[#This Row],[PRICEEACH]]</f>
        <v>2577.6</v>
      </c>
      <c r="E284">
        <v>5</v>
      </c>
      <c r="F284" s="9">
        <v>2577.6</v>
      </c>
      <c r="G284" s="3">
        <v>38439</v>
      </c>
      <c r="H284" s="3" t="str">
        <f>TEXT(sales_data[[#This Row],[ORDERDATE]],"mmm")</f>
        <v>Mar</v>
      </c>
      <c r="I284" t="s">
        <v>23</v>
      </c>
      <c r="J284">
        <v>1</v>
      </c>
      <c r="K284">
        <v>3</v>
      </c>
      <c r="L284">
        <v>2005</v>
      </c>
      <c r="M284" t="s">
        <v>439</v>
      </c>
      <c r="N284" s="9">
        <v>86</v>
      </c>
      <c r="O284" t="s">
        <v>470</v>
      </c>
      <c r="P284" t="s">
        <v>251</v>
      </c>
      <c r="Q284" t="s">
        <v>252</v>
      </c>
      <c r="R284" t="s">
        <v>253</v>
      </c>
      <c r="T284" t="s">
        <v>254</v>
      </c>
      <c r="V284">
        <v>31000</v>
      </c>
      <c r="W284" t="s">
        <v>37</v>
      </c>
      <c r="X284" t="s">
        <v>38</v>
      </c>
      <c r="Y284" t="s">
        <v>508</v>
      </c>
      <c r="Z284" t="s">
        <v>32</v>
      </c>
    </row>
    <row r="285" spans="1:26" x14ac:dyDescent="0.3">
      <c r="A285">
        <v>10398</v>
      </c>
      <c r="B285">
        <v>33</v>
      </c>
      <c r="C285" s="8">
        <v>100</v>
      </c>
      <c r="D285" s="9">
        <f>sales_data[[#This Row],[QUANTITYORDERED]]*sales_data[[#This Row],[PRICEEACH]]</f>
        <v>3300</v>
      </c>
      <c r="E285">
        <v>11</v>
      </c>
      <c r="F285" s="9">
        <v>4215.09</v>
      </c>
      <c r="G285" s="3">
        <v>38441</v>
      </c>
      <c r="H285" s="3" t="str">
        <f>TEXT(sales_data[[#This Row],[ORDERDATE]],"mmm")</f>
        <v>Mar</v>
      </c>
      <c r="I285" t="s">
        <v>23</v>
      </c>
      <c r="J285">
        <v>1</v>
      </c>
      <c r="K285">
        <v>3</v>
      </c>
      <c r="L285">
        <v>2005</v>
      </c>
      <c r="M285" t="s">
        <v>417</v>
      </c>
      <c r="N285" s="9">
        <v>157</v>
      </c>
      <c r="O285" t="s">
        <v>418</v>
      </c>
      <c r="P285" t="s">
        <v>33</v>
      </c>
      <c r="Q285" t="s">
        <v>34</v>
      </c>
      <c r="R285" t="s">
        <v>35</v>
      </c>
      <c r="T285" t="s">
        <v>36</v>
      </c>
      <c r="V285">
        <v>51100</v>
      </c>
      <c r="W285" t="s">
        <v>37</v>
      </c>
      <c r="X285" t="s">
        <v>38</v>
      </c>
      <c r="Y285" t="s">
        <v>498</v>
      </c>
      <c r="Z285" t="s">
        <v>43</v>
      </c>
    </row>
    <row r="286" spans="1:26" x14ac:dyDescent="0.3">
      <c r="A286">
        <v>10400</v>
      </c>
      <c r="B286">
        <v>64</v>
      </c>
      <c r="C286" s="8">
        <v>100</v>
      </c>
      <c r="D286" s="9">
        <f>sales_data[[#This Row],[QUANTITYORDERED]]*sales_data[[#This Row],[PRICEEACH]]</f>
        <v>6400</v>
      </c>
      <c r="E286">
        <v>9</v>
      </c>
      <c r="F286" s="9">
        <v>9661.44</v>
      </c>
      <c r="G286" s="3">
        <v>38356</v>
      </c>
      <c r="H286" s="3" t="str">
        <f>TEXT(sales_data[[#This Row],[ORDERDATE]],"mmm")</f>
        <v>Jan</v>
      </c>
      <c r="I286" t="s">
        <v>23</v>
      </c>
      <c r="J286">
        <v>2</v>
      </c>
      <c r="K286">
        <v>4</v>
      </c>
      <c r="L286">
        <v>2005</v>
      </c>
      <c r="M286" t="s">
        <v>135</v>
      </c>
      <c r="N286" s="9">
        <v>136</v>
      </c>
      <c r="O286" t="s">
        <v>237</v>
      </c>
      <c r="P286" t="s">
        <v>293</v>
      </c>
      <c r="Q286">
        <v>4085553659</v>
      </c>
      <c r="R286" t="s">
        <v>294</v>
      </c>
      <c r="T286" t="s">
        <v>295</v>
      </c>
      <c r="U286" t="s">
        <v>47</v>
      </c>
      <c r="V286">
        <v>94217</v>
      </c>
      <c r="W286" t="s">
        <v>30</v>
      </c>
      <c r="X286" t="s">
        <v>31</v>
      </c>
      <c r="Y286" t="s">
        <v>558</v>
      </c>
      <c r="Z286" t="s">
        <v>114</v>
      </c>
    </row>
    <row r="287" spans="1:26" x14ac:dyDescent="0.3">
      <c r="A287">
        <v>10401</v>
      </c>
      <c r="B287">
        <v>42</v>
      </c>
      <c r="C287" s="8">
        <v>76.03</v>
      </c>
      <c r="D287" s="9">
        <f>sales_data[[#This Row],[QUANTITYORDERED]]*sales_data[[#This Row],[PRICEEACH]]</f>
        <v>3193.26</v>
      </c>
      <c r="E287">
        <v>3</v>
      </c>
      <c r="F287" s="9">
        <v>3193.26</v>
      </c>
      <c r="G287" s="3">
        <v>38415</v>
      </c>
      <c r="H287" s="3" t="str">
        <f>TEXT(sales_data[[#This Row],[ORDERDATE]],"mmm")</f>
        <v>Mar</v>
      </c>
      <c r="I287" t="s">
        <v>296</v>
      </c>
      <c r="J287">
        <v>2</v>
      </c>
      <c r="K287">
        <v>4</v>
      </c>
      <c r="L287">
        <v>2005</v>
      </c>
      <c r="M287" t="s">
        <v>417</v>
      </c>
      <c r="N287" s="9">
        <v>84</v>
      </c>
      <c r="O287" t="s">
        <v>435</v>
      </c>
      <c r="P287" t="s">
        <v>80</v>
      </c>
      <c r="Q287">
        <v>2015559350</v>
      </c>
      <c r="R287" t="s">
        <v>81</v>
      </c>
      <c r="T287" t="s">
        <v>82</v>
      </c>
      <c r="U287" t="s">
        <v>83</v>
      </c>
      <c r="V287">
        <v>94019</v>
      </c>
      <c r="W287" t="s">
        <v>30</v>
      </c>
      <c r="X287" t="s">
        <v>31</v>
      </c>
      <c r="Y287" t="s">
        <v>554</v>
      </c>
      <c r="Z287" t="s">
        <v>43</v>
      </c>
    </row>
    <row r="288" spans="1:26" x14ac:dyDescent="0.3">
      <c r="A288">
        <v>10402</v>
      </c>
      <c r="B288">
        <v>45</v>
      </c>
      <c r="C288" s="8">
        <v>100</v>
      </c>
      <c r="D288" s="9">
        <f>sales_data[[#This Row],[QUANTITYORDERED]]*sales_data[[#This Row],[PRICEEACH]]</f>
        <v>4500</v>
      </c>
      <c r="E288">
        <v>1</v>
      </c>
      <c r="F288" s="9">
        <v>5833.8</v>
      </c>
      <c r="G288" s="3">
        <v>38537</v>
      </c>
      <c r="H288" s="3" t="str">
        <f>TEXT(sales_data[[#This Row],[ORDERDATE]],"mmm")</f>
        <v>Jul</v>
      </c>
      <c r="I288" t="s">
        <v>23</v>
      </c>
      <c r="J288">
        <v>2</v>
      </c>
      <c r="K288">
        <v>4</v>
      </c>
      <c r="L288">
        <v>2005</v>
      </c>
      <c r="M288" t="s">
        <v>24</v>
      </c>
      <c r="N288" s="9">
        <v>118</v>
      </c>
      <c r="O288" t="s">
        <v>222</v>
      </c>
      <c r="P288" t="s">
        <v>66</v>
      </c>
      <c r="Q288" t="s">
        <v>67</v>
      </c>
      <c r="R288" t="s">
        <v>68</v>
      </c>
      <c r="T288" t="s">
        <v>42</v>
      </c>
      <c r="V288">
        <v>75016</v>
      </c>
      <c r="W288" t="s">
        <v>37</v>
      </c>
      <c r="X288" t="s">
        <v>38</v>
      </c>
      <c r="Y288" t="s">
        <v>545</v>
      </c>
      <c r="Z288" t="s">
        <v>43</v>
      </c>
    </row>
    <row r="289" spans="1:26" x14ac:dyDescent="0.3">
      <c r="A289">
        <v>10403</v>
      </c>
      <c r="B289">
        <v>24</v>
      </c>
      <c r="C289" s="8">
        <v>100</v>
      </c>
      <c r="D289" s="9">
        <f>sales_data[[#This Row],[QUANTITYORDERED]]*sales_data[[#This Row],[PRICEEACH]]</f>
        <v>2400</v>
      </c>
      <c r="E289">
        <v>7</v>
      </c>
      <c r="F289" s="9">
        <v>2434.56</v>
      </c>
      <c r="G289" s="3">
        <v>38568</v>
      </c>
      <c r="H289" s="3" t="str">
        <f>TEXT(sales_data[[#This Row],[ORDERDATE]],"mmm")</f>
        <v>Aug</v>
      </c>
      <c r="I289" t="s">
        <v>23</v>
      </c>
      <c r="J289">
        <v>2</v>
      </c>
      <c r="K289">
        <v>4</v>
      </c>
      <c r="L289">
        <v>2005</v>
      </c>
      <c r="M289" t="s">
        <v>24</v>
      </c>
      <c r="N289" s="9">
        <v>95</v>
      </c>
      <c r="O289" t="s">
        <v>25</v>
      </c>
      <c r="P289" t="s">
        <v>124</v>
      </c>
      <c r="Q289" t="s">
        <v>125</v>
      </c>
      <c r="R289" t="s">
        <v>474</v>
      </c>
      <c r="T289" t="s">
        <v>126</v>
      </c>
      <c r="V289" t="s">
        <v>127</v>
      </c>
      <c r="W289" t="s">
        <v>128</v>
      </c>
      <c r="X289" t="s">
        <v>38</v>
      </c>
      <c r="Y289" t="s">
        <v>559</v>
      </c>
      <c r="Z289" t="s">
        <v>32</v>
      </c>
    </row>
    <row r="290" spans="1:26" x14ac:dyDescent="0.3">
      <c r="A290">
        <v>10405</v>
      </c>
      <c r="B290">
        <v>97</v>
      </c>
      <c r="C290" s="8">
        <v>93.28</v>
      </c>
      <c r="D290" s="9">
        <f>sales_data[[#This Row],[QUANTITYORDERED]]*sales_data[[#This Row],[PRICEEACH]]</f>
        <v>9048.16</v>
      </c>
      <c r="E290">
        <v>5</v>
      </c>
      <c r="F290" s="9">
        <v>9048.16</v>
      </c>
      <c r="G290" s="3">
        <v>38456</v>
      </c>
      <c r="H290" s="3" t="str">
        <f>TEXT(sales_data[[#This Row],[ORDERDATE]],"mmm")</f>
        <v>Apr</v>
      </c>
      <c r="I290" t="s">
        <v>23</v>
      </c>
      <c r="J290">
        <v>2</v>
      </c>
      <c r="K290">
        <v>4</v>
      </c>
      <c r="L290">
        <v>2005</v>
      </c>
      <c r="M290" t="s">
        <v>135</v>
      </c>
      <c r="N290" s="9">
        <v>115</v>
      </c>
      <c r="O290" t="s">
        <v>391</v>
      </c>
      <c r="P290" t="s">
        <v>392</v>
      </c>
      <c r="Q290" t="s">
        <v>393</v>
      </c>
      <c r="R290" t="s">
        <v>394</v>
      </c>
      <c r="T290" t="s">
        <v>395</v>
      </c>
      <c r="V290">
        <v>67000</v>
      </c>
      <c r="W290" t="s">
        <v>37</v>
      </c>
      <c r="X290" t="s">
        <v>38</v>
      </c>
      <c r="Y290" t="s">
        <v>556</v>
      </c>
      <c r="Z290" t="s">
        <v>114</v>
      </c>
    </row>
    <row r="291" spans="1:26" x14ac:dyDescent="0.3">
      <c r="A291">
        <v>10406</v>
      </c>
      <c r="B291">
        <v>61</v>
      </c>
      <c r="C291" s="8">
        <v>100</v>
      </c>
      <c r="D291" s="9">
        <f>sales_data[[#This Row],[QUANTITYORDERED]]*sales_data[[#This Row],[PRICEEACH]]</f>
        <v>6100</v>
      </c>
      <c r="E291">
        <v>3</v>
      </c>
      <c r="F291" s="9">
        <v>8374.69</v>
      </c>
      <c r="G291" s="3">
        <v>38457</v>
      </c>
      <c r="H291" s="3" t="str">
        <f>TEXT(sales_data[[#This Row],[ORDERDATE]],"mmm")</f>
        <v>Apr</v>
      </c>
      <c r="I291" t="s">
        <v>129</v>
      </c>
      <c r="J291">
        <v>2</v>
      </c>
      <c r="K291">
        <v>4</v>
      </c>
      <c r="L291">
        <v>2005</v>
      </c>
      <c r="M291" t="s">
        <v>135</v>
      </c>
      <c r="N291" s="9">
        <v>141</v>
      </c>
      <c r="O291" t="s">
        <v>396</v>
      </c>
      <c r="P291" t="s">
        <v>238</v>
      </c>
      <c r="Q291" t="s">
        <v>239</v>
      </c>
      <c r="R291" t="s">
        <v>240</v>
      </c>
      <c r="T291" t="s">
        <v>241</v>
      </c>
      <c r="V291">
        <v>1734</v>
      </c>
      <c r="W291" t="s">
        <v>242</v>
      </c>
      <c r="X291" t="s">
        <v>38</v>
      </c>
      <c r="Y291" t="s">
        <v>482</v>
      </c>
      <c r="Z291" t="s">
        <v>114</v>
      </c>
    </row>
    <row r="292" spans="1:26" x14ac:dyDescent="0.3">
      <c r="A292">
        <v>10407</v>
      </c>
      <c r="B292">
        <v>59</v>
      </c>
      <c r="C292" s="8">
        <v>100</v>
      </c>
      <c r="D292" s="9">
        <f>sales_data[[#This Row],[QUANTITYORDERED]]*sales_data[[#This Row],[PRICEEACH]]</f>
        <v>5900</v>
      </c>
      <c r="E292">
        <v>11</v>
      </c>
      <c r="F292" s="9">
        <v>7048.14</v>
      </c>
      <c r="G292" s="3">
        <v>38464</v>
      </c>
      <c r="H292" s="3" t="str">
        <f>TEXT(sales_data[[#This Row],[ORDERDATE]],"mmm")</f>
        <v>Apr</v>
      </c>
      <c r="I292" t="s">
        <v>296</v>
      </c>
      <c r="J292">
        <v>2</v>
      </c>
      <c r="K292">
        <v>4</v>
      </c>
      <c r="L292">
        <v>2005</v>
      </c>
      <c r="M292" t="s">
        <v>135</v>
      </c>
      <c r="N292" s="9">
        <v>124</v>
      </c>
      <c r="O292" t="s">
        <v>416</v>
      </c>
      <c r="P292" t="s">
        <v>293</v>
      </c>
      <c r="Q292">
        <v>4085553659</v>
      </c>
      <c r="R292" t="s">
        <v>294</v>
      </c>
      <c r="T292" t="s">
        <v>295</v>
      </c>
      <c r="U292" t="s">
        <v>47</v>
      </c>
      <c r="V292">
        <v>94217</v>
      </c>
      <c r="W292" t="s">
        <v>30</v>
      </c>
      <c r="X292" t="s">
        <v>31</v>
      </c>
      <c r="Y292" t="s">
        <v>558</v>
      </c>
      <c r="Z292" t="s">
        <v>114</v>
      </c>
    </row>
    <row r="293" spans="1:26" x14ac:dyDescent="0.3">
      <c r="A293">
        <v>10408</v>
      </c>
      <c r="B293">
        <v>15</v>
      </c>
      <c r="C293" s="8">
        <v>36.93</v>
      </c>
      <c r="D293" s="9">
        <f>sales_data[[#This Row],[QUANTITYORDERED]]*sales_data[[#This Row],[PRICEEACH]]</f>
        <v>553.95000000000005</v>
      </c>
      <c r="E293">
        <v>1</v>
      </c>
      <c r="F293" s="9">
        <v>553.95000000000005</v>
      </c>
      <c r="G293" s="3">
        <v>38464</v>
      </c>
      <c r="H293" s="3" t="str">
        <f>TEXT(sales_data[[#This Row],[ORDERDATE]],"mmm")</f>
        <v>Apr</v>
      </c>
      <c r="I293" t="s">
        <v>23</v>
      </c>
      <c r="J293">
        <v>2</v>
      </c>
      <c r="K293">
        <v>4</v>
      </c>
      <c r="L293">
        <v>2005</v>
      </c>
      <c r="M293" t="s">
        <v>406</v>
      </c>
      <c r="N293" s="9">
        <v>41</v>
      </c>
      <c r="O293" t="s">
        <v>463</v>
      </c>
      <c r="P293" t="s">
        <v>180</v>
      </c>
      <c r="Q293" t="s">
        <v>181</v>
      </c>
      <c r="R293" t="s">
        <v>182</v>
      </c>
      <c r="T293" t="s">
        <v>183</v>
      </c>
      <c r="U293" t="s">
        <v>184</v>
      </c>
      <c r="V293" t="s">
        <v>185</v>
      </c>
      <c r="W293" t="s">
        <v>149</v>
      </c>
      <c r="X293" t="s">
        <v>149</v>
      </c>
      <c r="Y293" t="s">
        <v>560</v>
      </c>
      <c r="Z293" t="s">
        <v>32</v>
      </c>
    </row>
    <row r="294" spans="1:26" x14ac:dyDescent="0.3">
      <c r="A294">
        <v>10409</v>
      </c>
      <c r="B294">
        <v>6</v>
      </c>
      <c r="C294" s="8">
        <v>100</v>
      </c>
      <c r="D294" s="9">
        <f>sales_data[[#This Row],[QUANTITYORDERED]]*sales_data[[#This Row],[PRICEEACH]]</f>
        <v>600</v>
      </c>
      <c r="E294">
        <v>2</v>
      </c>
      <c r="F294" s="9">
        <v>785.64</v>
      </c>
      <c r="G294" s="3">
        <v>38465</v>
      </c>
      <c r="H294" s="3" t="str">
        <f>TEXT(sales_data[[#This Row],[ORDERDATE]],"mmm")</f>
        <v>Apr</v>
      </c>
      <c r="I294" t="s">
        <v>23</v>
      </c>
      <c r="J294">
        <v>2</v>
      </c>
      <c r="K294">
        <v>4</v>
      </c>
      <c r="L294">
        <v>2005</v>
      </c>
      <c r="M294" t="s">
        <v>406</v>
      </c>
      <c r="N294" s="9">
        <v>127</v>
      </c>
      <c r="O294" t="s">
        <v>434</v>
      </c>
      <c r="P294" t="s">
        <v>308</v>
      </c>
      <c r="Q294" t="s">
        <v>309</v>
      </c>
      <c r="R294" t="s">
        <v>310</v>
      </c>
      <c r="S294" t="s">
        <v>311</v>
      </c>
      <c r="T294" t="s">
        <v>148</v>
      </c>
      <c r="V294">
        <v>69045</v>
      </c>
      <c r="W294" t="s">
        <v>148</v>
      </c>
      <c r="X294" t="s">
        <v>76</v>
      </c>
      <c r="Y294" t="s">
        <v>547</v>
      </c>
      <c r="Z294" t="s">
        <v>32</v>
      </c>
    </row>
    <row r="295" spans="1:26" x14ac:dyDescent="0.3">
      <c r="A295">
        <v>10411</v>
      </c>
      <c r="B295">
        <v>23</v>
      </c>
      <c r="C295" s="8">
        <v>100</v>
      </c>
      <c r="D295" s="9">
        <f>sales_data[[#This Row],[QUANTITYORDERED]]*sales_data[[#This Row],[PRICEEACH]]</f>
        <v>2300</v>
      </c>
      <c r="E295">
        <v>9</v>
      </c>
      <c r="F295" s="9">
        <v>4140.2299999999996</v>
      </c>
      <c r="G295" s="3">
        <v>38357</v>
      </c>
      <c r="H295" s="3" t="str">
        <f>TEXT(sales_data[[#This Row],[ORDERDATE]],"mmm")</f>
        <v>Jan</v>
      </c>
      <c r="I295" t="s">
        <v>23</v>
      </c>
      <c r="J295">
        <v>2</v>
      </c>
      <c r="K295">
        <v>5</v>
      </c>
      <c r="L295">
        <v>2005</v>
      </c>
      <c r="M295" t="s">
        <v>135</v>
      </c>
      <c r="N295" s="9">
        <v>214</v>
      </c>
      <c r="O295" t="s">
        <v>136</v>
      </c>
      <c r="P295" t="s">
        <v>215</v>
      </c>
      <c r="Q295" t="s">
        <v>216</v>
      </c>
      <c r="R295" t="s">
        <v>217</v>
      </c>
      <c r="T295" t="s">
        <v>218</v>
      </c>
      <c r="U295" t="s">
        <v>219</v>
      </c>
      <c r="V295" t="s">
        <v>220</v>
      </c>
      <c r="W295" t="s">
        <v>171</v>
      </c>
      <c r="X295" t="s">
        <v>31</v>
      </c>
      <c r="Y295" t="s">
        <v>527</v>
      </c>
      <c r="Z295" t="s">
        <v>43</v>
      </c>
    </row>
    <row r="296" spans="1:26" x14ac:dyDescent="0.3">
      <c r="A296">
        <v>10412</v>
      </c>
      <c r="B296">
        <v>54</v>
      </c>
      <c r="C296" s="8">
        <v>100</v>
      </c>
      <c r="D296" s="9">
        <f>sales_data[[#This Row],[QUANTITYORDERED]]*sales_data[[#This Row],[PRICEEACH]]</f>
        <v>5400</v>
      </c>
      <c r="E296">
        <v>5</v>
      </c>
      <c r="F296" s="9">
        <v>5951.34</v>
      </c>
      <c r="G296" s="3">
        <v>38416</v>
      </c>
      <c r="H296" s="3" t="str">
        <f>TEXT(sales_data[[#This Row],[ORDERDATE]],"mmm")</f>
        <v>Mar</v>
      </c>
      <c r="I296" t="s">
        <v>23</v>
      </c>
      <c r="J296">
        <v>2</v>
      </c>
      <c r="K296">
        <v>5</v>
      </c>
      <c r="L296">
        <v>2005</v>
      </c>
      <c r="M296" t="s">
        <v>370</v>
      </c>
      <c r="N296" s="9">
        <v>118</v>
      </c>
      <c r="O296" t="s">
        <v>383</v>
      </c>
      <c r="P296" t="s">
        <v>130</v>
      </c>
      <c r="Q296" t="s">
        <v>131</v>
      </c>
      <c r="R296" t="s">
        <v>132</v>
      </c>
      <c r="T296" t="s">
        <v>133</v>
      </c>
      <c r="V296">
        <v>28034</v>
      </c>
      <c r="W296" t="s">
        <v>134</v>
      </c>
      <c r="X296" t="s">
        <v>38</v>
      </c>
      <c r="Y296" t="s">
        <v>481</v>
      </c>
      <c r="Z296" t="s">
        <v>43</v>
      </c>
    </row>
    <row r="297" spans="1:26" x14ac:dyDescent="0.3">
      <c r="A297">
        <v>10413</v>
      </c>
      <c r="B297">
        <v>36</v>
      </c>
      <c r="C297" s="8">
        <v>100</v>
      </c>
      <c r="D297" s="9">
        <f>sales_data[[#This Row],[QUANTITYORDERED]]*sales_data[[#This Row],[PRICEEACH]]</f>
        <v>3600</v>
      </c>
      <c r="E297">
        <v>2</v>
      </c>
      <c r="F297" s="9">
        <v>8677.7999999999993</v>
      </c>
      <c r="G297" s="3">
        <v>38477</v>
      </c>
      <c r="H297" s="3" t="str">
        <f>TEXT(sales_data[[#This Row],[ORDERDATE]],"mmm")</f>
        <v>May</v>
      </c>
      <c r="I297" t="s">
        <v>23</v>
      </c>
      <c r="J297">
        <v>2</v>
      </c>
      <c r="K297">
        <v>5</v>
      </c>
      <c r="L297">
        <v>2005</v>
      </c>
      <c r="M297" t="s">
        <v>135</v>
      </c>
      <c r="N297" s="9">
        <v>207</v>
      </c>
      <c r="O297" t="s">
        <v>348</v>
      </c>
      <c r="P297" t="s">
        <v>84</v>
      </c>
      <c r="Q297">
        <v>2035552570</v>
      </c>
      <c r="R297" t="s">
        <v>85</v>
      </c>
      <c r="T297" t="s">
        <v>86</v>
      </c>
      <c r="U297" t="s">
        <v>87</v>
      </c>
      <c r="V297">
        <v>97562</v>
      </c>
      <c r="W297" t="s">
        <v>30</v>
      </c>
      <c r="X297" t="s">
        <v>31</v>
      </c>
      <c r="Y297" t="s">
        <v>528</v>
      </c>
      <c r="Z297" t="s">
        <v>114</v>
      </c>
    </row>
    <row r="298" spans="1:26" x14ac:dyDescent="0.3">
      <c r="A298">
        <v>10414</v>
      </c>
      <c r="B298">
        <v>19</v>
      </c>
      <c r="C298" s="8">
        <v>100</v>
      </c>
      <c r="D298" s="9">
        <f>sales_data[[#This Row],[QUANTITYORDERED]]*sales_data[[#This Row],[PRICEEACH]]</f>
        <v>1900</v>
      </c>
      <c r="E298">
        <v>3</v>
      </c>
      <c r="F298" s="9">
        <v>2764.88</v>
      </c>
      <c r="G298" s="3">
        <v>38508</v>
      </c>
      <c r="H298" s="3" t="str">
        <f>TEXT(sales_data[[#This Row],[ORDERDATE]],"mmm")</f>
        <v>Jun</v>
      </c>
      <c r="I298" t="s">
        <v>296</v>
      </c>
      <c r="J298">
        <v>2</v>
      </c>
      <c r="K298">
        <v>5</v>
      </c>
      <c r="L298">
        <v>2005</v>
      </c>
      <c r="M298" t="s">
        <v>135</v>
      </c>
      <c r="N298" s="9">
        <v>136</v>
      </c>
      <c r="O298" t="s">
        <v>237</v>
      </c>
      <c r="P298" t="s">
        <v>280</v>
      </c>
      <c r="Q298">
        <v>6175559555</v>
      </c>
      <c r="R298" t="s">
        <v>281</v>
      </c>
      <c r="T298" t="s">
        <v>282</v>
      </c>
      <c r="U298" t="s">
        <v>95</v>
      </c>
      <c r="V298">
        <v>51003</v>
      </c>
      <c r="W298" t="s">
        <v>30</v>
      </c>
      <c r="X298" t="s">
        <v>31</v>
      </c>
      <c r="Y298" t="s">
        <v>561</v>
      </c>
      <c r="Z298" t="s">
        <v>32</v>
      </c>
    </row>
    <row r="299" spans="1:26" x14ac:dyDescent="0.3">
      <c r="A299">
        <v>10415</v>
      </c>
      <c r="B299">
        <v>51</v>
      </c>
      <c r="C299" s="8">
        <v>100</v>
      </c>
      <c r="D299" s="9">
        <f>sales_data[[#This Row],[QUANTITYORDERED]]*sales_data[[#This Row],[PRICEEACH]]</f>
        <v>5100</v>
      </c>
      <c r="E299">
        <v>5</v>
      </c>
      <c r="F299" s="9">
        <v>6209.25</v>
      </c>
      <c r="G299" s="3">
        <v>38600</v>
      </c>
      <c r="H299" s="3" t="str">
        <f>TEXT(sales_data[[#This Row],[ORDERDATE]],"mmm")</f>
        <v>Sep</v>
      </c>
      <c r="I299" t="s">
        <v>129</v>
      </c>
      <c r="J299">
        <v>2</v>
      </c>
      <c r="K299">
        <v>5</v>
      </c>
      <c r="L299">
        <v>2005</v>
      </c>
      <c r="M299" t="s">
        <v>406</v>
      </c>
      <c r="N299" s="9">
        <v>105</v>
      </c>
      <c r="O299" t="s">
        <v>451</v>
      </c>
      <c r="P299" t="s">
        <v>412</v>
      </c>
      <c r="Q299" t="s">
        <v>413</v>
      </c>
      <c r="R299" t="s">
        <v>414</v>
      </c>
      <c r="T299" t="s">
        <v>415</v>
      </c>
      <c r="U299" t="s">
        <v>74</v>
      </c>
      <c r="V299">
        <v>3150</v>
      </c>
      <c r="W299" t="s">
        <v>75</v>
      </c>
      <c r="X299" t="s">
        <v>76</v>
      </c>
      <c r="Y299" t="s">
        <v>537</v>
      </c>
      <c r="Z299" t="s">
        <v>43</v>
      </c>
    </row>
    <row r="300" spans="1:26" x14ac:dyDescent="0.3">
      <c r="A300">
        <v>10416</v>
      </c>
      <c r="B300">
        <v>24</v>
      </c>
      <c r="C300" s="8">
        <v>100</v>
      </c>
      <c r="D300" s="9">
        <f>sales_data[[#This Row],[QUANTITYORDERED]]*sales_data[[#This Row],[PRICEEACH]]</f>
        <v>2400</v>
      </c>
      <c r="E300">
        <v>14</v>
      </c>
      <c r="F300" s="9">
        <v>4352.16</v>
      </c>
      <c r="G300" s="3">
        <v>38630</v>
      </c>
      <c r="H300" s="3" t="str">
        <f>TEXT(sales_data[[#This Row],[ORDERDATE]],"mmm")</f>
        <v>Oct</v>
      </c>
      <c r="I300" t="s">
        <v>23</v>
      </c>
      <c r="J300">
        <v>2</v>
      </c>
      <c r="K300">
        <v>5</v>
      </c>
      <c r="L300">
        <v>2005</v>
      </c>
      <c r="M300" t="s">
        <v>417</v>
      </c>
      <c r="N300" s="9">
        <v>157</v>
      </c>
      <c r="O300" t="s">
        <v>418</v>
      </c>
      <c r="P300" t="s">
        <v>333</v>
      </c>
      <c r="Q300" t="s">
        <v>334</v>
      </c>
      <c r="R300" t="s">
        <v>335</v>
      </c>
      <c r="T300" t="s">
        <v>336</v>
      </c>
      <c r="V300">
        <v>42100</v>
      </c>
      <c r="W300" t="s">
        <v>190</v>
      </c>
      <c r="X300" t="s">
        <v>38</v>
      </c>
      <c r="Y300" t="s">
        <v>529</v>
      </c>
      <c r="Z300" t="s">
        <v>43</v>
      </c>
    </row>
    <row r="301" spans="1:26" x14ac:dyDescent="0.3">
      <c r="A301">
        <v>10417</v>
      </c>
      <c r="B301">
        <v>66</v>
      </c>
      <c r="C301" s="8">
        <v>100</v>
      </c>
      <c r="D301" s="9">
        <f>sales_data[[#This Row],[QUANTITYORDERED]]*sales_data[[#This Row],[PRICEEACH]]</f>
        <v>6600</v>
      </c>
      <c r="E301">
        <v>2</v>
      </c>
      <c r="F301" s="9">
        <v>7516.08</v>
      </c>
      <c r="G301" s="3">
        <v>38485</v>
      </c>
      <c r="H301" s="3" t="str">
        <f>TEXT(sales_data[[#This Row],[ORDERDATE]],"mmm")</f>
        <v>May</v>
      </c>
      <c r="I301" t="s">
        <v>129</v>
      </c>
      <c r="J301">
        <v>2</v>
      </c>
      <c r="K301">
        <v>5</v>
      </c>
      <c r="L301">
        <v>2005</v>
      </c>
      <c r="M301" t="s">
        <v>24</v>
      </c>
      <c r="N301" s="9">
        <v>95</v>
      </c>
      <c r="O301" t="s">
        <v>25</v>
      </c>
      <c r="P301" t="s">
        <v>130</v>
      </c>
      <c r="Q301" t="s">
        <v>131</v>
      </c>
      <c r="R301" t="s">
        <v>132</v>
      </c>
      <c r="T301" t="s">
        <v>133</v>
      </c>
      <c r="V301">
        <v>28034</v>
      </c>
      <c r="W301" t="s">
        <v>134</v>
      </c>
      <c r="X301" t="s">
        <v>38</v>
      </c>
      <c r="Y301" t="s">
        <v>481</v>
      </c>
      <c r="Z301" t="s">
        <v>114</v>
      </c>
    </row>
    <row r="302" spans="1:26" x14ac:dyDescent="0.3">
      <c r="A302">
        <v>10419</v>
      </c>
      <c r="B302">
        <v>12</v>
      </c>
      <c r="C302" s="8">
        <v>100</v>
      </c>
      <c r="D302" s="9">
        <f>sales_data[[#This Row],[QUANTITYORDERED]]*sales_data[[#This Row],[PRICEEACH]]</f>
        <v>1200</v>
      </c>
      <c r="E302">
        <v>13</v>
      </c>
      <c r="F302" s="9">
        <v>1961.28</v>
      </c>
      <c r="G302" s="3">
        <v>38489</v>
      </c>
      <c r="H302" s="3" t="str">
        <f>TEXT(sales_data[[#This Row],[ORDERDATE]],"mmm")</f>
        <v>May</v>
      </c>
      <c r="I302" t="s">
        <v>23</v>
      </c>
      <c r="J302">
        <v>2</v>
      </c>
      <c r="K302">
        <v>5</v>
      </c>
      <c r="L302">
        <v>2005</v>
      </c>
      <c r="M302" t="s">
        <v>135</v>
      </c>
      <c r="N302" s="9">
        <v>194</v>
      </c>
      <c r="O302" t="s">
        <v>312</v>
      </c>
      <c r="P302" t="s">
        <v>109</v>
      </c>
      <c r="Q302" t="s">
        <v>110</v>
      </c>
      <c r="R302" t="s">
        <v>111</v>
      </c>
      <c r="T302" t="s">
        <v>112</v>
      </c>
      <c r="V302">
        <v>5020</v>
      </c>
      <c r="W302" t="s">
        <v>113</v>
      </c>
      <c r="X302" t="s">
        <v>38</v>
      </c>
      <c r="Y302" t="s">
        <v>496</v>
      </c>
      <c r="Z302" t="s">
        <v>32</v>
      </c>
    </row>
    <row r="303" spans="1:26" x14ac:dyDescent="0.3">
      <c r="A303">
        <v>10420</v>
      </c>
      <c r="B303">
        <v>37</v>
      </c>
      <c r="C303" s="8">
        <v>100</v>
      </c>
      <c r="D303" s="9">
        <f>sales_data[[#This Row],[QUANTITYORDERED]]*sales_data[[#This Row],[PRICEEACH]]</f>
        <v>3700</v>
      </c>
      <c r="E303">
        <v>5</v>
      </c>
      <c r="F303" s="9">
        <v>5283.6</v>
      </c>
      <c r="G303" s="3">
        <v>38501</v>
      </c>
      <c r="H303" s="3" t="str">
        <f>TEXT(sales_data[[#This Row],[ORDERDATE]],"mmm")</f>
        <v>May</v>
      </c>
      <c r="I303" t="s">
        <v>221</v>
      </c>
      <c r="J303">
        <v>2</v>
      </c>
      <c r="K303">
        <v>5</v>
      </c>
      <c r="L303">
        <v>2005</v>
      </c>
      <c r="M303" t="s">
        <v>406</v>
      </c>
      <c r="N303" s="9">
        <v>170</v>
      </c>
      <c r="O303" t="s">
        <v>430</v>
      </c>
      <c r="P303" t="s">
        <v>115</v>
      </c>
      <c r="Q303" t="s">
        <v>116</v>
      </c>
      <c r="R303" t="s">
        <v>117</v>
      </c>
      <c r="S303" t="s">
        <v>118</v>
      </c>
      <c r="T303" t="s">
        <v>119</v>
      </c>
      <c r="U303" t="s">
        <v>120</v>
      </c>
      <c r="V303">
        <v>2067</v>
      </c>
      <c r="W303" t="s">
        <v>75</v>
      </c>
      <c r="X303" t="s">
        <v>76</v>
      </c>
      <c r="Y303" t="s">
        <v>509</v>
      </c>
      <c r="Z303" t="s">
        <v>43</v>
      </c>
    </row>
    <row r="304" spans="1:26" x14ac:dyDescent="0.3">
      <c r="A304">
        <v>10421</v>
      </c>
      <c r="B304">
        <v>35</v>
      </c>
      <c r="C304" s="8">
        <v>100</v>
      </c>
      <c r="D304" s="9">
        <f>sales_data[[#This Row],[QUANTITYORDERED]]*sales_data[[#This Row],[PRICEEACH]]</f>
        <v>3500</v>
      </c>
      <c r="E304">
        <v>1</v>
      </c>
      <c r="F304" s="9">
        <v>5433.75</v>
      </c>
      <c r="G304" s="3">
        <v>38501</v>
      </c>
      <c r="H304" s="3" t="str">
        <f>TEXT(sales_data[[#This Row],[ORDERDATE]],"mmm")</f>
        <v>May</v>
      </c>
      <c r="I304" t="s">
        <v>221</v>
      </c>
      <c r="J304">
        <v>2</v>
      </c>
      <c r="K304">
        <v>5</v>
      </c>
      <c r="L304">
        <v>2005</v>
      </c>
      <c r="M304" t="s">
        <v>406</v>
      </c>
      <c r="N304" s="9">
        <v>168</v>
      </c>
      <c r="O304" t="s">
        <v>436</v>
      </c>
      <c r="P304" t="s">
        <v>200</v>
      </c>
      <c r="Q304">
        <v>4155551450</v>
      </c>
      <c r="R304" t="s">
        <v>201</v>
      </c>
      <c r="T304" t="s">
        <v>202</v>
      </c>
      <c r="U304" t="s">
        <v>47</v>
      </c>
      <c r="V304">
        <v>97562</v>
      </c>
      <c r="W304" t="s">
        <v>30</v>
      </c>
      <c r="X304" t="s">
        <v>31</v>
      </c>
      <c r="Y304" t="s">
        <v>490</v>
      </c>
      <c r="Z304" t="s">
        <v>43</v>
      </c>
    </row>
    <row r="305" spans="1:26" x14ac:dyDescent="0.3">
      <c r="A305">
        <v>10422</v>
      </c>
      <c r="B305">
        <v>51</v>
      </c>
      <c r="C305" s="8">
        <v>95.55</v>
      </c>
      <c r="D305" s="9">
        <f>sales_data[[#This Row],[QUANTITYORDERED]]*sales_data[[#This Row],[PRICEEACH]]</f>
        <v>4873.05</v>
      </c>
      <c r="E305">
        <v>2</v>
      </c>
      <c r="F305" s="9">
        <v>4873.05</v>
      </c>
      <c r="G305" s="3">
        <v>38502</v>
      </c>
      <c r="H305" s="3" t="str">
        <f>TEXT(sales_data[[#This Row],[ORDERDATE]],"mmm")</f>
        <v>May</v>
      </c>
      <c r="I305" t="s">
        <v>221</v>
      </c>
      <c r="J305">
        <v>2</v>
      </c>
      <c r="K305">
        <v>5</v>
      </c>
      <c r="L305">
        <v>2005</v>
      </c>
      <c r="M305" t="s">
        <v>406</v>
      </c>
      <c r="N305" s="9">
        <v>102</v>
      </c>
      <c r="O305" t="s">
        <v>407</v>
      </c>
      <c r="P305" t="s">
        <v>105</v>
      </c>
      <c r="Q305">
        <v>2155551555</v>
      </c>
      <c r="R305" t="s">
        <v>106</v>
      </c>
      <c r="T305" t="s">
        <v>107</v>
      </c>
      <c r="U305" t="s">
        <v>108</v>
      </c>
      <c r="V305">
        <v>70267</v>
      </c>
      <c r="W305" t="s">
        <v>30</v>
      </c>
      <c r="X305" t="s">
        <v>31</v>
      </c>
      <c r="Y305" t="s">
        <v>562</v>
      </c>
      <c r="Z305" t="s">
        <v>43</v>
      </c>
    </row>
    <row r="306" spans="1:26" x14ac:dyDescent="0.3">
      <c r="A306">
        <v>10423</v>
      </c>
      <c r="B306">
        <v>10</v>
      </c>
      <c r="C306" s="8">
        <v>88.14</v>
      </c>
      <c r="D306" s="9">
        <f>sales_data[[#This Row],[QUANTITYORDERED]]*sales_data[[#This Row],[PRICEEACH]]</f>
        <v>881.4</v>
      </c>
      <c r="E306">
        <v>1</v>
      </c>
      <c r="F306" s="9">
        <v>881.4</v>
      </c>
      <c r="G306" s="3">
        <v>38502</v>
      </c>
      <c r="H306" s="3" t="str">
        <f>TEXT(sales_data[[#This Row],[ORDERDATE]],"mmm")</f>
        <v>May</v>
      </c>
      <c r="I306" t="s">
        <v>221</v>
      </c>
      <c r="J306">
        <v>2</v>
      </c>
      <c r="K306">
        <v>5</v>
      </c>
      <c r="L306">
        <v>2005</v>
      </c>
      <c r="M306" t="s">
        <v>406</v>
      </c>
      <c r="N306" s="9">
        <v>101</v>
      </c>
      <c r="O306" t="s">
        <v>437</v>
      </c>
      <c r="P306" t="s">
        <v>269</v>
      </c>
      <c r="Q306" t="s">
        <v>270</v>
      </c>
      <c r="R306" t="s">
        <v>271</v>
      </c>
      <c r="T306" t="s">
        <v>272</v>
      </c>
      <c r="V306" t="s">
        <v>273</v>
      </c>
      <c r="W306" t="s">
        <v>274</v>
      </c>
      <c r="X306" t="s">
        <v>38</v>
      </c>
      <c r="Y306" t="s">
        <v>549</v>
      </c>
      <c r="Z306" t="s">
        <v>32</v>
      </c>
    </row>
    <row r="307" spans="1:26" x14ac:dyDescent="0.3">
      <c r="A307">
        <v>10424</v>
      </c>
      <c r="B307">
        <v>50</v>
      </c>
      <c r="C307" s="8">
        <v>100</v>
      </c>
      <c r="D307" s="9">
        <f>sales_data[[#This Row],[QUANTITYORDERED]]*sales_data[[#This Row],[PRICEEACH]]</f>
        <v>5000</v>
      </c>
      <c r="E307">
        <v>6</v>
      </c>
      <c r="F307" s="9">
        <v>12001</v>
      </c>
      <c r="G307" s="3">
        <v>38503</v>
      </c>
      <c r="H307" s="3" t="str">
        <f>TEXT(sales_data[[#This Row],[ORDERDATE]],"mmm")</f>
        <v>May</v>
      </c>
      <c r="I307" t="s">
        <v>221</v>
      </c>
      <c r="J307">
        <v>2</v>
      </c>
      <c r="K307">
        <v>5</v>
      </c>
      <c r="L307">
        <v>2005</v>
      </c>
      <c r="M307" t="s">
        <v>135</v>
      </c>
      <c r="N307" s="9">
        <v>214</v>
      </c>
      <c r="O307" t="s">
        <v>136</v>
      </c>
      <c r="P307" t="s">
        <v>130</v>
      </c>
      <c r="Q307" t="s">
        <v>131</v>
      </c>
      <c r="R307" t="s">
        <v>132</v>
      </c>
      <c r="T307" t="s">
        <v>133</v>
      </c>
      <c r="V307">
        <v>28034</v>
      </c>
      <c r="W307" t="s">
        <v>134</v>
      </c>
      <c r="X307" t="s">
        <v>38</v>
      </c>
      <c r="Y307" t="s">
        <v>481</v>
      </c>
      <c r="Z307" t="s">
        <v>114</v>
      </c>
    </row>
    <row r="308" spans="1:26" x14ac:dyDescent="0.3">
      <c r="A308">
        <v>10425</v>
      </c>
      <c r="B308">
        <v>38</v>
      </c>
      <c r="C308" s="8">
        <v>100</v>
      </c>
      <c r="D308" s="9">
        <f>sales_data[[#This Row],[QUANTITYORDERED]]*sales_data[[#This Row],[PRICEEACH]]</f>
        <v>3800</v>
      </c>
      <c r="E308">
        <v>12</v>
      </c>
      <c r="F308" s="9">
        <v>5894.94</v>
      </c>
      <c r="G308" s="3">
        <v>38503</v>
      </c>
      <c r="H308" s="3" t="str">
        <f>TEXT(sales_data[[#This Row],[ORDERDATE]],"mmm")</f>
        <v>May</v>
      </c>
      <c r="I308" t="s">
        <v>221</v>
      </c>
      <c r="J308">
        <v>2</v>
      </c>
      <c r="K308">
        <v>5</v>
      </c>
      <c r="L308">
        <v>2005</v>
      </c>
      <c r="M308" t="s">
        <v>135</v>
      </c>
      <c r="N308" s="9">
        <v>147</v>
      </c>
      <c r="O308" t="s">
        <v>297</v>
      </c>
      <c r="P308" t="s">
        <v>88</v>
      </c>
      <c r="Q308" t="s">
        <v>89</v>
      </c>
      <c r="R308" t="s">
        <v>90</v>
      </c>
      <c r="T308" t="s">
        <v>91</v>
      </c>
      <c r="V308">
        <v>44000</v>
      </c>
      <c r="W308" t="s">
        <v>37</v>
      </c>
      <c r="X308" t="s">
        <v>38</v>
      </c>
      <c r="Y308" t="s">
        <v>563</v>
      </c>
      <c r="Z308" t="s">
        <v>43</v>
      </c>
    </row>
    <row r="309" spans="1:26" x14ac:dyDescent="0.3">
      <c r="C309" s="1"/>
      <c r="D309" s="1"/>
      <c r="F309" s="2"/>
      <c r="G309" s="6"/>
      <c r="H309" s="6"/>
      <c r="I309"/>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a P 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P x G j 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R o 9 W K I p H u A 4 A A A A R A A A A E w A c A E Z v c m 1 1 b G F z L 1 N l Y 3 R p b 2 4 x L m 0 g o h g A K K A U A A A A A A A A A A A A A A A A A A A A A A A A A A A A K 0 5 N L s n M z 1 M I h t C G 1 g B Q S w E C L Q A U A A I A C A D 8 R o 9 W t t H F V 6 U A A A D 2 A A A A E g A A A A A A A A A A A A A A A A A A A A A A Q 2 9 u Z m l n L 1 B h Y 2 t h Z 2 U u e G 1 s U E s B A i 0 A F A A C A A g A / E a P V g / K 6 a u k A A A A 6 Q A A A B M A A A A A A A A A A A A A A A A A 8 Q A A A F t D b 2 5 0 Z W 5 0 X 1 R 5 c G V z X S 5 4 b W x Q S w E C L Q A U A A I A C A D 8 R o 9 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b L 3 0 a M l j k C / y M X M B 4 W G Q g A A A A A C A A A A A A A Q Z g A A A A E A A C A A A A D u j Q K J G h l k H c L A M z a a V + x l L 6 1 w X I i k s 1 D i J o q 8 7 y C f r g A A A A A O g A A A A A I A A C A A A A A l e N f p I Q t n j 3 D h G d 9 P 3 6 t 0 Z g F Y E g A W Q J V z R t O p o 0 Q 9 E F A A A A A c Y z 4 d y F J A R 6 t P j L G O j i 6 B U b m L R o G g x d z 2 1 G 2 T V P F m v l 4 / E 6 4 H v Z X d M Z A b c t S 5 3 d 2 2 0 z E w g F 1 u n o 8 H J C H Z H k 1 Z y C N i L 7 d M I z U i x M T C l 1 d t O 0 A A A A A E U W U U V + G V A f R z T G 4 U R k F c L K w 3 w 6 o v X A K j H O l X v K S 3 W G W y l K M I O o I g 5 X T h R b O / O t U 6 + + y x d c z c 1 a Z M z 2 K i f a U i < / D a t a M a s h u p > 
</file>

<file path=customXml/itemProps1.xml><?xml version="1.0" encoding="utf-8"?>
<ds:datastoreItem xmlns:ds="http://schemas.openxmlformats.org/officeDocument/2006/customXml" ds:itemID="{C677D614-3F44-4AA9-95B5-BA5A3B55D6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ProductsCount</vt:lpstr>
      <vt:lpstr>Sales Report</vt:lpstr>
      <vt:lpstr>Top 5 Country Sales</vt:lpstr>
      <vt:lpstr>Order Status</vt:lpstr>
      <vt:lpstr>Top 5 Customer(country)</vt:lpstr>
      <vt:lpstr>Orders Vs Sales</vt:lpstr>
      <vt:lpstr>Yearly Sales</vt:lpstr>
      <vt:lpstr>Dealsize-Sales%</vt:lpstr>
      <vt:lpstr>sales_data_sample</vt:lpstr>
      <vt:lpstr>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Simran Garg</dc:creator>
  <cp:lastModifiedBy>somu3678</cp:lastModifiedBy>
  <dcterms:created xsi:type="dcterms:W3CDTF">2021-03-03T15:01:47Z</dcterms:created>
  <dcterms:modified xsi:type="dcterms:W3CDTF">2023-04-17T07:50:11Z</dcterms:modified>
</cp:coreProperties>
</file>