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pbrooks/648/project/OUCaseMaterials/"/>
    </mc:Choice>
  </mc:AlternateContent>
  <xr:revisionPtr revIDLastSave="0" documentId="13_ncr:1_{80AABE69-5E14-EE43-9178-8B32E287FBA4}" xr6:coauthVersionLast="45" xr6:coauthVersionMax="45" xr10:uidLastSave="{00000000-0000-0000-0000-000000000000}"/>
  <bookViews>
    <workbookView xWindow="0" yWindow="460" windowWidth="17860" windowHeight="16280" xr2:uid="{00000000-000D-0000-FFFF-FFFF00000000}"/>
  </bookViews>
  <sheets>
    <sheet name="OUBedUtilization" sheetId="7" r:id="rId1"/>
  </sheets>
  <definedNames>
    <definedName name="solver_typ" localSheetId="0" hidden="1">2</definedName>
    <definedName name="solver_ver" localSheetId="0" hidden="1">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7" l="1"/>
  <c r="C16" i="7"/>
  <c r="C21" i="7" s="1"/>
  <c r="D21" i="7"/>
  <c r="D18" i="7"/>
  <c r="D29" i="7"/>
  <c r="D23" i="7"/>
  <c r="D22" i="7"/>
  <c r="D31" i="7"/>
  <c r="D25" i="7"/>
  <c r="D27" i="7"/>
  <c r="D16" i="7"/>
  <c r="C27" i="7" l="1"/>
  <c r="C22" i="7"/>
  <c r="C23" i="7"/>
  <c r="C25" i="7" l="1"/>
  <c r="C29" i="7" s="1"/>
  <c r="C31" i="7" l="1"/>
</calcChain>
</file>

<file path=xl/sharedStrings.xml><?xml version="1.0" encoding="utf-8"?>
<sst xmlns="http://schemas.openxmlformats.org/spreadsheetml/2006/main" count="23" uniqueCount="18">
  <si>
    <t>DATA</t>
  </si>
  <si>
    <t>Weekly volume</t>
  </si>
  <si>
    <t>Percent of med-service patients who "flip"</t>
  </si>
  <si>
    <t>Patient type</t>
  </si>
  <si>
    <t>Medicine service</t>
  </si>
  <si>
    <t>Post-surgery</t>
  </si>
  <si>
    <t>ALOS (hours)</t>
  </si>
  <si>
    <t>Medicine service do not flip</t>
  </si>
  <si>
    <t>Medicine service who do flip</t>
  </si>
  <si>
    <t>OU Capacity (beds)</t>
  </si>
  <si>
    <t>Overall ALOS (hours)</t>
  </si>
  <si>
    <t>Patient Type</t>
  </si>
  <si>
    <t>Percent</t>
  </si>
  <si>
    <t>Patient arrival rate per hour</t>
  </si>
  <si>
    <t>OU bed utilization</t>
  </si>
  <si>
    <t>Average OU bed occupancy ( from Little's Law)</t>
  </si>
  <si>
    <t>Total weekly patient volume</t>
  </si>
  <si>
    <t>Pct of med-service patients not "flipping"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</si>
</sst>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9" fillId="5" borderId="11" xfId="10" applyBorder="1" applyAlignment="1">
      <alignment horizontal="center"/>
    </xf>
    <xf numFmtId="0" fontId="0" fillId="0" borderId="10" xfId="0" applyBorder="1" applyAlignment="1">
      <alignment horizontal="left"/>
    </xf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9" fontId="8" fillId="4" borderId="0" xfId="9" applyNumberForma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8" xfId="0" applyFill="1" applyBorder="1" applyAlignment="1">
      <alignment horizontal="center"/>
    </xf>
    <xf numFmtId="0" fontId="0" fillId="0" borderId="19" xfId="0" applyBorder="1"/>
    <xf numFmtId="10" fontId="0" fillId="0" borderId="1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10" fillId="6" borderId="5" xfId="11" applyNumberFormat="1" applyBorder="1" applyAlignment="1">
      <alignment horizontal="center"/>
    </xf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J25" sqref="J25"/>
    </sheetView>
  </sheetViews>
  <sheetFormatPr baseColWidth="10" defaultColWidth="8.83203125" defaultRowHeight="15"/>
  <cols>
    <col min="1" max="1" width="9.1640625" customWidth="1"/>
    <col min="2" max="2" width="40.5" customWidth="1"/>
    <col min="3" max="3" width="17.83203125" customWidth="1"/>
    <col min="4" max="4" width="29.33203125" customWidth="1"/>
    <col min="5" max="5" width="9.1640625" customWidth="1"/>
  </cols>
  <sheetData>
    <row r="1" spans="1:4">
      <c r="A1" s="6" t="s">
        <v>0</v>
      </c>
      <c r="B1" s="7"/>
      <c r="C1" s="7"/>
      <c r="D1" s="8"/>
    </row>
    <row r="2" spans="1:4">
      <c r="A2" s="9"/>
      <c r="B2" s="2" t="s">
        <v>3</v>
      </c>
      <c r="C2" s="3" t="s">
        <v>1</v>
      </c>
      <c r="D2" s="10"/>
    </row>
    <row r="3" spans="1:4">
      <c r="A3" s="9"/>
      <c r="B3" s="11" t="s">
        <v>5</v>
      </c>
      <c r="C3" s="12">
        <v>22</v>
      </c>
      <c r="D3" s="10"/>
    </row>
    <row r="4" spans="1:4">
      <c r="A4" s="9"/>
      <c r="B4" s="2" t="s">
        <v>4</v>
      </c>
      <c r="C4" s="4">
        <v>44</v>
      </c>
      <c r="D4" s="10"/>
    </row>
    <row r="5" spans="1:4">
      <c r="A5" s="9"/>
      <c r="B5" s="11"/>
      <c r="C5" s="11"/>
      <c r="D5" s="10"/>
    </row>
    <row r="6" spans="1:4">
      <c r="A6" s="9"/>
      <c r="B6" s="11" t="s">
        <v>2</v>
      </c>
      <c r="C6" s="13">
        <v>0.45</v>
      </c>
      <c r="D6" s="10"/>
    </row>
    <row r="7" spans="1:4">
      <c r="A7" s="9"/>
      <c r="B7" s="11"/>
      <c r="C7" s="11"/>
      <c r="D7" s="10"/>
    </row>
    <row r="8" spans="1:4">
      <c r="A8" s="9"/>
      <c r="B8" s="5" t="s">
        <v>3</v>
      </c>
      <c r="C8" s="3" t="s">
        <v>6</v>
      </c>
      <c r="D8" s="10"/>
    </row>
    <row r="9" spans="1:4">
      <c r="A9" s="9"/>
      <c r="B9" s="11" t="s">
        <v>5</v>
      </c>
      <c r="C9" s="12">
        <v>24</v>
      </c>
      <c r="D9" s="10"/>
    </row>
    <row r="10" spans="1:4">
      <c r="A10" s="9"/>
      <c r="B10" s="11" t="s">
        <v>7</v>
      </c>
      <c r="C10" s="12">
        <v>40</v>
      </c>
      <c r="D10" s="10"/>
    </row>
    <row r="11" spans="1:4">
      <c r="A11" s="9"/>
      <c r="B11" s="2" t="s">
        <v>8</v>
      </c>
      <c r="C11" s="3">
        <v>86.25</v>
      </c>
      <c r="D11" s="10"/>
    </row>
    <row r="12" spans="1:4">
      <c r="A12" s="9"/>
      <c r="B12" s="11"/>
      <c r="C12" s="11"/>
      <c r="D12" s="10"/>
    </row>
    <row r="13" spans="1:4" ht="16" thickBot="1">
      <c r="A13" s="14"/>
      <c r="B13" s="15" t="s">
        <v>9</v>
      </c>
      <c r="C13" s="16">
        <v>23</v>
      </c>
      <c r="D13" s="17"/>
    </row>
    <row r="14" spans="1:4" ht="16" thickBot="1"/>
    <row r="15" spans="1:4">
      <c r="B15" s="7"/>
      <c r="C15" s="7"/>
      <c r="D15" s="8"/>
    </row>
    <row r="16" spans="1:4">
      <c r="A16" s="9"/>
      <c r="B16" s="11" t="s">
        <v>16</v>
      </c>
      <c r="C16" s="12">
        <f>SUM(C3:C4)</f>
        <v>66</v>
      </c>
      <c r="D16" s="10" t="str">
        <f ca="1">_xlfn.FORMULATEXT(C16)</f>
        <v>=SUM(C3:C4)</v>
      </c>
    </row>
    <row r="17" spans="1:4">
      <c r="A17" s="9"/>
      <c r="B17" s="11"/>
      <c r="C17" s="11"/>
      <c r="D17" s="10"/>
    </row>
    <row r="18" spans="1:4">
      <c r="A18" s="9"/>
      <c r="B18" s="11" t="s">
        <v>17</v>
      </c>
      <c r="C18" s="21">
        <f>1-C6</f>
        <v>0.55000000000000004</v>
      </c>
      <c r="D18" s="10" t="str">
        <f ca="1">_xlfn.FORMULATEXT(C18)</f>
        <v>=1-C6</v>
      </c>
    </row>
    <row r="19" spans="1:4">
      <c r="A19" s="9"/>
      <c r="B19" s="11"/>
      <c r="C19" s="11"/>
      <c r="D19" s="10"/>
    </row>
    <row r="20" spans="1:4">
      <c r="A20" s="9"/>
      <c r="B20" s="2" t="s">
        <v>11</v>
      </c>
      <c r="C20" s="3" t="s">
        <v>12</v>
      </c>
      <c r="D20" s="10"/>
    </row>
    <row r="21" spans="1:4">
      <c r="A21" s="9"/>
      <c r="B21" s="11" t="s">
        <v>5</v>
      </c>
      <c r="C21" s="19">
        <f>C3/C16</f>
        <v>0.33333333333333331</v>
      </c>
      <c r="D21" s="10" t="str">
        <f t="shared" ref="D21:D31" ca="1" si="0">_xlfn.FORMULATEXT(C21)</f>
        <v>=C3/C16</v>
      </c>
    </row>
    <row r="22" spans="1:4">
      <c r="A22" s="9"/>
      <c r="B22" s="11" t="s">
        <v>7</v>
      </c>
      <c r="C22" s="19">
        <f>C18*C4/C16</f>
        <v>0.3666666666666667</v>
      </c>
      <c r="D22" s="10" t="str">
        <f t="shared" ca="1" si="0"/>
        <v>=C18*C4/C16</v>
      </c>
    </row>
    <row r="23" spans="1:4">
      <c r="A23" s="9"/>
      <c r="B23" s="2" t="s">
        <v>8</v>
      </c>
      <c r="C23" s="18">
        <f>C6*C4/C16</f>
        <v>0.3</v>
      </c>
      <c r="D23" s="10" t="str">
        <f t="shared" ca="1" si="0"/>
        <v>=C6*C4/C16</v>
      </c>
    </row>
    <row r="24" spans="1:4">
      <c r="A24" s="9"/>
      <c r="B24" s="11"/>
      <c r="C24" s="11"/>
      <c r="D24" s="10"/>
    </row>
    <row r="25" spans="1:4">
      <c r="A25" s="9"/>
      <c r="B25" s="11" t="s">
        <v>10</v>
      </c>
      <c r="C25" s="20">
        <f>SUMPRODUCT(C21:C23,C9:C11)</f>
        <v>48.541666666666671</v>
      </c>
      <c r="D25" s="10" t="str">
        <f t="shared" ca="1" si="0"/>
        <v>=SUMPRODUCT(C21:C23,C9:C11)</v>
      </c>
    </row>
    <row r="26" spans="1:4">
      <c r="A26" s="9"/>
      <c r="B26" s="11"/>
      <c r="C26" s="11"/>
      <c r="D26" s="10"/>
    </row>
    <row r="27" spans="1:4">
      <c r="A27" s="9"/>
      <c r="B27" s="11" t="s">
        <v>13</v>
      </c>
      <c r="C27" s="20">
        <f>C16/(7*24)</f>
        <v>0.39285714285714285</v>
      </c>
      <c r="D27" s="10" t="str">
        <f t="shared" ca="1" si="0"/>
        <v>=C16/(7*24)</v>
      </c>
    </row>
    <row r="28" spans="1:4">
      <c r="A28" s="9"/>
      <c r="B28" s="11"/>
      <c r="C28" s="11"/>
      <c r="D28" s="10"/>
    </row>
    <row r="29" spans="1:4">
      <c r="A29" s="9"/>
      <c r="B29" s="11" t="s">
        <v>15</v>
      </c>
      <c r="C29" s="20">
        <f>C27*C25</f>
        <v>19.069940476190478</v>
      </c>
      <c r="D29" s="10" t="str">
        <f t="shared" ca="1" si="0"/>
        <v>=C27*C25</v>
      </c>
    </row>
    <row r="30" spans="1:4">
      <c r="A30" s="9"/>
      <c r="B30" s="11"/>
      <c r="C30" s="11"/>
      <c r="D30" s="10"/>
    </row>
    <row r="31" spans="1:4">
      <c r="A31" s="9"/>
      <c r="B31" s="11" t="s">
        <v>14</v>
      </c>
      <c r="C31" s="22">
        <f>C29/C13</f>
        <v>0.82912784679089035</v>
      </c>
      <c r="D31" s="10" t="str">
        <f t="shared" ca="1" si="0"/>
        <v>=C29/C13</v>
      </c>
    </row>
    <row r="32" spans="1:4" ht="16" thickBot="1">
      <c r="A32" s="14"/>
      <c r="B32" s="15"/>
      <c r="C32" s="15"/>
      <c r="D32" s="17"/>
    </row>
    <row r="41" ht="14.25" customHeight="1"/>
    <row r="51" spans="3:4">
      <c r="C51" s="1"/>
      <c r="D51" s="2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OUBedUtilization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Brooks</cp:lastModifiedBy>
  <dcterms:created xsi:type="dcterms:W3CDTF">2020-07-12T17:49:31Z</dcterms:created>
  <dcterms:modified xsi:type="dcterms:W3CDTF">2021-11-03T16:26:40Z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LE ID">
    <vt:lpwstr>060575</vt:lpwstr>
  </property>
</Properties>
</file>