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rika\Stevens\Fall 2018\BIA-650-A\Final Project\"/>
    </mc:Choice>
  </mc:AlternateContent>
  <xr:revisionPtr revIDLastSave="0" documentId="13_ncr:1_{8DE32483-8C6D-49F8-9CC4-696DD3E8BB51}" xr6:coauthVersionLast="38" xr6:coauthVersionMax="38" xr10:uidLastSave="{00000000-0000-0000-0000-000000000000}"/>
  <bookViews>
    <workbookView xWindow="0" yWindow="0" windowWidth="28800" windowHeight="13380" xr2:uid="{DC72C91A-6ED9-4B7E-9735-31ED2C3C7F2C}"/>
  </bookViews>
  <sheets>
    <sheet name="Problem Formulation" sheetId="2" r:id="rId1"/>
    <sheet name="Prototype Model" sheetId="1" r:id="rId2"/>
    <sheet name="Available Engines" sheetId="4" r:id="rId3"/>
    <sheet name="Incident Details" sheetId="3" r:id="rId4"/>
  </sheets>
  <definedNames>
    <definedName name="Deployment" localSheetId="1">'Prototype Model'!$C$32:$S$36</definedName>
    <definedName name="Engines_Available">'Prototype Model'!$C$39:$S$39</definedName>
    <definedName name="Engines_Deployed">'Prototype Model'!$C$37:$S$37</definedName>
    <definedName name="Min_Deployed">'Prototype Model'!$V$32:$V$36</definedName>
    <definedName name="solver_adj" localSheetId="1" hidden="1">'Prototype Model'!$C$32:$S$36</definedName>
    <definedName name="solver_cvg" localSheetId="1" hidden="1">0.0001</definedName>
    <definedName name="solver_drv" localSheetId="1" hidden="1">2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'Prototype Model'!$C$32:$S$36</definedName>
    <definedName name="solver_lhs2" localSheetId="1" hidden="1">'Prototype Model'!$C$37:$S$37</definedName>
    <definedName name="solver_lhs3" localSheetId="1" hidden="1">'Prototype Model'!$T$32:$T$36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'Prototype Model'!$C$48</definedName>
    <definedName name="solver_pre" localSheetId="1" hidden="1">0.000001</definedName>
    <definedName name="solver_rbv" localSheetId="1" hidden="1">2</definedName>
    <definedName name="solver_rel1" localSheetId="1" hidden="1">5</definedName>
    <definedName name="solver_rel2" localSheetId="1" hidden="1">1</definedName>
    <definedName name="solver_rel3" localSheetId="1" hidden="1">3</definedName>
    <definedName name="solver_rhs1" localSheetId="1" hidden="1">binary</definedName>
    <definedName name="solver_rhs2" localSheetId="1" hidden="1">Engines_Available</definedName>
    <definedName name="solver_rhs3" localSheetId="1" hidden="1">Min_Deployed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  <definedName name="Total_Deployed">'Prototype Model'!$T$32:$T$36</definedName>
    <definedName name="Total_Effective_Distance">'Prototype Model'!$C$48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39" i="1" l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T36" i="1"/>
  <c r="T35" i="1"/>
  <c r="T34" i="1"/>
  <c r="T33" i="1"/>
  <c r="T32" i="1"/>
  <c r="N27" i="1" l="1"/>
  <c r="R27" i="1"/>
  <c r="J28" i="1"/>
  <c r="O28" i="1"/>
  <c r="J24" i="1"/>
  <c r="O24" i="1"/>
  <c r="N25" i="1"/>
  <c r="R25" i="1"/>
  <c r="J26" i="1"/>
  <c r="O26" i="1"/>
  <c r="H25" i="1"/>
  <c r="K25" i="1"/>
  <c r="M25" i="1"/>
  <c r="Q25" i="1"/>
  <c r="C26" i="1"/>
  <c r="D26" i="1"/>
  <c r="E26" i="1"/>
  <c r="G26" i="1"/>
  <c r="I26" i="1"/>
  <c r="L26" i="1"/>
  <c r="P26" i="1"/>
  <c r="S26" i="1"/>
  <c r="F27" i="1"/>
  <c r="H27" i="1"/>
  <c r="K27" i="1"/>
  <c r="M27" i="1"/>
  <c r="Q27" i="1"/>
  <c r="C28" i="1"/>
  <c r="D28" i="1"/>
  <c r="E28" i="1"/>
  <c r="G28" i="1"/>
  <c r="I28" i="1"/>
  <c r="L28" i="1"/>
  <c r="P28" i="1"/>
  <c r="S28" i="1"/>
  <c r="H28" i="1"/>
  <c r="D24" i="1"/>
  <c r="G24" i="1"/>
  <c r="P24" i="1"/>
  <c r="S24" i="1"/>
  <c r="C24" i="1"/>
  <c r="E24" i="1"/>
  <c r="I24" i="1"/>
  <c r="L24" i="1"/>
  <c r="F25" i="1"/>
  <c r="C27" i="1"/>
  <c r="S27" i="1"/>
  <c r="M24" i="1"/>
  <c r="S25" i="1"/>
  <c r="O25" i="1"/>
  <c r="H24" i="1"/>
  <c r="M26" i="1"/>
  <c r="K24" i="1"/>
  <c r="D25" i="1"/>
  <c r="P25" i="1"/>
  <c r="H26" i="1"/>
  <c r="K26" i="1"/>
  <c r="D27" i="1"/>
  <c r="L27" i="1"/>
  <c r="P27" i="1"/>
  <c r="K28" i="1"/>
  <c r="F24" i="1"/>
  <c r="Q24" i="1"/>
  <c r="C25" i="1"/>
  <c r="E25" i="1"/>
  <c r="G25" i="1"/>
  <c r="I25" i="1"/>
  <c r="L25" i="1"/>
  <c r="F26" i="1"/>
  <c r="Q26" i="1"/>
  <c r="E27" i="1"/>
  <c r="G27" i="1"/>
  <c r="I27" i="1"/>
  <c r="F28" i="1"/>
  <c r="M28" i="1"/>
  <c r="Q28" i="1"/>
  <c r="N24" i="1"/>
  <c r="R24" i="1"/>
  <c r="J25" i="1"/>
  <c r="N26" i="1"/>
  <c r="R26" i="1"/>
  <c r="J27" i="1"/>
  <c r="O27" i="1"/>
  <c r="N28" i="1"/>
  <c r="R28" i="1"/>
  <c r="C43" i="1" l="1"/>
  <c r="C44" i="1"/>
  <c r="C47" i="1"/>
  <c r="C45" i="1"/>
  <c r="C46" i="1"/>
  <c r="C48" i="1" l="1"/>
</calcChain>
</file>

<file path=xl/sharedStrings.xml><?xml version="1.0" encoding="utf-8"?>
<sst xmlns="http://schemas.openxmlformats.org/spreadsheetml/2006/main" count="402" uniqueCount="218">
  <si>
    <t>Acton</t>
  </si>
  <si>
    <t>Addington</t>
  </si>
  <si>
    <t>Barking</t>
  </si>
  <si>
    <t>Barnet</t>
  </si>
  <si>
    <t>Battersea</t>
  </si>
  <si>
    <t>Beckenham</t>
  </si>
  <si>
    <t>Bethnal Green</t>
  </si>
  <si>
    <t>Bexley</t>
  </si>
  <si>
    <t>Biggin Hill</t>
  </si>
  <si>
    <t>Brixton</t>
  </si>
  <si>
    <t>Bromley</t>
  </si>
  <si>
    <t>Chelsea</t>
  </si>
  <si>
    <t>Chingford</t>
  </si>
  <si>
    <t>Chiswick</t>
  </si>
  <si>
    <t>Clapham</t>
  </si>
  <si>
    <t>Croydon</t>
  </si>
  <si>
    <t>Dagenham</t>
  </si>
  <si>
    <t>Deptford</t>
  </si>
  <si>
    <t>Dockhead</t>
  </si>
  <si>
    <t>Dowgate</t>
  </si>
  <si>
    <t>Ealing</t>
  </si>
  <si>
    <t>East Greenwich</t>
  </si>
  <si>
    <t>East Ham</t>
  </si>
  <si>
    <t>Edmonton</t>
  </si>
  <si>
    <t>Eltham</t>
  </si>
  <si>
    <t>Enfield</t>
  </si>
  <si>
    <t>Erith</t>
  </si>
  <si>
    <t>Euston</t>
  </si>
  <si>
    <t>Feltham</t>
  </si>
  <si>
    <t>Finchley</t>
  </si>
  <si>
    <t>Forest Hill</t>
  </si>
  <si>
    <t>Fulham</t>
  </si>
  <si>
    <t>Greenwich</t>
  </si>
  <si>
    <t>Hainault</t>
  </si>
  <si>
    <t>Hammersmith</t>
  </si>
  <si>
    <t>Harold Hill</t>
  </si>
  <si>
    <t>Harrow</t>
  </si>
  <si>
    <t>Hayes</t>
  </si>
  <si>
    <t>Heathrow</t>
  </si>
  <si>
    <t>Hendon</t>
  </si>
  <si>
    <t>Heston</t>
  </si>
  <si>
    <t>Hillingdon</t>
  </si>
  <si>
    <t>Holloway</t>
  </si>
  <si>
    <t>Homerton</t>
  </si>
  <si>
    <t>Hornchurch</t>
  </si>
  <si>
    <t>Hornsey</t>
  </si>
  <si>
    <t>Ilford</t>
  </si>
  <si>
    <t>Islington</t>
  </si>
  <si>
    <t>Kensington</t>
  </si>
  <si>
    <t>Kentish Town</t>
  </si>
  <si>
    <t>Kingston</t>
  </si>
  <si>
    <t>Lambeth</t>
  </si>
  <si>
    <t>Lee Green</t>
  </si>
  <si>
    <t>Lewisham</t>
  </si>
  <si>
    <t>Leyton</t>
  </si>
  <si>
    <t>Leytonstone</t>
  </si>
  <si>
    <t>Mill Hill</t>
  </si>
  <si>
    <t>Millwall</t>
  </si>
  <si>
    <t>Mitcham</t>
  </si>
  <si>
    <t>New Cross</t>
  </si>
  <si>
    <t>New Malden</t>
  </si>
  <si>
    <t>Norbury</t>
  </si>
  <si>
    <t>North Kensington</t>
  </si>
  <si>
    <t>Northolt</t>
  </si>
  <si>
    <t>NULL</t>
  </si>
  <si>
    <t>Old Kent Road</t>
  </si>
  <si>
    <t>Orpington</t>
  </si>
  <si>
    <t>Paddington</t>
  </si>
  <si>
    <t>Park Royal</t>
  </si>
  <si>
    <t>Peckham</t>
  </si>
  <si>
    <t>Plaistow</t>
  </si>
  <si>
    <t>Plumstead</t>
  </si>
  <si>
    <t>Poplar</t>
  </si>
  <si>
    <t>Purley</t>
  </si>
  <si>
    <t>Richmond</t>
  </si>
  <si>
    <t>Romford</t>
  </si>
  <si>
    <t>Ruislip</t>
  </si>
  <si>
    <t>Shadwell</t>
  </si>
  <si>
    <t>Shoreditch</t>
  </si>
  <si>
    <t>Sidcup</t>
  </si>
  <si>
    <t>Soho</t>
  </si>
  <si>
    <t>Southall</t>
  </si>
  <si>
    <t>Southgate</t>
  </si>
  <si>
    <t>Stanmore</t>
  </si>
  <si>
    <t>Stoke Newington</t>
  </si>
  <si>
    <t>Stratford</t>
  </si>
  <si>
    <t>Surbiton</t>
  </si>
  <si>
    <t>Sutton</t>
  </si>
  <si>
    <t>Tooting</t>
  </si>
  <si>
    <t>Tottenham</t>
  </si>
  <si>
    <t>Twickenham</t>
  </si>
  <si>
    <t>Wallington</t>
  </si>
  <si>
    <t>Walthamstow</t>
  </si>
  <si>
    <t>Wandsworth</t>
  </si>
  <si>
    <t>Wembley</t>
  </si>
  <si>
    <t>Wennington</t>
  </si>
  <si>
    <t>West Hampstead</t>
  </si>
  <si>
    <t>West Norwood</t>
  </si>
  <si>
    <t>Whitechapel</t>
  </si>
  <si>
    <t>Willesden</t>
  </si>
  <si>
    <t>Wimbledon</t>
  </si>
  <si>
    <t>Woodford</t>
  </si>
  <si>
    <t>Woodside</t>
  </si>
  <si>
    <t>London Fire Brigade</t>
  </si>
  <si>
    <t>Fire Engine Mobilization Optimization Model</t>
  </si>
  <si>
    <t>Inputs</t>
  </si>
  <si>
    <t>Delay Factor between incidents and fire stations</t>
  </si>
  <si>
    <t>Distance between incidents (fire or other emergency) and fire stations (pre-calculated from Google API)</t>
  </si>
  <si>
    <t>Availability of fire engines/crews at each station (updated as fire engines are deployed and then return to home stations)</t>
  </si>
  <si>
    <t>Decision Variables</t>
  </si>
  <si>
    <t>Send fire engine/crew from a station to an incident (binary)</t>
  </si>
  <si>
    <t>Objective</t>
  </si>
  <si>
    <t>Minimize total effective distance for all deployed fire engines to all incidents</t>
  </si>
  <si>
    <t>Other Calculated Values</t>
  </si>
  <si>
    <t>Effective distance between incidents and fire stations (distance plus delay factor times distance)</t>
  </si>
  <si>
    <t>Constraints</t>
  </si>
  <si>
    <t>One fire engine/crew is deployed to each incident</t>
  </si>
  <si>
    <t>Total fire engines/crews deployed from each fire station does not exceed available engines/crews</t>
  </si>
  <si>
    <t>Prototype Model</t>
  </si>
  <si>
    <t>Incidents</t>
  </si>
  <si>
    <t>000285-01012017</t>
  </si>
  <si>
    <t>F432</t>
  </si>
  <si>
    <t>F43</t>
  </si>
  <si>
    <t>Home Station</t>
  </si>
  <si>
    <t>Initial</t>
  </si>
  <si>
    <t>Initial Mobilisation</t>
  </si>
  <si>
    <t>F441</t>
  </si>
  <si>
    <t>F44</t>
  </si>
  <si>
    <t>000287-01012017</t>
  </si>
  <si>
    <t>F361</t>
  </si>
  <si>
    <t>F36</t>
  </si>
  <si>
    <t>F362</t>
  </si>
  <si>
    <t>000288-01012017</t>
  </si>
  <si>
    <t>G272</t>
  </si>
  <si>
    <t>G27</t>
  </si>
  <si>
    <t>A211</t>
  </si>
  <si>
    <t>A21</t>
  </si>
  <si>
    <t>000289-01012017</t>
  </si>
  <si>
    <t>H412</t>
  </si>
  <si>
    <t>H41</t>
  </si>
  <si>
    <t>Not held up</t>
  </si>
  <si>
    <t>H411</t>
  </si>
  <si>
    <t>000290-01012017</t>
  </si>
  <si>
    <t>H281</t>
  </si>
  <si>
    <t>H28</t>
  </si>
  <si>
    <t>IncidentNumber</t>
  </si>
  <si>
    <t>ResourceMobilisationId</t>
  </si>
  <si>
    <t>Resource_Code</t>
  </si>
  <si>
    <t>PerformanceReporting</t>
  </si>
  <si>
    <t>GMT_TimeMobilised</t>
  </si>
  <si>
    <t>GMT_TimeMobile</t>
  </si>
  <si>
    <t>TimeMobileTimezoneId</t>
  </si>
  <si>
    <t>GMT_TimeArrived</t>
  </si>
  <si>
    <t>TimeArrivedTimezoneId</t>
  </si>
  <si>
    <t>AttendanceTimeSeconds</t>
  </si>
  <si>
    <t>GMT_TimeLeft</t>
  </si>
  <si>
    <t>TimeLeftTimezoneId</t>
  </si>
  <si>
    <t>GMT_TimeReturned</t>
  </si>
  <si>
    <t>TimeReturnedTimezoneId</t>
  </si>
  <si>
    <t>DeployedFromStation_Code</t>
  </si>
  <si>
    <t>DeployedFromStation_Name</t>
  </si>
  <si>
    <t>DeployedFromLocation</t>
  </si>
  <si>
    <t>PumpOrder</t>
  </si>
  <si>
    <t>PlusCode_Code</t>
  </si>
  <si>
    <t>PlusCode_Description</t>
  </si>
  <si>
    <t>DelayCodeId</t>
  </si>
  <si>
    <t>DelayCode_Description</t>
  </si>
  <si>
    <t>Distance from Fire Station to Incident</t>
  </si>
  <si>
    <t>Delay Factor from Fire Station to Incident</t>
  </si>
  <si>
    <t>Effective Distance</t>
  </si>
  <si>
    <t>Total Deployed</t>
  </si>
  <si>
    <t>Min Deployed</t>
  </si>
  <si>
    <t>&lt;=</t>
  </si>
  <si>
    <t>Engines Deployed</t>
  </si>
  <si>
    <t>Engines Available</t>
  </si>
  <si>
    <t>Total Effective Distance</t>
  </si>
  <si>
    <t>Outputs</t>
  </si>
  <si>
    <t>Deployment Matrix (Decision Variables)</t>
  </si>
  <si>
    <t>Distance to Incident 1</t>
  </si>
  <si>
    <t>Distance to Incident 2</t>
  </si>
  <si>
    <t>Distance to Incident 3</t>
  </si>
  <si>
    <t>Distance to Incident 4</t>
  </si>
  <si>
    <t>Distance to Incident 5</t>
  </si>
  <si>
    <t>Effective Distances</t>
  </si>
  <si>
    <t>Fire Stations (Northern Command Only)</t>
  </si>
  <si>
    <t>&gt;=</t>
  </si>
  <si>
    <t>ID</t>
  </si>
  <si>
    <t>CBRN - Lambeth</t>
  </si>
  <si>
    <t>N. Kensington</t>
  </si>
  <si>
    <t>LFB Fleet List</t>
  </si>
  <si>
    <t>Available Pumping Appliances by Station</t>
  </si>
  <si>
    <t>Operational Status</t>
  </si>
  <si>
    <t>ACTIVE</t>
  </si>
  <si>
    <t>Op / Non-Op</t>
  </si>
  <si>
    <t>Operational</t>
  </si>
  <si>
    <t>Emergency Response Equipment</t>
  </si>
  <si>
    <t>Yes</t>
  </si>
  <si>
    <t>Station</t>
  </si>
  <si>
    <t>Engine Count</t>
  </si>
  <si>
    <t>Model Assumptions:</t>
  </si>
  <si>
    <t>All fire engines must be deployed from their home stations (no deployments directly from incident locations)</t>
  </si>
  <si>
    <t>Delay factors range from 0 to 1</t>
  </si>
  <si>
    <t>Note: Not actual values</t>
  </si>
  <si>
    <t>Ranges Used</t>
  </si>
  <si>
    <t>Range Names</t>
  </si>
  <si>
    <t>Range Cells</t>
  </si>
  <si>
    <t>Deployment</t>
  </si>
  <si>
    <t>='Prototype Model'!$C$32:$S$36</t>
  </si>
  <si>
    <t>Engines_Available</t>
  </si>
  <si>
    <t>='Prototype Model'!$C$39:$S$39</t>
  </si>
  <si>
    <t>Engines_Deployed</t>
  </si>
  <si>
    <t>='Prototype Model'!$C$37:$S$37</t>
  </si>
  <si>
    <t>Min_Deployed</t>
  </si>
  <si>
    <t>='Prototype Model'!$V$32:$V$36</t>
  </si>
  <si>
    <t>Total_Deployed</t>
  </si>
  <si>
    <t>='Prototype Model'!$T$32:$T$36</t>
  </si>
  <si>
    <t>Total_Effective_Distance</t>
  </si>
  <si>
    <t>='Prototype Model'!$C$48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</si>
</sst>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165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2" fontId="1" fillId="4" borderId="0" xfId="0" applyNumberFormat="1" applyFont="1" applyFill="1"/>
    <xf numFmtId="0" fontId="2" fillId="0" borderId="0" xfId="0" applyFont="1"/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F6F9-E631-406B-ADDA-6414E5F91C6C}">
  <dimension ref="A1:B15"/>
  <sheetViews>
    <sheetView tabSelected="1" workbookViewId="0">
      <selection activeCell="A12" sqref="A12"/>
    </sheetView>
  </sheetViews>
  <sheetFormatPr defaultRowHeight="15" x14ac:dyDescent="0.25"/>
  <cols>
    <col min="1" max="1" width="22.7109375" customWidth="1"/>
    <col min="2" max="2" width="111.28515625" bestFit="1" customWidth="1"/>
  </cols>
  <sheetData>
    <row r="1" spans="1:2" x14ac:dyDescent="0.25">
      <c r="A1" s="7" t="s">
        <v>103</v>
      </c>
    </row>
    <row r="2" spans="1:2" x14ac:dyDescent="0.25">
      <c r="A2" t="s">
        <v>104</v>
      </c>
    </row>
    <row r="3" spans="1:2" ht="15.75" thickBot="1" x14ac:dyDescent="0.3"/>
    <row r="4" spans="1:2" x14ac:dyDescent="0.25">
      <c r="A4" s="17" t="s">
        <v>105</v>
      </c>
      <c r="B4" s="1" t="s">
        <v>107</v>
      </c>
    </row>
    <row r="5" spans="1:2" x14ac:dyDescent="0.25">
      <c r="A5" s="18"/>
      <c r="B5" s="2" t="s">
        <v>106</v>
      </c>
    </row>
    <row r="6" spans="1:2" ht="15.75" thickBot="1" x14ac:dyDescent="0.3">
      <c r="A6" s="19"/>
      <c r="B6" s="4" t="s">
        <v>108</v>
      </c>
    </row>
    <row r="7" spans="1:2" ht="15.75" thickBot="1" x14ac:dyDescent="0.3">
      <c r="A7" s="5" t="s">
        <v>109</v>
      </c>
      <c r="B7" s="6" t="s">
        <v>110</v>
      </c>
    </row>
    <row r="8" spans="1:2" ht="15.75" thickBot="1" x14ac:dyDescent="0.3">
      <c r="A8" s="5" t="s">
        <v>111</v>
      </c>
      <c r="B8" s="6" t="s">
        <v>112</v>
      </c>
    </row>
    <row r="9" spans="1:2" ht="15.75" thickBot="1" x14ac:dyDescent="0.3">
      <c r="A9" s="5" t="s">
        <v>113</v>
      </c>
      <c r="B9" s="6" t="s">
        <v>114</v>
      </c>
    </row>
    <row r="10" spans="1:2" x14ac:dyDescent="0.25">
      <c r="A10" s="17" t="s">
        <v>115</v>
      </c>
      <c r="B10" s="1" t="s">
        <v>116</v>
      </c>
    </row>
    <row r="11" spans="1:2" ht="15.75" thickBot="1" x14ac:dyDescent="0.3">
      <c r="A11" s="19"/>
      <c r="B11" s="3" t="s">
        <v>117</v>
      </c>
    </row>
    <row r="13" spans="1:2" x14ac:dyDescent="0.25">
      <c r="A13" s="16" t="s">
        <v>199</v>
      </c>
    </row>
    <row r="14" spans="1:2" x14ac:dyDescent="0.25">
      <c r="A14" t="s">
        <v>200</v>
      </c>
    </row>
    <row r="15" spans="1:2" x14ac:dyDescent="0.25">
      <c r="A15" t="s">
        <v>201</v>
      </c>
    </row>
  </sheetData>
  <mergeCells count="2">
    <mergeCell ref="A4:A6"/>
    <mergeCell ref="A10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8E5A-3A05-43AE-927B-640796B7FE42}">
  <dimension ref="A1:V57"/>
  <sheetViews>
    <sheetView workbookViewId="0">
      <selection activeCell="A4" sqref="A4"/>
    </sheetView>
  </sheetViews>
  <sheetFormatPr defaultRowHeight="15" x14ac:dyDescent="0.25"/>
  <cols>
    <col min="2" max="2" width="23" customWidth="1"/>
    <col min="3" max="19" width="16.28515625" bestFit="1" customWidth="1"/>
    <col min="20" max="20" width="14.5703125" bestFit="1" customWidth="1"/>
    <col min="22" max="22" width="13.5703125" bestFit="1" customWidth="1"/>
  </cols>
  <sheetData>
    <row r="1" spans="1:19" x14ac:dyDescent="0.25">
      <c r="A1" s="7" t="s">
        <v>103</v>
      </c>
    </row>
    <row r="2" spans="1:19" x14ac:dyDescent="0.25">
      <c r="A2" t="s">
        <v>104</v>
      </c>
    </row>
    <row r="3" spans="1:19" x14ac:dyDescent="0.25">
      <c r="A3" t="s">
        <v>118</v>
      </c>
    </row>
    <row r="5" spans="1:19" x14ac:dyDescent="0.25">
      <c r="A5" s="7" t="s">
        <v>167</v>
      </c>
    </row>
    <row r="6" spans="1:19" x14ac:dyDescent="0.25">
      <c r="A6" t="s">
        <v>202</v>
      </c>
      <c r="C6" t="s">
        <v>184</v>
      </c>
    </row>
    <row r="7" spans="1:19" s="8" customFormat="1" x14ac:dyDescent="0.25">
      <c r="C7" s="8" t="s">
        <v>3</v>
      </c>
      <c r="D7" s="8" t="s">
        <v>19</v>
      </c>
      <c r="E7" s="8" t="s">
        <v>23</v>
      </c>
      <c r="F7" s="8" t="s">
        <v>25</v>
      </c>
      <c r="G7" s="8" t="s">
        <v>27</v>
      </c>
      <c r="H7" s="8" t="s">
        <v>29</v>
      </c>
      <c r="I7" s="8" t="s">
        <v>39</v>
      </c>
      <c r="J7" s="8" t="s">
        <v>42</v>
      </c>
      <c r="K7" s="8" t="s">
        <v>45</v>
      </c>
      <c r="L7" s="8" t="s">
        <v>47</v>
      </c>
      <c r="M7" s="8" t="s">
        <v>49</v>
      </c>
      <c r="N7" s="8" t="s">
        <v>56</v>
      </c>
      <c r="O7" s="8" t="s">
        <v>67</v>
      </c>
      <c r="P7" s="8" t="s">
        <v>80</v>
      </c>
      <c r="Q7" s="8" t="s">
        <v>82</v>
      </c>
      <c r="R7" s="8" t="s">
        <v>89</v>
      </c>
      <c r="S7" s="8" t="s">
        <v>96</v>
      </c>
    </row>
    <row r="8" spans="1:19" x14ac:dyDescent="0.25">
      <c r="A8" s="20" t="s">
        <v>119</v>
      </c>
      <c r="B8" t="s">
        <v>120</v>
      </c>
      <c r="C8" s="10">
        <v>40</v>
      </c>
      <c r="D8" s="10">
        <v>52</v>
      </c>
      <c r="E8" s="10">
        <v>17</v>
      </c>
      <c r="F8" s="10">
        <v>60</v>
      </c>
      <c r="G8" s="10">
        <v>25</v>
      </c>
      <c r="H8" s="10">
        <v>87</v>
      </c>
      <c r="I8" s="10">
        <v>23</v>
      </c>
      <c r="J8" s="10">
        <v>1</v>
      </c>
      <c r="K8" s="10">
        <v>35</v>
      </c>
      <c r="L8" s="10">
        <v>86</v>
      </c>
      <c r="M8" s="10">
        <v>77</v>
      </c>
      <c r="N8" s="10">
        <v>35</v>
      </c>
      <c r="O8" s="10">
        <v>22</v>
      </c>
      <c r="P8" s="10">
        <v>29</v>
      </c>
      <c r="Q8" s="10">
        <v>28</v>
      </c>
      <c r="R8" s="10">
        <v>66</v>
      </c>
      <c r="S8" s="10">
        <v>82</v>
      </c>
    </row>
    <row r="9" spans="1:19" x14ac:dyDescent="0.25">
      <c r="A9" s="20"/>
      <c r="B9" t="s">
        <v>128</v>
      </c>
      <c r="C9" s="10">
        <v>46</v>
      </c>
      <c r="D9" s="10">
        <v>75</v>
      </c>
      <c r="E9" s="10">
        <v>10</v>
      </c>
      <c r="F9" s="10">
        <v>33</v>
      </c>
      <c r="G9" s="10">
        <v>43</v>
      </c>
      <c r="H9" s="10">
        <v>96</v>
      </c>
      <c r="I9" s="10">
        <v>33</v>
      </c>
      <c r="J9" s="10">
        <v>41</v>
      </c>
      <c r="K9" s="10">
        <v>11</v>
      </c>
      <c r="L9" s="10">
        <v>43</v>
      </c>
      <c r="M9" s="10">
        <v>71</v>
      </c>
      <c r="N9" s="10">
        <v>11</v>
      </c>
      <c r="O9" s="10">
        <v>73</v>
      </c>
      <c r="P9" s="10">
        <v>33</v>
      </c>
      <c r="Q9" s="10">
        <v>85</v>
      </c>
      <c r="R9" s="10">
        <v>60</v>
      </c>
      <c r="S9" s="10">
        <v>9</v>
      </c>
    </row>
    <row r="10" spans="1:19" x14ac:dyDescent="0.25">
      <c r="A10" s="20"/>
      <c r="B10" t="s">
        <v>132</v>
      </c>
      <c r="C10" s="10">
        <v>29</v>
      </c>
      <c r="D10" s="10">
        <v>6</v>
      </c>
      <c r="E10" s="10">
        <v>1</v>
      </c>
      <c r="F10" s="10">
        <v>22</v>
      </c>
      <c r="G10" s="10">
        <v>94</v>
      </c>
      <c r="H10" s="10">
        <v>82</v>
      </c>
      <c r="I10" s="10">
        <v>1</v>
      </c>
      <c r="J10" s="10">
        <v>96</v>
      </c>
      <c r="K10" s="10">
        <v>84</v>
      </c>
      <c r="L10" s="10">
        <v>1</v>
      </c>
      <c r="M10" s="10">
        <v>44</v>
      </c>
      <c r="N10" s="10">
        <v>89</v>
      </c>
      <c r="O10" s="10">
        <v>93</v>
      </c>
      <c r="P10" s="10">
        <v>87</v>
      </c>
      <c r="Q10" s="10">
        <v>72</v>
      </c>
      <c r="R10" s="10">
        <v>54</v>
      </c>
      <c r="S10" s="10">
        <v>25</v>
      </c>
    </row>
    <row r="11" spans="1:19" x14ac:dyDescent="0.25">
      <c r="A11" s="20"/>
      <c r="B11" t="s">
        <v>137</v>
      </c>
      <c r="C11" s="10">
        <v>24</v>
      </c>
      <c r="D11" s="10">
        <v>48</v>
      </c>
      <c r="E11" s="10">
        <v>73</v>
      </c>
      <c r="F11" s="10">
        <v>86</v>
      </c>
      <c r="G11" s="10">
        <v>98</v>
      </c>
      <c r="H11" s="10">
        <v>13</v>
      </c>
      <c r="I11" s="10">
        <v>9</v>
      </c>
      <c r="J11" s="10">
        <v>32</v>
      </c>
      <c r="K11" s="10">
        <v>74</v>
      </c>
      <c r="L11" s="10">
        <v>92</v>
      </c>
      <c r="M11" s="10">
        <v>77</v>
      </c>
      <c r="N11" s="10">
        <v>96</v>
      </c>
      <c r="O11" s="10">
        <v>66</v>
      </c>
      <c r="P11" s="10">
        <v>56</v>
      </c>
      <c r="Q11" s="10">
        <v>51</v>
      </c>
      <c r="R11" s="10">
        <v>50</v>
      </c>
      <c r="S11" s="10">
        <v>49</v>
      </c>
    </row>
    <row r="12" spans="1:19" x14ac:dyDescent="0.25">
      <c r="A12" s="20"/>
      <c r="B12" t="s">
        <v>142</v>
      </c>
      <c r="C12" s="10">
        <v>34</v>
      </c>
      <c r="D12" s="10">
        <v>43</v>
      </c>
      <c r="E12" s="10">
        <v>61</v>
      </c>
      <c r="F12" s="10">
        <v>7</v>
      </c>
      <c r="G12" s="10">
        <v>36</v>
      </c>
      <c r="H12" s="10">
        <v>88</v>
      </c>
      <c r="I12" s="10">
        <v>97</v>
      </c>
      <c r="J12" s="10">
        <v>21</v>
      </c>
      <c r="K12" s="10">
        <v>22</v>
      </c>
      <c r="L12" s="10">
        <v>59</v>
      </c>
      <c r="M12" s="10">
        <v>50</v>
      </c>
      <c r="N12" s="10">
        <v>23</v>
      </c>
      <c r="O12" s="10">
        <v>46</v>
      </c>
      <c r="P12" s="10">
        <v>75</v>
      </c>
      <c r="Q12" s="10">
        <v>63</v>
      </c>
      <c r="R12" s="10">
        <v>91</v>
      </c>
      <c r="S12" s="10">
        <v>75</v>
      </c>
    </row>
    <row r="14" spans="1:19" x14ac:dyDescent="0.25">
      <c r="A14" s="7" t="s">
        <v>168</v>
      </c>
    </row>
    <row r="15" spans="1:19" s="8" customFormat="1" x14ac:dyDescent="0.25">
      <c r="A15" t="s">
        <v>202</v>
      </c>
      <c r="C15" s="8" t="s">
        <v>3</v>
      </c>
      <c r="D15" s="8" t="s">
        <v>19</v>
      </c>
      <c r="E15" s="8" t="s">
        <v>23</v>
      </c>
      <c r="F15" s="8" t="s">
        <v>25</v>
      </c>
      <c r="G15" s="8" t="s">
        <v>27</v>
      </c>
      <c r="H15" s="8" t="s">
        <v>29</v>
      </c>
      <c r="I15" s="8" t="s">
        <v>39</v>
      </c>
      <c r="J15" s="8" t="s">
        <v>42</v>
      </c>
      <c r="K15" s="8" t="s">
        <v>45</v>
      </c>
      <c r="L15" s="8" t="s">
        <v>47</v>
      </c>
      <c r="M15" s="8" t="s">
        <v>49</v>
      </c>
      <c r="N15" s="8" t="s">
        <v>56</v>
      </c>
      <c r="O15" s="8" t="s">
        <v>67</v>
      </c>
      <c r="P15" s="8" t="s">
        <v>80</v>
      </c>
      <c r="Q15" s="8" t="s">
        <v>82</v>
      </c>
      <c r="R15" s="8" t="s">
        <v>89</v>
      </c>
      <c r="S15" s="8" t="s">
        <v>96</v>
      </c>
    </row>
    <row r="16" spans="1:19" x14ac:dyDescent="0.25">
      <c r="A16" s="20" t="s">
        <v>119</v>
      </c>
      <c r="B16" t="s">
        <v>120</v>
      </c>
      <c r="C16" s="12">
        <v>0.67590039814614056</v>
      </c>
      <c r="D16" s="12">
        <v>0.7189718920566982</v>
      </c>
      <c r="E16" s="12">
        <v>4.9373263870914341E-3</v>
      </c>
      <c r="F16" s="12">
        <v>9.4357542819951234E-2</v>
      </c>
      <c r="G16" s="12">
        <v>0.5152921000383085</v>
      </c>
      <c r="H16" s="12">
        <v>0.51950984986325888</v>
      </c>
      <c r="I16" s="12">
        <v>0.2006970886294791</v>
      </c>
      <c r="J16" s="12">
        <v>0.19878118741205775</v>
      </c>
      <c r="K16" s="12">
        <v>0.6258430397403405</v>
      </c>
      <c r="L16" s="12">
        <v>0.82171774294600153</v>
      </c>
      <c r="M16" s="12">
        <v>0.73208805626310391</v>
      </c>
      <c r="N16" s="12">
        <v>0.17144976165108827</v>
      </c>
      <c r="O16" s="12">
        <v>1.4420596314255962E-2</v>
      </c>
      <c r="P16" s="12">
        <v>0.31696027706336316</v>
      </c>
      <c r="Q16" s="12">
        <v>0.77734815054933026</v>
      </c>
      <c r="R16" s="12">
        <v>0.28554151848280707</v>
      </c>
      <c r="S16" s="12">
        <v>0.85370890138944333</v>
      </c>
    </row>
    <row r="17" spans="1:22" x14ac:dyDescent="0.25">
      <c r="A17" s="20"/>
      <c r="B17" t="s">
        <v>128</v>
      </c>
      <c r="C17" s="12">
        <v>0.75366850178070399</v>
      </c>
      <c r="D17" s="12">
        <v>0.63803606830505866</v>
      </c>
      <c r="E17" s="12">
        <v>0.44874932420160174</v>
      </c>
      <c r="F17" s="12">
        <v>0.72431599954881021</v>
      </c>
      <c r="G17" s="12">
        <v>0.30142972157500214</v>
      </c>
      <c r="H17" s="12">
        <v>0.43410713714543203</v>
      </c>
      <c r="I17" s="12">
        <v>3.4452540736530368E-3</v>
      </c>
      <c r="J17" s="12">
        <v>0.10903770385877787</v>
      </c>
      <c r="K17" s="12">
        <v>0.15614130922535985</v>
      </c>
      <c r="L17" s="12">
        <v>1.1546233960137986E-2</v>
      </c>
      <c r="M17" s="12">
        <v>0.11948632309419427</v>
      </c>
      <c r="N17" s="12">
        <v>0.24179320108880686</v>
      </c>
      <c r="O17" s="12">
        <v>0.20467201745479857</v>
      </c>
      <c r="P17" s="12">
        <v>0.76168978364567652</v>
      </c>
      <c r="Q17" s="12">
        <v>0.68855431276515999</v>
      </c>
      <c r="R17" s="12">
        <v>0.37443620476449668</v>
      </c>
      <c r="S17" s="12">
        <v>0.14036437827798331</v>
      </c>
    </row>
    <row r="18" spans="1:22" x14ac:dyDescent="0.25">
      <c r="A18" s="20"/>
      <c r="B18" t="s">
        <v>132</v>
      </c>
      <c r="C18" s="12">
        <v>0.10779549004688338</v>
      </c>
      <c r="D18" s="12">
        <v>0.33629607337124301</v>
      </c>
      <c r="E18" s="12">
        <v>0.48336010728761858</v>
      </c>
      <c r="F18" s="12">
        <v>0.58512201663844354</v>
      </c>
      <c r="G18" s="12">
        <v>0.18179844085573793</v>
      </c>
      <c r="H18" s="12">
        <v>0.96724803546603666</v>
      </c>
      <c r="I18" s="12">
        <v>0.23327292742164607</v>
      </c>
      <c r="J18" s="12">
        <v>0.95266962592070648</v>
      </c>
      <c r="K18" s="12">
        <v>0.35582507365936378</v>
      </c>
      <c r="L18" s="12">
        <v>0.79466002711631145</v>
      </c>
      <c r="M18" s="12">
        <v>0.98133405825793951</v>
      </c>
      <c r="N18" s="12">
        <v>0.54703351170957737</v>
      </c>
      <c r="O18" s="12">
        <v>0.1572603393385642</v>
      </c>
      <c r="P18" s="12">
        <v>0.8166869743832107</v>
      </c>
      <c r="Q18" s="12">
        <v>0.85860854869460057</v>
      </c>
      <c r="R18" s="12">
        <v>0.26150920107908215</v>
      </c>
      <c r="S18" s="12">
        <v>0.99535518145767543</v>
      </c>
    </row>
    <row r="19" spans="1:22" x14ac:dyDescent="0.25">
      <c r="A19" s="20"/>
      <c r="B19" t="s">
        <v>137</v>
      </c>
      <c r="C19" s="12">
        <v>0.22795366575557507</v>
      </c>
      <c r="D19" s="12">
        <v>0.47166978422414152</v>
      </c>
      <c r="E19" s="12">
        <v>0.80617196790014822</v>
      </c>
      <c r="F19" s="12">
        <v>0.61480823538242557</v>
      </c>
      <c r="G19" s="12">
        <v>0.11243484358538669</v>
      </c>
      <c r="H19" s="12">
        <v>0.43339770684925549</v>
      </c>
      <c r="I19" s="12">
        <v>0.60332803419289072</v>
      </c>
      <c r="J19" s="12">
        <v>0.59474797823825842</v>
      </c>
      <c r="K19" s="12">
        <v>0.52241563285787951</v>
      </c>
      <c r="L19" s="12">
        <v>9.6279511051215572E-2</v>
      </c>
      <c r="M19" s="12">
        <v>0.67950620381498317</v>
      </c>
      <c r="N19" s="12">
        <v>2.2204713498068296E-2</v>
      </c>
      <c r="O19" s="12">
        <v>0.1640943514154326</v>
      </c>
      <c r="P19" s="12">
        <v>0.37663763296681585</v>
      </c>
      <c r="Q19" s="12">
        <v>3.3900687815788033E-2</v>
      </c>
      <c r="R19" s="12">
        <v>0.41837918469609192</v>
      </c>
      <c r="S19" s="12">
        <v>0.2245531641603864</v>
      </c>
    </row>
    <row r="20" spans="1:22" x14ac:dyDescent="0.25">
      <c r="A20" s="20"/>
      <c r="B20" t="s">
        <v>142</v>
      </c>
      <c r="C20" s="12">
        <v>0.19366207488022757</v>
      </c>
      <c r="D20" s="12">
        <v>0.21133234139232715</v>
      </c>
      <c r="E20" s="12">
        <v>0.94066855047993791</v>
      </c>
      <c r="F20" s="12">
        <v>0.2224377987383519</v>
      </c>
      <c r="G20" s="12">
        <v>0.94622557722945899</v>
      </c>
      <c r="H20" s="12">
        <v>0.60326004494400809</v>
      </c>
      <c r="I20" s="12">
        <v>0.89634020777826962</v>
      </c>
      <c r="J20" s="12">
        <v>0.27753982355402496</v>
      </c>
      <c r="K20" s="12">
        <v>0.22023917261290571</v>
      </c>
      <c r="L20" s="12">
        <v>0.60449653465321285</v>
      </c>
      <c r="M20" s="12">
        <v>0.14774429708236936</v>
      </c>
      <c r="N20" s="12">
        <v>0.37771811402944677</v>
      </c>
      <c r="O20" s="12">
        <v>3.5307291561870957E-2</v>
      </c>
      <c r="P20" s="12">
        <v>0.57113521007882917</v>
      </c>
      <c r="Q20" s="12">
        <v>0.92068903652910317</v>
      </c>
      <c r="R20" s="12">
        <v>0.76262374860615889</v>
      </c>
      <c r="S20" s="12">
        <v>0.84151366591564813</v>
      </c>
    </row>
    <row r="21" spans="1:22" x14ac:dyDescent="0.25">
      <c r="C21" s="12">
        <v>0.15578529360984805</v>
      </c>
      <c r="D21" s="12">
        <v>0.73846747469597041</v>
      </c>
      <c r="E21" s="12">
        <v>0.81596352911432002</v>
      </c>
      <c r="F21" s="12">
        <v>0.37158067553697616</v>
      </c>
      <c r="G21" s="12">
        <v>0.84985609156942565</v>
      </c>
      <c r="H21" s="12">
        <v>4.0009378798316897E-2</v>
      </c>
      <c r="I21" s="12">
        <v>0.14524293661287069</v>
      </c>
      <c r="J21" s="12">
        <v>0.95306040201292375</v>
      </c>
      <c r="K21" s="12">
        <v>0.9160883608811351</v>
      </c>
      <c r="L21" s="12">
        <v>0.40081153835855021</v>
      </c>
      <c r="M21" s="12">
        <v>0.37784843812139479</v>
      </c>
      <c r="N21" s="12">
        <v>0.47204404506620834</v>
      </c>
      <c r="O21" s="12">
        <v>0.29045691878676405</v>
      </c>
      <c r="P21" s="12">
        <v>0.98669968559907295</v>
      </c>
      <c r="Q21" s="12">
        <v>0.78631361328484961</v>
      </c>
      <c r="R21" s="12">
        <v>0.57216245657303189</v>
      </c>
      <c r="S21" s="12">
        <v>0.54910005951963181</v>
      </c>
    </row>
    <row r="22" spans="1:22" x14ac:dyDescent="0.25">
      <c r="A22" s="7" t="s">
        <v>169</v>
      </c>
    </row>
    <row r="23" spans="1:22" s="8" customFormat="1" x14ac:dyDescent="0.25">
      <c r="C23" s="8" t="s">
        <v>3</v>
      </c>
      <c r="D23" s="8" t="s">
        <v>19</v>
      </c>
      <c r="E23" s="8" t="s">
        <v>23</v>
      </c>
      <c r="F23" s="8" t="s">
        <v>25</v>
      </c>
      <c r="G23" s="8" t="s">
        <v>27</v>
      </c>
      <c r="H23" s="8" t="s">
        <v>29</v>
      </c>
      <c r="I23" s="8" t="s">
        <v>39</v>
      </c>
      <c r="J23" s="8" t="s">
        <v>42</v>
      </c>
      <c r="K23" s="8" t="s">
        <v>45</v>
      </c>
      <c r="L23" s="8" t="s">
        <v>47</v>
      </c>
      <c r="M23" s="8" t="s">
        <v>49</v>
      </c>
      <c r="N23" s="8" t="s">
        <v>56</v>
      </c>
      <c r="O23" s="8" t="s">
        <v>67</v>
      </c>
      <c r="P23" s="8" t="s">
        <v>80</v>
      </c>
      <c r="Q23" s="8" t="s">
        <v>82</v>
      </c>
      <c r="R23" s="8" t="s">
        <v>89</v>
      </c>
      <c r="S23" s="8" t="s">
        <v>96</v>
      </c>
    </row>
    <row r="24" spans="1:22" x14ac:dyDescent="0.25">
      <c r="A24" s="20" t="s">
        <v>119</v>
      </c>
      <c r="B24" t="s">
        <v>120</v>
      </c>
      <c r="C24" s="13">
        <f t="shared" ref="C24:S24" si="0">(1+C16)*C8</f>
        <v>67.036015925845618</v>
      </c>
      <c r="D24" s="13">
        <f t="shared" si="0"/>
        <v>89.386538386948303</v>
      </c>
      <c r="E24" s="13">
        <f t="shared" si="0"/>
        <v>17.083934548580558</v>
      </c>
      <c r="F24" s="13">
        <f t="shared" si="0"/>
        <v>65.661452569197081</v>
      </c>
      <c r="G24" s="13">
        <f t="shared" si="0"/>
        <v>37.882302500957707</v>
      </c>
      <c r="H24" s="13">
        <f t="shared" si="0"/>
        <v>132.19735693810352</v>
      </c>
      <c r="I24" s="13">
        <f t="shared" si="0"/>
        <v>27.616033038478022</v>
      </c>
      <c r="J24" s="13">
        <f t="shared" si="0"/>
        <v>1.1987811874120577</v>
      </c>
      <c r="K24" s="13">
        <f t="shared" si="0"/>
        <v>56.904506390911919</v>
      </c>
      <c r="L24" s="13">
        <f t="shared" si="0"/>
        <v>156.66772589335613</v>
      </c>
      <c r="M24" s="13">
        <f t="shared" si="0"/>
        <v>133.37078033225902</v>
      </c>
      <c r="N24" s="13">
        <f t="shared" si="0"/>
        <v>41.00074165778809</v>
      </c>
      <c r="O24" s="13">
        <f t="shared" si="0"/>
        <v>22.317253118913634</v>
      </c>
      <c r="P24" s="13">
        <f t="shared" si="0"/>
        <v>38.191848034837534</v>
      </c>
      <c r="Q24" s="13">
        <f t="shared" si="0"/>
        <v>49.765748215381251</v>
      </c>
      <c r="R24" s="13">
        <f t="shared" si="0"/>
        <v>84.845740219865277</v>
      </c>
      <c r="S24" s="13">
        <f t="shared" si="0"/>
        <v>152.00412991393435</v>
      </c>
    </row>
    <row r="25" spans="1:22" x14ac:dyDescent="0.25">
      <c r="A25" s="20"/>
      <c r="B25" t="s">
        <v>128</v>
      </c>
      <c r="C25" s="13">
        <f t="shared" ref="C25:S25" si="1">(1+C17)*C9</f>
        <v>80.668751081912376</v>
      </c>
      <c r="D25" s="13">
        <f t="shared" si="1"/>
        <v>122.85270512287939</v>
      </c>
      <c r="E25" s="13">
        <f t="shared" si="1"/>
        <v>14.487493242016019</v>
      </c>
      <c r="F25" s="13">
        <f t="shared" si="1"/>
        <v>56.902427985110734</v>
      </c>
      <c r="G25" s="13">
        <f t="shared" si="1"/>
        <v>55.961478027725093</v>
      </c>
      <c r="H25" s="13">
        <f t="shared" si="1"/>
        <v>137.67428516596146</v>
      </c>
      <c r="I25" s="13">
        <f t="shared" si="1"/>
        <v>33.113693384430547</v>
      </c>
      <c r="J25" s="13">
        <f t="shared" si="1"/>
        <v>45.470545858209888</v>
      </c>
      <c r="K25" s="13">
        <f t="shared" si="1"/>
        <v>12.717554401478958</v>
      </c>
      <c r="L25" s="13">
        <f t="shared" si="1"/>
        <v>43.496488060285934</v>
      </c>
      <c r="M25" s="13">
        <f t="shared" si="1"/>
        <v>79.483528939687787</v>
      </c>
      <c r="N25" s="13">
        <f t="shared" si="1"/>
        <v>13.659725211976875</v>
      </c>
      <c r="O25" s="13">
        <f t="shared" si="1"/>
        <v>87.94105727420029</v>
      </c>
      <c r="P25" s="13">
        <f t="shared" si="1"/>
        <v>58.135762860307324</v>
      </c>
      <c r="Q25" s="13">
        <f t="shared" si="1"/>
        <v>143.52711658503858</v>
      </c>
      <c r="R25" s="13">
        <f t="shared" si="1"/>
        <v>82.466172285869803</v>
      </c>
      <c r="S25" s="13">
        <f t="shared" si="1"/>
        <v>10.26327940450185</v>
      </c>
    </row>
    <row r="26" spans="1:22" x14ac:dyDescent="0.25">
      <c r="A26" s="20"/>
      <c r="B26" t="s">
        <v>132</v>
      </c>
      <c r="C26" s="13">
        <f t="shared" ref="C26:S26" si="2">(1+C18)*C10</f>
        <v>32.126069211359621</v>
      </c>
      <c r="D26" s="13">
        <f t="shared" si="2"/>
        <v>8.0177764402274576</v>
      </c>
      <c r="E26" s="13">
        <f t="shared" si="2"/>
        <v>1.4833601072876186</v>
      </c>
      <c r="F26" s="13">
        <f t="shared" si="2"/>
        <v>34.87268436604576</v>
      </c>
      <c r="G26" s="13">
        <f t="shared" si="2"/>
        <v>111.08905344043936</v>
      </c>
      <c r="H26" s="13">
        <f t="shared" si="2"/>
        <v>161.31433890821501</v>
      </c>
      <c r="I26" s="13">
        <f t="shared" si="2"/>
        <v>1.2332729274216461</v>
      </c>
      <c r="J26" s="13">
        <f t="shared" si="2"/>
        <v>187.45628408838783</v>
      </c>
      <c r="K26" s="13">
        <f t="shared" si="2"/>
        <v>113.88930618738655</v>
      </c>
      <c r="L26" s="13">
        <f t="shared" si="2"/>
        <v>1.7946600271163113</v>
      </c>
      <c r="M26" s="13">
        <f t="shared" si="2"/>
        <v>87.178698563349343</v>
      </c>
      <c r="N26" s="13">
        <f t="shared" si="2"/>
        <v>137.68598254215237</v>
      </c>
      <c r="O26" s="13">
        <f t="shared" si="2"/>
        <v>107.62521155848648</v>
      </c>
      <c r="P26" s="13">
        <f t="shared" si="2"/>
        <v>158.05176677133935</v>
      </c>
      <c r="Q26" s="13">
        <f t="shared" si="2"/>
        <v>133.81981550601125</v>
      </c>
      <c r="R26" s="13">
        <f t="shared" si="2"/>
        <v>68.121496858270433</v>
      </c>
      <c r="S26" s="13">
        <f t="shared" si="2"/>
        <v>49.883879536441889</v>
      </c>
    </row>
    <row r="27" spans="1:22" x14ac:dyDescent="0.25">
      <c r="A27" s="20"/>
      <c r="B27" t="s">
        <v>137</v>
      </c>
      <c r="C27" s="13">
        <f t="shared" ref="C27:S27" si="3">(1+C19)*C11</f>
        <v>29.470887978133799</v>
      </c>
      <c r="D27" s="13">
        <f t="shared" si="3"/>
        <v>70.640149642758786</v>
      </c>
      <c r="E27" s="13">
        <f t="shared" si="3"/>
        <v>131.85055365671082</v>
      </c>
      <c r="F27" s="13">
        <f t="shared" si="3"/>
        <v>138.87350824288859</v>
      </c>
      <c r="G27" s="13">
        <f t="shared" si="3"/>
        <v>109.01861467136791</v>
      </c>
      <c r="H27" s="13">
        <f t="shared" si="3"/>
        <v>18.634170189040319</v>
      </c>
      <c r="I27" s="13">
        <f t="shared" si="3"/>
        <v>14.429952307736016</v>
      </c>
      <c r="J27" s="13">
        <f t="shared" si="3"/>
        <v>51.031935303624266</v>
      </c>
      <c r="K27" s="13">
        <f t="shared" si="3"/>
        <v>112.65875683148309</v>
      </c>
      <c r="L27" s="13">
        <f t="shared" si="3"/>
        <v>100.85771501671184</v>
      </c>
      <c r="M27" s="13">
        <f t="shared" si="3"/>
        <v>129.32197769375369</v>
      </c>
      <c r="N27" s="13">
        <f t="shared" si="3"/>
        <v>98.131652495814564</v>
      </c>
      <c r="O27" s="13">
        <f t="shared" si="3"/>
        <v>76.830227193418565</v>
      </c>
      <c r="P27" s="13">
        <f t="shared" si="3"/>
        <v>77.091707446141697</v>
      </c>
      <c r="Q27" s="13">
        <f t="shared" si="3"/>
        <v>52.728935078605183</v>
      </c>
      <c r="R27" s="13">
        <f t="shared" si="3"/>
        <v>70.918959234804603</v>
      </c>
      <c r="S27" s="13">
        <f t="shared" si="3"/>
        <v>60.00310504385893</v>
      </c>
    </row>
    <row r="28" spans="1:22" x14ac:dyDescent="0.25">
      <c r="A28" s="20"/>
      <c r="B28" t="s">
        <v>142</v>
      </c>
      <c r="C28" s="13">
        <f t="shared" ref="C28:S28" si="4">(1+C20)*C12</f>
        <v>40.584510545927735</v>
      </c>
      <c r="D28" s="13">
        <f t="shared" si="4"/>
        <v>52.087290679870065</v>
      </c>
      <c r="E28" s="13">
        <f t="shared" si="4"/>
        <v>118.38078157927622</v>
      </c>
      <c r="F28" s="13">
        <f t="shared" si="4"/>
        <v>8.557064591168464</v>
      </c>
      <c r="G28" s="13">
        <f t="shared" si="4"/>
        <v>70.064120780260524</v>
      </c>
      <c r="H28" s="13">
        <f t="shared" si="4"/>
        <v>141.08688395507272</v>
      </c>
      <c r="I28" s="13">
        <f t="shared" si="4"/>
        <v>183.94500015449216</v>
      </c>
      <c r="J28" s="13">
        <f t="shared" si="4"/>
        <v>26.828336294634525</v>
      </c>
      <c r="K28" s="13">
        <f t="shared" si="4"/>
        <v>26.845261797483921</v>
      </c>
      <c r="L28" s="13">
        <f t="shared" si="4"/>
        <v>94.665295544539561</v>
      </c>
      <c r="M28" s="13">
        <f t="shared" si="4"/>
        <v>57.387214854118461</v>
      </c>
      <c r="N28" s="13">
        <f t="shared" si="4"/>
        <v>31.687516622677276</v>
      </c>
      <c r="O28" s="13">
        <f t="shared" si="4"/>
        <v>47.624135411846069</v>
      </c>
      <c r="P28" s="13">
        <f t="shared" si="4"/>
        <v>117.83514075591219</v>
      </c>
      <c r="Q28" s="13">
        <f t="shared" si="4"/>
        <v>121.00340930133351</v>
      </c>
      <c r="R28" s="13">
        <f t="shared" si="4"/>
        <v>160.39876112316045</v>
      </c>
      <c r="S28" s="13">
        <f t="shared" si="4"/>
        <v>138.11352494367361</v>
      </c>
    </row>
    <row r="30" spans="1:22" x14ac:dyDescent="0.25">
      <c r="A30" s="7" t="s">
        <v>177</v>
      </c>
    </row>
    <row r="31" spans="1:22" s="8" customFormat="1" x14ac:dyDescent="0.25">
      <c r="C31" s="8" t="s">
        <v>3</v>
      </c>
      <c r="D31" s="8" t="s">
        <v>19</v>
      </c>
      <c r="E31" s="8" t="s">
        <v>23</v>
      </c>
      <c r="F31" s="8" t="s">
        <v>25</v>
      </c>
      <c r="G31" s="8" t="s">
        <v>27</v>
      </c>
      <c r="H31" s="8" t="s">
        <v>29</v>
      </c>
      <c r="I31" s="8" t="s">
        <v>39</v>
      </c>
      <c r="J31" s="8" t="s">
        <v>42</v>
      </c>
      <c r="K31" s="8" t="s">
        <v>45</v>
      </c>
      <c r="L31" s="8" t="s">
        <v>47</v>
      </c>
      <c r="M31" s="8" t="s">
        <v>49</v>
      </c>
      <c r="N31" s="8" t="s">
        <v>56</v>
      </c>
      <c r="O31" s="8" t="s">
        <v>67</v>
      </c>
      <c r="P31" s="8" t="s">
        <v>80</v>
      </c>
      <c r="Q31" s="8" t="s">
        <v>82</v>
      </c>
      <c r="R31" s="8" t="s">
        <v>89</v>
      </c>
      <c r="S31" s="8" t="s">
        <v>96</v>
      </c>
      <c r="T31" s="8" t="s">
        <v>170</v>
      </c>
      <c r="V31" s="8" t="s">
        <v>171</v>
      </c>
    </row>
    <row r="32" spans="1:22" x14ac:dyDescent="0.25">
      <c r="A32" s="20" t="s">
        <v>119</v>
      </c>
      <c r="B32" t="s">
        <v>120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1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>
        <f>SUM(C32:S32)</f>
        <v>1</v>
      </c>
      <c r="U32" s="8" t="s">
        <v>185</v>
      </c>
      <c r="V32" s="10">
        <v>1</v>
      </c>
    </row>
    <row r="33" spans="1:22" x14ac:dyDescent="0.25">
      <c r="A33" s="20"/>
      <c r="B33" t="s">
        <v>128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1</v>
      </c>
      <c r="T33">
        <f>SUM(C33:S33)</f>
        <v>1</v>
      </c>
      <c r="U33" s="8" t="s">
        <v>185</v>
      </c>
      <c r="V33" s="10">
        <v>1</v>
      </c>
    </row>
    <row r="34" spans="1:22" x14ac:dyDescent="0.25">
      <c r="A34" s="20"/>
      <c r="B34" t="s">
        <v>132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>
        <f>SUM(C34:S34)</f>
        <v>1</v>
      </c>
      <c r="U34" s="8" t="s">
        <v>185</v>
      </c>
      <c r="V34" s="10">
        <v>1</v>
      </c>
    </row>
    <row r="35" spans="1:22" x14ac:dyDescent="0.25">
      <c r="A35" s="20"/>
      <c r="B35" t="s">
        <v>137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>
        <f>SUM(C35:S35)</f>
        <v>1</v>
      </c>
      <c r="U35" s="8" t="s">
        <v>185</v>
      </c>
      <c r="V35" s="10">
        <v>1</v>
      </c>
    </row>
    <row r="36" spans="1:22" x14ac:dyDescent="0.25">
      <c r="A36" s="20"/>
      <c r="B36" t="s">
        <v>142</v>
      </c>
      <c r="C36" s="11">
        <v>0</v>
      </c>
      <c r="D36" s="11">
        <v>0</v>
      </c>
      <c r="E36" s="11">
        <v>0</v>
      </c>
      <c r="F36" s="11">
        <v>1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>
        <f>SUM(C36:S36)</f>
        <v>1</v>
      </c>
      <c r="U36" s="8" t="s">
        <v>185</v>
      </c>
      <c r="V36" s="10">
        <v>1</v>
      </c>
    </row>
    <row r="37" spans="1:22" x14ac:dyDescent="0.25">
      <c r="B37" t="s">
        <v>173</v>
      </c>
      <c r="C37">
        <f t="shared" ref="C37:N37" si="5">SUM(C32:C36)</f>
        <v>0</v>
      </c>
      <c r="D37">
        <f t="shared" si="5"/>
        <v>0</v>
      </c>
      <c r="E37">
        <f t="shared" si="5"/>
        <v>0</v>
      </c>
      <c r="F37">
        <f t="shared" si="5"/>
        <v>1</v>
      </c>
      <c r="G37">
        <f t="shared" si="5"/>
        <v>0</v>
      </c>
      <c r="H37">
        <f t="shared" si="5"/>
        <v>0</v>
      </c>
      <c r="I37">
        <f t="shared" si="5"/>
        <v>2</v>
      </c>
      <c r="J37">
        <f t="shared" si="5"/>
        <v>1</v>
      </c>
      <c r="K37">
        <f t="shared" si="5"/>
        <v>0</v>
      </c>
      <c r="L37">
        <f t="shared" si="5"/>
        <v>0</v>
      </c>
      <c r="M37">
        <f t="shared" si="5"/>
        <v>0</v>
      </c>
      <c r="N37">
        <f t="shared" si="5"/>
        <v>0</v>
      </c>
      <c r="O37">
        <f t="shared" ref="O37:S37" si="6">SUM(O32:O36)</f>
        <v>0</v>
      </c>
      <c r="P37">
        <f t="shared" si="6"/>
        <v>0</v>
      </c>
      <c r="Q37">
        <f t="shared" si="6"/>
        <v>0</v>
      </c>
      <c r="R37">
        <f t="shared" si="6"/>
        <v>0</v>
      </c>
      <c r="S37">
        <f t="shared" si="6"/>
        <v>1</v>
      </c>
    </row>
    <row r="38" spans="1:22" x14ac:dyDescent="0.25">
      <c r="C38" s="8" t="s">
        <v>172</v>
      </c>
      <c r="D38" s="8" t="s">
        <v>172</v>
      </c>
      <c r="E38" s="8" t="s">
        <v>172</v>
      </c>
      <c r="F38" s="8" t="s">
        <v>172</v>
      </c>
      <c r="G38" s="8" t="s">
        <v>172</v>
      </c>
      <c r="H38" s="8" t="s">
        <v>172</v>
      </c>
      <c r="I38" s="8" t="s">
        <v>172</v>
      </c>
      <c r="J38" s="8" t="s">
        <v>172</v>
      </c>
      <c r="K38" s="8" t="s">
        <v>172</v>
      </c>
      <c r="L38" s="8" t="s">
        <v>172</v>
      </c>
      <c r="M38" s="8" t="s">
        <v>172</v>
      </c>
      <c r="N38" s="8" t="s">
        <v>172</v>
      </c>
      <c r="O38" s="8" t="s">
        <v>172</v>
      </c>
      <c r="P38" s="8" t="s">
        <v>172</v>
      </c>
      <c r="Q38" s="8" t="s">
        <v>172</v>
      </c>
      <c r="R38" s="8" t="s">
        <v>172</v>
      </c>
      <c r="S38" s="8" t="s">
        <v>172</v>
      </c>
    </row>
    <row r="39" spans="1:22" x14ac:dyDescent="0.25">
      <c r="B39" t="s">
        <v>174</v>
      </c>
      <c r="C39" s="10">
        <f>VLOOKUP(C31,'Available Engines'!$A$9:$B$111,2,FALSE)</f>
        <v>1</v>
      </c>
      <c r="D39" s="10">
        <f>VLOOKUP(D31,'Available Engines'!$A$9:$B$111,2,FALSE)</f>
        <v>1</v>
      </c>
      <c r="E39" s="10">
        <f>VLOOKUP(E31,'Available Engines'!$A$9:$B$111,2,FALSE)</f>
        <v>2</v>
      </c>
      <c r="F39" s="10">
        <f>VLOOKUP(F31,'Available Engines'!$A$9:$B$111,2,FALSE)</f>
        <v>2</v>
      </c>
      <c r="G39" s="10">
        <f>VLOOKUP(G31,'Available Engines'!$A$9:$B$111,2,FALSE)</f>
        <v>1</v>
      </c>
      <c r="H39" s="10">
        <f>VLOOKUP(H31,'Available Engines'!$A$9:$B$111,2,FALSE)</f>
        <v>2</v>
      </c>
      <c r="I39" s="10">
        <f>VLOOKUP(I31,'Available Engines'!$A$9:$B$111,2,FALSE)</f>
        <v>2</v>
      </c>
      <c r="J39" s="10">
        <f>VLOOKUP(J31,'Available Engines'!$A$9:$B$111,2,FALSE)</f>
        <v>1</v>
      </c>
      <c r="K39" s="10">
        <f>VLOOKUP(K31,'Available Engines'!$A$9:$B$111,2,FALSE)</f>
        <v>2</v>
      </c>
      <c r="L39" s="10">
        <f>VLOOKUP(L31,'Available Engines'!$A$9:$B$111,2,FALSE)</f>
        <v>1</v>
      </c>
      <c r="M39" s="10">
        <f>VLOOKUP(M31,'Available Engines'!$A$9:$B$111,2,FALSE)</f>
        <v>2</v>
      </c>
      <c r="N39" s="10">
        <f>VLOOKUP(N31,'Available Engines'!$A$9:$B$111,2,FALSE)</f>
        <v>1</v>
      </c>
      <c r="O39" s="10">
        <f>VLOOKUP(O31,'Available Engines'!$A$9:$B$111,2,FALSE)</f>
        <v>2</v>
      </c>
      <c r="P39" s="10">
        <f>VLOOKUP(P31,'Available Engines'!$A$9:$B$111,2,FALSE)</f>
        <v>2</v>
      </c>
      <c r="Q39" s="10">
        <f>VLOOKUP(Q31,'Available Engines'!$A$9:$B$111,2,FALSE)</f>
        <v>1</v>
      </c>
      <c r="R39" s="10">
        <f>VLOOKUP(R31,'Available Engines'!$A$9:$B$111,2,FALSE)</f>
        <v>2</v>
      </c>
      <c r="S39" s="10">
        <f>VLOOKUP(S31,'Available Engines'!$A$9:$B$111,2,FALSE)</f>
        <v>2</v>
      </c>
    </row>
    <row r="41" spans="1:22" x14ac:dyDescent="0.25">
      <c r="A41" s="7" t="s">
        <v>176</v>
      </c>
    </row>
    <row r="42" spans="1:22" x14ac:dyDescent="0.25">
      <c r="B42" s="7" t="s">
        <v>183</v>
      </c>
    </row>
    <row r="43" spans="1:22" x14ac:dyDescent="0.25">
      <c r="B43" t="s">
        <v>178</v>
      </c>
      <c r="C43" s="13">
        <f>SUMPRODUCT(C24:S24,C32:S32)</f>
        <v>1.1987811874120577</v>
      </c>
    </row>
    <row r="44" spans="1:22" x14ac:dyDescent="0.25">
      <c r="B44" t="s">
        <v>179</v>
      </c>
      <c r="C44" s="13">
        <f>SUMPRODUCT(C25:S25,C33:S33)</f>
        <v>10.26327940450185</v>
      </c>
    </row>
    <row r="45" spans="1:22" x14ac:dyDescent="0.25">
      <c r="B45" t="s">
        <v>180</v>
      </c>
      <c r="C45" s="13">
        <f>SUMPRODUCT(C26:S26,C34:S34)</f>
        <v>1.2332729274216461</v>
      </c>
    </row>
    <row r="46" spans="1:22" x14ac:dyDescent="0.25">
      <c r="B46" t="s">
        <v>181</v>
      </c>
      <c r="C46" s="13">
        <f>SUMPRODUCT(C27:S27,C35:S35)</f>
        <v>14.429952307736016</v>
      </c>
    </row>
    <row r="47" spans="1:22" x14ac:dyDescent="0.25">
      <c r="B47" t="s">
        <v>182</v>
      </c>
      <c r="C47" s="13">
        <f>SUMPRODUCT(C28:S28,C36:S36)</f>
        <v>8.557064591168464</v>
      </c>
    </row>
    <row r="48" spans="1:22" x14ac:dyDescent="0.25">
      <c r="B48" s="14" t="s">
        <v>175</v>
      </c>
      <c r="C48" s="15">
        <f>SUM(C43:C47)</f>
        <v>35.682350418240034</v>
      </c>
    </row>
    <row r="50" spans="2:3" x14ac:dyDescent="0.25">
      <c r="B50" s="7" t="s">
        <v>203</v>
      </c>
    </row>
    <row r="51" spans="2:3" x14ac:dyDescent="0.25">
      <c r="B51" s="8" t="s">
        <v>204</v>
      </c>
      <c r="C51" s="8" t="s">
        <v>205</v>
      </c>
    </row>
    <row r="52" spans="2:3" x14ac:dyDescent="0.25">
      <c r="B52" t="s">
        <v>206</v>
      </c>
      <c r="C52" t="s">
        <v>207</v>
      </c>
    </row>
    <row r="53" spans="2:3" x14ac:dyDescent="0.25">
      <c r="B53" t="s">
        <v>208</v>
      </c>
      <c r="C53" t="s">
        <v>209</v>
      </c>
    </row>
    <row r="54" spans="2:3" x14ac:dyDescent="0.25">
      <c r="B54" t="s">
        <v>210</v>
      </c>
      <c r="C54" t="s">
        <v>211</v>
      </c>
    </row>
    <row r="55" spans="2:3" x14ac:dyDescent="0.25">
      <c r="B55" t="s">
        <v>212</v>
      </c>
      <c r="C55" t="s">
        <v>213</v>
      </c>
    </row>
    <row r="56" spans="2:3" x14ac:dyDescent="0.25">
      <c r="B56" t="s">
        <v>214</v>
      </c>
      <c r="C56" t="s">
        <v>215</v>
      </c>
    </row>
    <row r="57" spans="2:3" x14ac:dyDescent="0.25">
      <c r="B57" t="s">
        <v>216</v>
      </c>
      <c r="C57" t="s">
        <v>217</v>
      </c>
    </row>
  </sheetData>
  <mergeCells count="4">
    <mergeCell ref="A8:A12"/>
    <mergeCell ref="A16:A20"/>
    <mergeCell ref="A24:A28"/>
    <mergeCell ref="A32:A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3CF2-A241-4DFA-B82B-7737FB967FBF}">
  <dimension ref="A1:B111"/>
  <sheetViews>
    <sheetView workbookViewId="0">
      <pane ySplit="8" topLeftCell="A9" activePane="bottomLeft" state="frozen"/>
      <selection pane="bottomLeft" activeCell="A7" sqref="A7"/>
    </sheetView>
  </sheetViews>
  <sheetFormatPr defaultRowHeight="15" x14ac:dyDescent="0.25"/>
  <cols>
    <col min="1" max="1" width="31.140625" customWidth="1"/>
    <col min="2" max="2" width="12.7109375" bestFit="1" customWidth="1"/>
  </cols>
  <sheetData>
    <row r="1" spans="1:2" x14ac:dyDescent="0.25">
      <c r="A1" s="7" t="s">
        <v>189</v>
      </c>
    </row>
    <row r="2" spans="1:2" x14ac:dyDescent="0.25">
      <c r="A2" t="s">
        <v>190</v>
      </c>
    </row>
    <row r="4" spans="1:2" x14ac:dyDescent="0.25">
      <c r="A4" t="s">
        <v>191</v>
      </c>
      <c r="B4" t="s">
        <v>192</v>
      </c>
    </row>
    <row r="5" spans="1:2" x14ac:dyDescent="0.25">
      <c r="A5" t="s">
        <v>193</v>
      </c>
      <c r="B5" t="s">
        <v>194</v>
      </c>
    </row>
    <row r="6" spans="1:2" x14ac:dyDescent="0.25">
      <c r="A6" t="s">
        <v>195</v>
      </c>
      <c r="B6" t="s">
        <v>196</v>
      </c>
    </row>
    <row r="8" spans="1:2" x14ac:dyDescent="0.25">
      <c r="A8" t="s">
        <v>197</v>
      </c>
      <c r="B8" t="s">
        <v>198</v>
      </c>
    </row>
    <row r="9" spans="1:2" x14ac:dyDescent="0.25">
      <c r="A9" t="s">
        <v>0</v>
      </c>
      <c r="B9">
        <v>1</v>
      </c>
    </row>
    <row r="10" spans="1:2" x14ac:dyDescent="0.25">
      <c r="A10" t="s">
        <v>1</v>
      </c>
      <c r="B10">
        <v>2</v>
      </c>
    </row>
    <row r="11" spans="1:2" x14ac:dyDescent="0.25">
      <c r="A11" t="s">
        <v>2</v>
      </c>
      <c r="B11">
        <v>2</v>
      </c>
    </row>
    <row r="12" spans="1:2" x14ac:dyDescent="0.25">
      <c r="A12" t="s">
        <v>3</v>
      </c>
      <c r="B12">
        <v>1</v>
      </c>
    </row>
    <row r="13" spans="1:2" x14ac:dyDescent="0.25">
      <c r="A13" t="s">
        <v>4</v>
      </c>
      <c r="B13">
        <v>1</v>
      </c>
    </row>
    <row r="14" spans="1:2" x14ac:dyDescent="0.25">
      <c r="A14" t="s">
        <v>5</v>
      </c>
      <c r="B14">
        <v>1</v>
      </c>
    </row>
    <row r="15" spans="1:2" x14ac:dyDescent="0.25">
      <c r="A15" t="s">
        <v>6</v>
      </c>
      <c r="B15">
        <v>1</v>
      </c>
    </row>
    <row r="16" spans="1:2" x14ac:dyDescent="0.25">
      <c r="A16" t="s">
        <v>7</v>
      </c>
      <c r="B16">
        <v>1</v>
      </c>
    </row>
    <row r="17" spans="1:2" x14ac:dyDescent="0.25">
      <c r="A17" t="s">
        <v>8</v>
      </c>
      <c r="B17">
        <v>1</v>
      </c>
    </row>
    <row r="18" spans="1:2" x14ac:dyDescent="0.25">
      <c r="A18" t="s">
        <v>9</v>
      </c>
      <c r="B18">
        <v>2</v>
      </c>
    </row>
    <row r="19" spans="1:2" x14ac:dyDescent="0.25">
      <c r="A19" t="s">
        <v>10</v>
      </c>
      <c r="B19">
        <v>2</v>
      </c>
    </row>
    <row r="20" spans="1:2" x14ac:dyDescent="0.25">
      <c r="A20" t="s">
        <v>187</v>
      </c>
      <c r="B20">
        <v>1</v>
      </c>
    </row>
    <row r="21" spans="1:2" x14ac:dyDescent="0.25">
      <c r="A21" t="s">
        <v>11</v>
      </c>
      <c r="B21">
        <v>1</v>
      </c>
    </row>
    <row r="22" spans="1:2" x14ac:dyDescent="0.25">
      <c r="A22" t="s">
        <v>12</v>
      </c>
      <c r="B22">
        <v>1</v>
      </c>
    </row>
    <row r="23" spans="1:2" x14ac:dyDescent="0.25">
      <c r="A23" t="s">
        <v>13</v>
      </c>
      <c r="B23">
        <v>1</v>
      </c>
    </row>
    <row r="24" spans="1:2" x14ac:dyDescent="0.25">
      <c r="A24" t="s">
        <v>14</v>
      </c>
      <c r="B24">
        <v>1</v>
      </c>
    </row>
    <row r="25" spans="1:2" x14ac:dyDescent="0.25">
      <c r="A25" t="s">
        <v>15</v>
      </c>
      <c r="B25">
        <v>2</v>
      </c>
    </row>
    <row r="26" spans="1:2" x14ac:dyDescent="0.25">
      <c r="A26" t="s">
        <v>16</v>
      </c>
      <c r="B26">
        <v>2</v>
      </c>
    </row>
    <row r="27" spans="1:2" x14ac:dyDescent="0.25">
      <c r="A27" t="s">
        <v>17</v>
      </c>
      <c r="B27">
        <v>1</v>
      </c>
    </row>
    <row r="28" spans="1:2" x14ac:dyDescent="0.25">
      <c r="A28" t="s">
        <v>18</v>
      </c>
      <c r="B28">
        <v>1</v>
      </c>
    </row>
    <row r="29" spans="1:2" x14ac:dyDescent="0.25">
      <c r="A29" t="s">
        <v>19</v>
      </c>
      <c r="B29">
        <v>1</v>
      </c>
    </row>
    <row r="30" spans="1:2" x14ac:dyDescent="0.25">
      <c r="A30" t="s">
        <v>20</v>
      </c>
      <c r="B30">
        <v>1</v>
      </c>
    </row>
    <row r="31" spans="1:2" x14ac:dyDescent="0.25">
      <c r="A31" t="s">
        <v>21</v>
      </c>
      <c r="B31">
        <v>2</v>
      </c>
    </row>
    <row r="32" spans="1:2" x14ac:dyDescent="0.25">
      <c r="A32" t="s">
        <v>22</v>
      </c>
      <c r="B32">
        <v>1</v>
      </c>
    </row>
    <row r="33" spans="1:2" x14ac:dyDescent="0.25">
      <c r="A33" t="s">
        <v>23</v>
      </c>
      <c r="B33">
        <v>2</v>
      </c>
    </row>
    <row r="34" spans="1:2" x14ac:dyDescent="0.25">
      <c r="A34" t="s">
        <v>24</v>
      </c>
      <c r="B34">
        <v>1</v>
      </c>
    </row>
    <row r="35" spans="1:2" x14ac:dyDescent="0.25">
      <c r="A35" t="s">
        <v>25</v>
      </c>
      <c r="B35">
        <v>2</v>
      </c>
    </row>
    <row r="36" spans="1:2" x14ac:dyDescent="0.25">
      <c r="A36" t="s">
        <v>26</v>
      </c>
      <c r="B36">
        <v>1</v>
      </c>
    </row>
    <row r="37" spans="1:2" x14ac:dyDescent="0.25">
      <c r="A37" t="s">
        <v>27</v>
      </c>
      <c r="B37">
        <v>1</v>
      </c>
    </row>
    <row r="38" spans="1:2" x14ac:dyDescent="0.25">
      <c r="A38" t="s">
        <v>28</v>
      </c>
      <c r="B38">
        <v>2</v>
      </c>
    </row>
    <row r="39" spans="1:2" x14ac:dyDescent="0.25">
      <c r="A39" t="s">
        <v>29</v>
      </c>
      <c r="B39">
        <v>2</v>
      </c>
    </row>
    <row r="40" spans="1:2" x14ac:dyDescent="0.25">
      <c r="A40" t="s">
        <v>30</v>
      </c>
      <c r="B40">
        <v>1</v>
      </c>
    </row>
    <row r="41" spans="1:2" x14ac:dyDescent="0.25">
      <c r="A41" t="s">
        <v>31</v>
      </c>
      <c r="B41">
        <v>1</v>
      </c>
    </row>
    <row r="42" spans="1:2" x14ac:dyDescent="0.25">
      <c r="A42" t="s">
        <v>32</v>
      </c>
      <c r="B42">
        <v>1</v>
      </c>
    </row>
    <row r="43" spans="1:2" x14ac:dyDescent="0.25">
      <c r="A43" t="s">
        <v>33</v>
      </c>
      <c r="B43">
        <v>1</v>
      </c>
    </row>
    <row r="44" spans="1:2" x14ac:dyDescent="0.25">
      <c r="A44" t="s">
        <v>34</v>
      </c>
      <c r="B44">
        <v>2</v>
      </c>
    </row>
    <row r="45" spans="1:2" x14ac:dyDescent="0.25">
      <c r="A45" t="s">
        <v>35</v>
      </c>
      <c r="B45">
        <v>1</v>
      </c>
    </row>
    <row r="46" spans="1:2" x14ac:dyDescent="0.25">
      <c r="A46" t="s">
        <v>36</v>
      </c>
      <c r="B46">
        <v>1</v>
      </c>
    </row>
    <row r="47" spans="1:2" x14ac:dyDescent="0.25">
      <c r="A47" t="s">
        <v>37</v>
      </c>
      <c r="B47">
        <v>1</v>
      </c>
    </row>
    <row r="48" spans="1:2" x14ac:dyDescent="0.25">
      <c r="A48" t="s">
        <v>38</v>
      </c>
      <c r="B48">
        <v>1</v>
      </c>
    </row>
    <row r="49" spans="1:2" x14ac:dyDescent="0.25">
      <c r="A49" t="s">
        <v>39</v>
      </c>
      <c r="B49">
        <v>2</v>
      </c>
    </row>
    <row r="50" spans="1:2" x14ac:dyDescent="0.25">
      <c r="A50" t="s">
        <v>40</v>
      </c>
      <c r="B50">
        <v>2</v>
      </c>
    </row>
    <row r="51" spans="1:2" x14ac:dyDescent="0.25">
      <c r="A51" t="s">
        <v>41</v>
      </c>
      <c r="B51">
        <v>2</v>
      </c>
    </row>
    <row r="52" spans="1:2" x14ac:dyDescent="0.25">
      <c r="A52" t="s">
        <v>42</v>
      </c>
      <c r="B52">
        <v>1</v>
      </c>
    </row>
    <row r="53" spans="1:2" x14ac:dyDescent="0.25">
      <c r="A53" t="s">
        <v>43</v>
      </c>
      <c r="B53">
        <v>2</v>
      </c>
    </row>
    <row r="54" spans="1:2" x14ac:dyDescent="0.25">
      <c r="A54" t="s">
        <v>44</v>
      </c>
      <c r="B54">
        <v>1</v>
      </c>
    </row>
    <row r="55" spans="1:2" x14ac:dyDescent="0.25">
      <c r="A55" t="s">
        <v>45</v>
      </c>
      <c r="B55">
        <v>2</v>
      </c>
    </row>
    <row r="56" spans="1:2" x14ac:dyDescent="0.25">
      <c r="A56" t="s">
        <v>46</v>
      </c>
      <c r="B56">
        <v>2</v>
      </c>
    </row>
    <row r="57" spans="1:2" x14ac:dyDescent="0.25">
      <c r="A57" t="s">
        <v>47</v>
      </c>
      <c r="B57">
        <v>1</v>
      </c>
    </row>
    <row r="58" spans="1:2" x14ac:dyDescent="0.25">
      <c r="A58" t="s">
        <v>48</v>
      </c>
      <c r="B58">
        <v>1</v>
      </c>
    </row>
    <row r="59" spans="1:2" x14ac:dyDescent="0.25">
      <c r="A59" t="s">
        <v>49</v>
      </c>
      <c r="B59">
        <v>2</v>
      </c>
    </row>
    <row r="60" spans="1:2" x14ac:dyDescent="0.25">
      <c r="A60" t="s">
        <v>50</v>
      </c>
      <c r="B60">
        <v>2</v>
      </c>
    </row>
    <row r="61" spans="1:2" x14ac:dyDescent="0.25">
      <c r="A61" t="s">
        <v>51</v>
      </c>
      <c r="B61">
        <v>2</v>
      </c>
    </row>
    <row r="62" spans="1:2" x14ac:dyDescent="0.25">
      <c r="A62" t="s">
        <v>52</v>
      </c>
      <c r="B62">
        <v>1</v>
      </c>
    </row>
    <row r="63" spans="1:2" x14ac:dyDescent="0.25">
      <c r="A63" t="s">
        <v>53</v>
      </c>
      <c r="B63">
        <v>1</v>
      </c>
    </row>
    <row r="64" spans="1:2" x14ac:dyDescent="0.25">
      <c r="A64" t="s">
        <v>54</v>
      </c>
      <c r="B64">
        <v>2</v>
      </c>
    </row>
    <row r="65" spans="1:2" x14ac:dyDescent="0.25">
      <c r="A65" t="s">
        <v>55</v>
      </c>
      <c r="B65">
        <v>1</v>
      </c>
    </row>
    <row r="66" spans="1:2" x14ac:dyDescent="0.25">
      <c r="A66" t="s">
        <v>56</v>
      </c>
      <c r="B66">
        <v>1</v>
      </c>
    </row>
    <row r="67" spans="1:2" x14ac:dyDescent="0.25">
      <c r="A67" t="s">
        <v>57</v>
      </c>
      <c r="B67">
        <v>1</v>
      </c>
    </row>
    <row r="68" spans="1:2" x14ac:dyDescent="0.25">
      <c r="A68" t="s">
        <v>58</v>
      </c>
      <c r="B68">
        <v>1</v>
      </c>
    </row>
    <row r="69" spans="1:2" x14ac:dyDescent="0.25">
      <c r="A69" t="s">
        <v>188</v>
      </c>
      <c r="B69">
        <v>2</v>
      </c>
    </row>
    <row r="70" spans="1:2" x14ac:dyDescent="0.25">
      <c r="A70" t="s">
        <v>59</v>
      </c>
      <c r="B70">
        <v>1</v>
      </c>
    </row>
    <row r="71" spans="1:2" x14ac:dyDescent="0.25">
      <c r="A71" t="s">
        <v>60</v>
      </c>
      <c r="B71">
        <v>1</v>
      </c>
    </row>
    <row r="72" spans="1:2" x14ac:dyDescent="0.25">
      <c r="A72" t="s">
        <v>61</v>
      </c>
      <c r="B72">
        <v>2</v>
      </c>
    </row>
    <row r="73" spans="1:2" x14ac:dyDescent="0.25">
      <c r="A73" t="s">
        <v>63</v>
      </c>
      <c r="B73">
        <v>2</v>
      </c>
    </row>
    <row r="74" spans="1:2" x14ac:dyDescent="0.25">
      <c r="A74" t="s">
        <v>65</v>
      </c>
      <c r="B74">
        <v>1</v>
      </c>
    </row>
    <row r="75" spans="1:2" x14ac:dyDescent="0.25">
      <c r="A75" t="s">
        <v>66</v>
      </c>
      <c r="B75">
        <v>2</v>
      </c>
    </row>
    <row r="76" spans="1:2" x14ac:dyDescent="0.25">
      <c r="A76" t="s">
        <v>67</v>
      </c>
      <c r="B76">
        <v>2</v>
      </c>
    </row>
    <row r="77" spans="1:2" x14ac:dyDescent="0.25">
      <c r="A77" t="s">
        <v>68</v>
      </c>
      <c r="B77">
        <v>1</v>
      </c>
    </row>
    <row r="78" spans="1:2" x14ac:dyDescent="0.25">
      <c r="A78" t="s">
        <v>69</v>
      </c>
      <c r="B78">
        <v>1</v>
      </c>
    </row>
    <row r="79" spans="1:2" x14ac:dyDescent="0.25">
      <c r="A79" t="s">
        <v>70</v>
      </c>
      <c r="B79">
        <v>1</v>
      </c>
    </row>
    <row r="80" spans="1:2" x14ac:dyDescent="0.25">
      <c r="A80" t="s">
        <v>71</v>
      </c>
      <c r="B80">
        <v>2</v>
      </c>
    </row>
    <row r="81" spans="1:2" x14ac:dyDescent="0.25">
      <c r="A81" t="s">
        <v>72</v>
      </c>
      <c r="B81">
        <v>1</v>
      </c>
    </row>
    <row r="82" spans="1:2" x14ac:dyDescent="0.25">
      <c r="A82" t="s">
        <v>73</v>
      </c>
      <c r="B82">
        <v>1</v>
      </c>
    </row>
    <row r="83" spans="1:2" x14ac:dyDescent="0.25">
      <c r="A83" t="s">
        <v>74</v>
      </c>
      <c r="B83">
        <v>1</v>
      </c>
    </row>
    <row r="84" spans="1:2" x14ac:dyDescent="0.25">
      <c r="A84" t="s">
        <v>75</v>
      </c>
      <c r="B84">
        <v>1</v>
      </c>
    </row>
    <row r="85" spans="1:2" x14ac:dyDescent="0.25">
      <c r="A85" t="s">
        <v>76</v>
      </c>
      <c r="B85">
        <v>1</v>
      </c>
    </row>
    <row r="86" spans="1:2" x14ac:dyDescent="0.25">
      <c r="A86" t="s">
        <v>77</v>
      </c>
      <c r="B86">
        <v>1</v>
      </c>
    </row>
    <row r="87" spans="1:2" x14ac:dyDescent="0.25">
      <c r="A87" t="s">
        <v>78</v>
      </c>
      <c r="B87">
        <v>1</v>
      </c>
    </row>
    <row r="88" spans="1:2" x14ac:dyDescent="0.25">
      <c r="A88" t="s">
        <v>79</v>
      </c>
      <c r="B88">
        <v>2</v>
      </c>
    </row>
    <row r="89" spans="1:2" x14ac:dyDescent="0.25">
      <c r="A89" t="s">
        <v>80</v>
      </c>
      <c r="B89">
        <v>2</v>
      </c>
    </row>
    <row r="90" spans="1:2" x14ac:dyDescent="0.25">
      <c r="A90" t="s">
        <v>81</v>
      </c>
      <c r="B90">
        <v>2</v>
      </c>
    </row>
    <row r="91" spans="1:2" x14ac:dyDescent="0.25">
      <c r="A91" t="s">
        <v>82</v>
      </c>
      <c r="B91">
        <v>1</v>
      </c>
    </row>
    <row r="92" spans="1:2" x14ac:dyDescent="0.25">
      <c r="A92" t="s">
        <v>83</v>
      </c>
      <c r="B92">
        <v>2</v>
      </c>
    </row>
    <row r="93" spans="1:2" x14ac:dyDescent="0.25">
      <c r="A93" t="s">
        <v>84</v>
      </c>
      <c r="B93">
        <v>2</v>
      </c>
    </row>
    <row r="94" spans="1:2" x14ac:dyDescent="0.25">
      <c r="A94" t="s">
        <v>85</v>
      </c>
      <c r="B94">
        <v>1</v>
      </c>
    </row>
    <row r="95" spans="1:2" x14ac:dyDescent="0.25">
      <c r="A95" t="s">
        <v>86</v>
      </c>
      <c r="B95">
        <v>1</v>
      </c>
    </row>
    <row r="96" spans="1:2" x14ac:dyDescent="0.25">
      <c r="A96" t="s">
        <v>87</v>
      </c>
      <c r="B96">
        <v>2</v>
      </c>
    </row>
    <row r="97" spans="1:2" x14ac:dyDescent="0.25">
      <c r="A97" t="s">
        <v>88</v>
      </c>
      <c r="B97">
        <v>2</v>
      </c>
    </row>
    <row r="98" spans="1:2" x14ac:dyDescent="0.25">
      <c r="A98" t="s">
        <v>89</v>
      </c>
      <c r="B98">
        <v>2</v>
      </c>
    </row>
    <row r="99" spans="1:2" x14ac:dyDescent="0.25">
      <c r="A99" t="s">
        <v>90</v>
      </c>
      <c r="B99">
        <v>2</v>
      </c>
    </row>
    <row r="100" spans="1:2" x14ac:dyDescent="0.25">
      <c r="A100" t="s">
        <v>91</v>
      </c>
      <c r="B100">
        <v>1</v>
      </c>
    </row>
    <row r="101" spans="1:2" x14ac:dyDescent="0.25">
      <c r="A101" t="s">
        <v>92</v>
      </c>
      <c r="B101">
        <v>2</v>
      </c>
    </row>
    <row r="102" spans="1:2" x14ac:dyDescent="0.25">
      <c r="A102" t="s">
        <v>93</v>
      </c>
      <c r="B102">
        <v>1</v>
      </c>
    </row>
    <row r="103" spans="1:2" x14ac:dyDescent="0.25">
      <c r="A103" t="s">
        <v>94</v>
      </c>
      <c r="B103">
        <v>2</v>
      </c>
    </row>
    <row r="104" spans="1:2" x14ac:dyDescent="0.25">
      <c r="A104" t="s">
        <v>95</v>
      </c>
      <c r="B104">
        <v>1</v>
      </c>
    </row>
    <row r="105" spans="1:2" x14ac:dyDescent="0.25">
      <c r="A105" t="s">
        <v>96</v>
      </c>
      <c r="B105">
        <v>2</v>
      </c>
    </row>
    <row r="106" spans="1:2" x14ac:dyDescent="0.25">
      <c r="A106" t="s">
        <v>97</v>
      </c>
      <c r="B106">
        <v>2</v>
      </c>
    </row>
    <row r="107" spans="1:2" x14ac:dyDescent="0.25">
      <c r="A107" t="s">
        <v>98</v>
      </c>
      <c r="B107">
        <v>1</v>
      </c>
    </row>
    <row r="108" spans="1:2" x14ac:dyDescent="0.25">
      <c r="A108" t="s">
        <v>99</v>
      </c>
      <c r="B108">
        <v>1</v>
      </c>
    </row>
    <row r="109" spans="1:2" x14ac:dyDescent="0.25">
      <c r="A109" t="s">
        <v>100</v>
      </c>
      <c r="B109">
        <v>1</v>
      </c>
    </row>
    <row r="110" spans="1:2" x14ac:dyDescent="0.25">
      <c r="A110" t="s">
        <v>101</v>
      </c>
      <c r="B110">
        <v>1</v>
      </c>
    </row>
    <row r="111" spans="1:2" x14ac:dyDescent="0.25">
      <c r="A111" t="s">
        <v>102</v>
      </c>
      <c r="B1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D2CE-802D-483E-9850-B317912C09AE}">
  <dimension ref="A2:W11"/>
  <sheetViews>
    <sheetView workbookViewId="0"/>
  </sheetViews>
  <sheetFormatPr defaultRowHeight="15" x14ac:dyDescent="0.25"/>
  <cols>
    <col min="2" max="2" width="15.85546875" bestFit="1" customWidth="1"/>
    <col min="3" max="3" width="22.42578125" bestFit="1" customWidth="1"/>
    <col min="4" max="4" width="14.85546875" bestFit="1" customWidth="1"/>
    <col min="5" max="5" width="21.5703125" bestFit="1" customWidth="1"/>
    <col min="6" max="6" width="19.5703125" bestFit="1" customWidth="1"/>
    <col min="7" max="7" width="18.5703125" bestFit="1" customWidth="1"/>
    <col min="8" max="8" width="22.5703125" bestFit="1" customWidth="1"/>
    <col min="9" max="9" width="18.5703125" bestFit="1" customWidth="1"/>
    <col min="10" max="10" width="22.85546875" bestFit="1" customWidth="1"/>
    <col min="11" max="11" width="23.42578125" bestFit="1" customWidth="1"/>
    <col min="12" max="12" width="18.5703125" bestFit="1" customWidth="1"/>
    <col min="13" max="13" width="19.5703125" bestFit="1" customWidth="1"/>
    <col min="14" max="14" width="19" bestFit="1" customWidth="1"/>
    <col min="15" max="15" width="24.5703125" bestFit="1" customWidth="1"/>
    <col min="16" max="16" width="26.5703125" bestFit="1" customWidth="1"/>
    <col min="17" max="17" width="27.28515625" bestFit="1" customWidth="1"/>
    <col min="18" max="18" width="22" bestFit="1" customWidth="1"/>
    <col min="19" max="19" width="11.28515625" bestFit="1" customWidth="1"/>
    <col min="20" max="20" width="15" bestFit="1" customWidth="1"/>
    <col min="21" max="21" width="20.7109375" bestFit="1" customWidth="1"/>
    <col min="22" max="22" width="12.28515625" bestFit="1" customWidth="1"/>
    <col min="23" max="23" width="22.140625" bestFit="1" customWidth="1"/>
  </cols>
  <sheetData>
    <row r="2" spans="1:23" x14ac:dyDescent="0.25">
      <c r="A2" t="s">
        <v>186</v>
      </c>
      <c r="B2" t="s">
        <v>145</v>
      </c>
      <c r="C2" t="s">
        <v>146</v>
      </c>
      <c r="D2" t="s">
        <v>147</v>
      </c>
      <c r="E2" t="s">
        <v>148</v>
      </c>
      <c r="F2" s="9" t="s">
        <v>149</v>
      </c>
      <c r="G2" s="9" t="s">
        <v>150</v>
      </c>
      <c r="H2" s="9" t="s">
        <v>151</v>
      </c>
      <c r="I2" s="9" t="s">
        <v>152</v>
      </c>
      <c r="J2" s="9" t="s">
        <v>153</v>
      </c>
      <c r="K2" t="s">
        <v>154</v>
      </c>
      <c r="L2" s="9" t="s">
        <v>155</v>
      </c>
      <c r="M2" s="9" t="s">
        <v>156</v>
      </c>
      <c r="N2" t="s">
        <v>157</v>
      </c>
      <c r="O2" t="s">
        <v>158</v>
      </c>
      <c r="P2" t="s">
        <v>159</v>
      </c>
      <c r="Q2" t="s">
        <v>160</v>
      </c>
      <c r="R2" t="s">
        <v>161</v>
      </c>
      <c r="S2" t="s">
        <v>162</v>
      </c>
      <c r="T2" t="s">
        <v>163</v>
      </c>
      <c r="U2" t="s">
        <v>164</v>
      </c>
      <c r="V2" t="s">
        <v>165</v>
      </c>
      <c r="W2" t="s">
        <v>166</v>
      </c>
    </row>
    <row r="3" spans="1:23" x14ac:dyDescent="0.25">
      <c r="A3">
        <v>1</v>
      </c>
      <c r="B3" t="s">
        <v>120</v>
      </c>
      <c r="C3">
        <v>4834331</v>
      </c>
      <c r="D3" t="s">
        <v>121</v>
      </c>
      <c r="E3">
        <v>1</v>
      </c>
      <c r="F3" s="9">
        <v>42736.565035266205</v>
      </c>
      <c r="G3" s="9">
        <v>42736.565980324071</v>
      </c>
      <c r="H3" s="9">
        <v>1</v>
      </c>
      <c r="I3" s="9">
        <v>42736.567751423609</v>
      </c>
      <c r="J3" s="9">
        <v>1</v>
      </c>
      <c r="K3">
        <v>234</v>
      </c>
      <c r="L3" s="9">
        <v>42736.652588888886</v>
      </c>
      <c r="M3" s="9">
        <v>1</v>
      </c>
      <c r="N3" t="s">
        <v>64</v>
      </c>
      <c r="O3" t="s">
        <v>64</v>
      </c>
      <c r="P3" t="s">
        <v>122</v>
      </c>
      <c r="Q3" t="s">
        <v>2</v>
      </c>
      <c r="R3" t="s">
        <v>123</v>
      </c>
      <c r="S3">
        <v>1</v>
      </c>
      <c r="T3" t="s">
        <v>124</v>
      </c>
      <c r="U3" t="s">
        <v>125</v>
      </c>
      <c r="V3" t="s">
        <v>64</v>
      </c>
      <c r="W3" t="s">
        <v>64</v>
      </c>
    </row>
    <row r="4" spans="1:23" x14ac:dyDescent="0.25">
      <c r="A4">
        <v>1</v>
      </c>
      <c r="B4" t="s">
        <v>120</v>
      </c>
      <c r="C4">
        <v>4834332</v>
      </c>
      <c r="D4" t="s">
        <v>126</v>
      </c>
      <c r="E4">
        <v>2</v>
      </c>
      <c r="F4" s="9">
        <v>42736.565035451385</v>
      </c>
      <c r="G4" s="9">
        <v>42736.565822685188</v>
      </c>
      <c r="H4" s="9">
        <v>1</v>
      </c>
      <c r="I4" s="9">
        <v>42736.570170567131</v>
      </c>
      <c r="J4" s="9">
        <v>1</v>
      </c>
      <c r="K4">
        <v>443</v>
      </c>
      <c r="L4" s="9">
        <v>42736.62997141204</v>
      </c>
      <c r="M4" s="9">
        <v>1</v>
      </c>
      <c r="N4" t="s">
        <v>64</v>
      </c>
      <c r="O4" t="s">
        <v>64</v>
      </c>
      <c r="P4" t="s">
        <v>127</v>
      </c>
      <c r="Q4" t="s">
        <v>22</v>
      </c>
      <c r="R4" t="s">
        <v>123</v>
      </c>
      <c r="S4">
        <v>2</v>
      </c>
      <c r="T4" t="s">
        <v>124</v>
      </c>
      <c r="U4" t="s">
        <v>125</v>
      </c>
      <c r="V4" t="s">
        <v>64</v>
      </c>
      <c r="W4" t="s">
        <v>64</v>
      </c>
    </row>
    <row r="5" spans="1:23" x14ac:dyDescent="0.25">
      <c r="A5">
        <v>2</v>
      </c>
      <c r="B5" t="s">
        <v>128</v>
      </c>
      <c r="C5">
        <v>4834334</v>
      </c>
      <c r="D5" t="s">
        <v>129</v>
      </c>
      <c r="E5">
        <v>2</v>
      </c>
      <c r="F5" s="9">
        <v>42736.566220451386</v>
      </c>
      <c r="G5" s="9">
        <v>42736.569950115743</v>
      </c>
      <c r="H5" s="9">
        <v>1</v>
      </c>
      <c r="I5" s="9">
        <v>42736.570042743057</v>
      </c>
      <c r="J5" s="9">
        <v>1</v>
      </c>
      <c r="K5">
        <v>330</v>
      </c>
      <c r="L5" s="9">
        <v>42736.620539039352</v>
      </c>
      <c r="M5" s="9">
        <v>1</v>
      </c>
      <c r="N5" t="s">
        <v>64</v>
      </c>
      <c r="O5" t="s">
        <v>64</v>
      </c>
      <c r="P5" t="s">
        <v>130</v>
      </c>
      <c r="Q5" t="s">
        <v>92</v>
      </c>
      <c r="R5" t="s">
        <v>123</v>
      </c>
      <c r="S5">
        <v>2</v>
      </c>
      <c r="T5" t="s">
        <v>124</v>
      </c>
      <c r="U5" t="s">
        <v>125</v>
      </c>
      <c r="V5" t="s">
        <v>64</v>
      </c>
      <c r="W5" t="s">
        <v>64</v>
      </c>
    </row>
    <row r="6" spans="1:23" x14ac:dyDescent="0.25">
      <c r="A6">
        <v>2</v>
      </c>
      <c r="B6" t="s">
        <v>128</v>
      </c>
      <c r="C6">
        <v>4834333</v>
      </c>
      <c r="D6" t="s">
        <v>131</v>
      </c>
      <c r="E6">
        <v>1</v>
      </c>
      <c r="F6" s="9">
        <v>42736.566220451386</v>
      </c>
      <c r="G6" s="9">
        <v>42736.566826620372</v>
      </c>
      <c r="H6" s="9">
        <v>1</v>
      </c>
      <c r="I6" s="9">
        <v>42736.570026504633</v>
      </c>
      <c r="J6" s="9">
        <v>1</v>
      </c>
      <c r="K6">
        <v>329</v>
      </c>
      <c r="L6" s="9">
        <v>42736.618222650461</v>
      </c>
      <c r="M6" s="9">
        <v>1</v>
      </c>
      <c r="N6" t="s">
        <v>64</v>
      </c>
      <c r="O6" t="s">
        <v>64</v>
      </c>
      <c r="P6" t="s">
        <v>130</v>
      </c>
      <c r="Q6" t="s">
        <v>92</v>
      </c>
      <c r="R6" t="s">
        <v>123</v>
      </c>
      <c r="S6">
        <v>1</v>
      </c>
      <c r="T6" t="s">
        <v>124</v>
      </c>
      <c r="U6" t="s">
        <v>125</v>
      </c>
      <c r="V6" t="s">
        <v>64</v>
      </c>
      <c r="W6" t="s">
        <v>64</v>
      </c>
    </row>
    <row r="7" spans="1:23" x14ac:dyDescent="0.25">
      <c r="A7">
        <v>3</v>
      </c>
      <c r="B7" t="s">
        <v>132</v>
      </c>
      <c r="C7">
        <v>4834337</v>
      </c>
      <c r="D7" t="s">
        <v>133</v>
      </c>
      <c r="E7">
        <v>2</v>
      </c>
      <c r="F7" s="9">
        <v>42736.566535729165</v>
      </c>
      <c r="G7" s="9">
        <v>42736.567357442131</v>
      </c>
      <c r="H7" s="9">
        <v>1</v>
      </c>
      <c r="I7" s="9">
        <v>42736.570714618058</v>
      </c>
      <c r="J7" s="9">
        <v>1</v>
      </c>
      <c r="K7">
        <v>361</v>
      </c>
      <c r="L7" s="9">
        <v>42736.573691863428</v>
      </c>
      <c r="M7" s="9">
        <v>1</v>
      </c>
      <c r="N7" t="s">
        <v>64</v>
      </c>
      <c r="O7" t="s">
        <v>64</v>
      </c>
      <c r="P7" t="s">
        <v>134</v>
      </c>
      <c r="Q7" t="s">
        <v>62</v>
      </c>
      <c r="R7" t="s">
        <v>123</v>
      </c>
      <c r="S7">
        <v>2</v>
      </c>
      <c r="T7" t="s">
        <v>124</v>
      </c>
      <c r="U7" t="s">
        <v>125</v>
      </c>
      <c r="V7" t="s">
        <v>64</v>
      </c>
      <c r="W7" t="s">
        <v>64</v>
      </c>
    </row>
    <row r="8" spans="1:23" x14ac:dyDescent="0.25">
      <c r="A8">
        <v>3</v>
      </c>
      <c r="B8" t="s">
        <v>132</v>
      </c>
      <c r="C8">
        <v>4834336</v>
      </c>
      <c r="D8" t="s">
        <v>135</v>
      </c>
      <c r="E8">
        <v>1</v>
      </c>
      <c r="F8" s="9">
        <v>42736.566535729165</v>
      </c>
      <c r="G8" s="9">
        <v>42736.56730023148</v>
      </c>
      <c r="H8" s="9">
        <v>1</v>
      </c>
      <c r="I8" s="9">
        <v>42736.570033368058</v>
      </c>
      <c r="J8" s="9">
        <v>1</v>
      </c>
      <c r="K8">
        <v>302</v>
      </c>
      <c r="L8" s="9">
        <v>42736.576424537037</v>
      </c>
      <c r="M8" s="9">
        <v>1</v>
      </c>
      <c r="N8" t="s">
        <v>64</v>
      </c>
      <c r="O8" t="s">
        <v>64</v>
      </c>
      <c r="P8" t="s">
        <v>136</v>
      </c>
      <c r="Q8" t="s">
        <v>67</v>
      </c>
      <c r="R8" t="s">
        <v>123</v>
      </c>
      <c r="S8">
        <v>1</v>
      </c>
      <c r="T8" t="s">
        <v>124</v>
      </c>
      <c r="U8" t="s">
        <v>125</v>
      </c>
      <c r="V8" t="s">
        <v>64</v>
      </c>
      <c r="W8" t="s">
        <v>64</v>
      </c>
    </row>
    <row r="9" spans="1:23" x14ac:dyDescent="0.25">
      <c r="A9">
        <v>4</v>
      </c>
      <c r="B9" t="s">
        <v>137</v>
      </c>
      <c r="C9">
        <v>4834338</v>
      </c>
      <c r="D9" t="s">
        <v>138</v>
      </c>
      <c r="E9">
        <v>1</v>
      </c>
      <c r="F9" s="9">
        <v>42736.567973877318</v>
      </c>
      <c r="G9" s="9">
        <v>42736.569064120369</v>
      </c>
      <c r="H9" s="9">
        <v>1</v>
      </c>
      <c r="I9" s="9">
        <v>42736.573640937502</v>
      </c>
      <c r="J9" s="9">
        <v>1</v>
      </c>
      <c r="K9">
        <v>490</v>
      </c>
      <c r="L9" s="9">
        <v>42736.577800960651</v>
      </c>
      <c r="M9" s="9">
        <v>1</v>
      </c>
      <c r="N9" t="s">
        <v>64</v>
      </c>
      <c r="O9" t="s">
        <v>64</v>
      </c>
      <c r="P9" t="s">
        <v>139</v>
      </c>
      <c r="Q9" t="s">
        <v>50</v>
      </c>
      <c r="R9" t="s">
        <v>123</v>
      </c>
      <c r="S9">
        <v>1</v>
      </c>
      <c r="T9" t="s">
        <v>124</v>
      </c>
      <c r="U9" t="s">
        <v>125</v>
      </c>
      <c r="V9">
        <v>12</v>
      </c>
      <c r="W9" t="s">
        <v>140</v>
      </c>
    </row>
    <row r="10" spans="1:23" x14ac:dyDescent="0.25">
      <c r="A10">
        <v>4</v>
      </c>
      <c r="B10" t="s">
        <v>137</v>
      </c>
      <c r="C10">
        <v>4834339</v>
      </c>
      <c r="D10" t="s">
        <v>141</v>
      </c>
      <c r="E10">
        <v>2</v>
      </c>
      <c r="F10" s="9">
        <v>42736.567974074074</v>
      </c>
      <c r="G10" s="9">
        <v>42736.568910266207</v>
      </c>
      <c r="H10" s="9">
        <v>1</v>
      </c>
      <c r="I10" s="9">
        <v>42736.574672025461</v>
      </c>
      <c r="J10" s="9">
        <v>1</v>
      </c>
      <c r="K10">
        <v>579</v>
      </c>
      <c r="L10" s="9">
        <v>42736.578033530095</v>
      </c>
      <c r="M10" s="9">
        <v>1</v>
      </c>
      <c r="N10" t="s">
        <v>64</v>
      </c>
      <c r="O10" t="s">
        <v>64</v>
      </c>
      <c r="P10" t="s">
        <v>139</v>
      </c>
      <c r="Q10" t="s">
        <v>50</v>
      </c>
      <c r="R10" t="s">
        <v>123</v>
      </c>
      <c r="S10">
        <v>2</v>
      </c>
      <c r="T10" t="s">
        <v>124</v>
      </c>
      <c r="U10" t="s">
        <v>125</v>
      </c>
      <c r="V10">
        <v>12</v>
      </c>
      <c r="W10" t="s">
        <v>140</v>
      </c>
    </row>
    <row r="11" spans="1:23" x14ac:dyDescent="0.25">
      <c r="A11">
        <v>5</v>
      </c>
      <c r="B11" t="s">
        <v>142</v>
      </c>
      <c r="C11">
        <v>4834340</v>
      </c>
      <c r="D11" t="s">
        <v>143</v>
      </c>
      <c r="E11">
        <v>1</v>
      </c>
      <c r="F11" s="9">
        <v>42736.569273726855</v>
      </c>
      <c r="G11" s="9">
        <v>42736.569754594908</v>
      </c>
      <c r="H11" s="9">
        <v>1</v>
      </c>
      <c r="I11" s="9">
        <v>42736.572362037034</v>
      </c>
      <c r="J11" s="9">
        <v>1</v>
      </c>
      <c r="K11">
        <v>267</v>
      </c>
      <c r="L11" s="9">
        <v>42736.580348645832</v>
      </c>
      <c r="M11" s="9">
        <v>1</v>
      </c>
      <c r="N11" t="s">
        <v>64</v>
      </c>
      <c r="O11" t="s">
        <v>64</v>
      </c>
      <c r="P11" t="s">
        <v>144</v>
      </c>
      <c r="Q11" t="s">
        <v>102</v>
      </c>
      <c r="R11" t="s">
        <v>123</v>
      </c>
      <c r="S11">
        <v>1</v>
      </c>
      <c r="T11" t="s">
        <v>124</v>
      </c>
      <c r="U11" t="s">
        <v>125</v>
      </c>
      <c r="V11" t="s">
        <v>64</v>
      </c>
      <c r="W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Problem Formulation</vt:lpstr>
      <vt:lpstr>Prototype Model</vt:lpstr>
      <vt:lpstr>Available Engines</vt:lpstr>
      <vt:lpstr>Incident Details</vt:lpstr>
      <vt:lpstr>'Prototype Model'!Deployment</vt:lpstr>
      <vt:lpstr>Engines_Available</vt:lpstr>
      <vt:lpstr>Engines_Deployed</vt:lpstr>
      <vt:lpstr>Min_Deployed</vt:lpstr>
      <vt:lpstr>Total_Deployed</vt:lpstr>
      <vt:lpstr>Total_Effective_Distance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2018-11-01T19:08:17Z</dcterms:created>
  <dcterms:modified xsi:type="dcterms:W3CDTF">2018-11-01T20:23:34Z</dcterms:modified>
</cp:coreProperties>
</file>