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DALA\Downloads\Data Final\"/>
    </mc:Choice>
  </mc:AlternateContent>
  <bookViews>
    <workbookView xWindow="1125" yWindow="1125" windowWidth="8130" windowHeight="9645" firstSheet="1" activeTab="1"/>
  </bookViews>
  <sheets>
    <sheet name="REGION WISE" sheetId="10" r:id="rId1"/>
    <sheet name="DZONGKHAG WISE" sheetId="2" r:id="rId2"/>
    <sheet name="EXCHANGE WISE" sheetId="9" r:id="rId3"/>
    <sheet name="Work sheet SX" sheetId="3" state="hidden" r:id="rId4"/>
    <sheet name="Work sheet SW" sheetId="4" state="hidden" r:id="rId5"/>
    <sheet name="Work sheet CR" sheetId="5" state="hidden" r:id="rId6"/>
    <sheet name="Work sheet SAU" sheetId="6" state="hidden" r:id="rId7"/>
  </sheets>
  <externalReferences>
    <externalReference r:id="rId8"/>
    <externalReference r:id="rId9"/>
    <externalReference r:id="rId10"/>
    <externalReference r:id="rId11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2" i="10" l="1"/>
  <c r="M131" i="10"/>
  <c r="M130" i="10"/>
  <c r="M129" i="10"/>
  <c r="M128" i="10"/>
  <c r="M127" i="10"/>
  <c r="M126" i="10"/>
  <c r="M125" i="10"/>
  <c r="M124" i="10"/>
  <c r="M123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N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27" i="10" s="1"/>
  <c r="M7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130" i="9" l="1"/>
  <c r="M130" i="9"/>
  <c r="N130" i="9"/>
  <c r="M65" i="9"/>
  <c r="N65" i="9"/>
  <c r="L132" i="10"/>
  <c r="L131" i="10"/>
  <c r="L130" i="10"/>
  <c r="L129" i="10"/>
  <c r="L128" i="10"/>
  <c r="L127" i="10"/>
  <c r="L126" i="10"/>
  <c r="L125" i="10"/>
  <c r="L124" i="10"/>
  <c r="L123" i="10"/>
  <c r="L115" i="10"/>
  <c r="L114" i="10"/>
  <c r="L113" i="10"/>
  <c r="L65" i="9" s="1"/>
  <c r="L112" i="10"/>
  <c r="L64" i="9" s="1"/>
  <c r="L111" i="10"/>
  <c r="L110" i="10"/>
  <c r="L109" i="10"/>
  <c r="L108" i="10"/>
  <c r="L107" i="10"/>
  <c r="L106" i="10"/>
  <c r="L105" i="10"/>
  <c r="L104" i="10"/>
  <c r="L103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27" i="10"/>
  <c r="K130" i="9" l="1"/>
  <c r="K37" i="9"/>
  <c r="K82" i="9"/>
  <c r="K142" i="9"/>
  <c r="B37" i="9"/>
  <c r="F37" i="9"/>
  <c r="G37" i="9"/>
  <c r="I37" i="9"/>
  <c r="J37" i="9"/>
  <c r="L37" i="9"/>
  <c r="M37" i="9"/>
  <c r="N37" i="9"/>
  <c r="K27" i="10" l="1"/>
  <c r="H132" i="10" l="1"/>
  <c r="H131" i="10"/>
  <c r="H130" i="10"/>
  <c r="H129" i="10"/>
  <c r="H128" i="10"/>
  <c r="H127" i="10"/>
  <c r="H126" i="10"/>
  <c r="H125" i="10"/>
  <c r="H124" i="10"/>
  <c r="H123" i="10"/>
  <c r="H115" i="10"/>
  <c r="H37" i="9" s="1"/>
  <c r="H114" i="10"/>
  <c r="H112" i="10"/>
  <c r="H111" i="10"/>
  <c r="H110" i="10"/>
  <c r="H109" i="10"/>
  <c r="H108" i="10"/>
  <c r="H107" i="10"/>
  <c r="H106" i="10"/>
  <c r="H105" i="10"/>
  <c r="H104" i="10"/>
  <c r="H103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133" i="10" l="1"/>
  <c r="E132" i="10"/>
  <c r="E131" i="10"/>
  <c r="E130" i="10"/>
  <c r="E129" i="10"/>
  <c r="E128" i="10"/>
  <c r="E127" i="10"/>
  <c r="E126" i="10"/>
  <c r="E125" i="10"/>
  <c r="E124" i="10"/>
  <c r="E123" i="10"/>
  <c r="E115" i="10"/>
  <c r="E37" i="9" s="1"/>
  <c r="E114" i="10"/>
  <c r="E112" i="10"/>
  <c r="E111" i="10"/>
  <c r="E110" i="10"/>
  <c r="E109" i="10"/>
  <c r="E108" i="10"/>
  <c r="E107" i="10"/>
  <c r="E106" i="10"/>
  <c r="E105" i="10"/>
  <c r="E104" i="10"/>
  <c r="E103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82" i="9" l="1"/>
  <c r="F82" i="9"/>
  <c r="G82" i="9"/>
  <c r="H82" i="9"/>
  <c r="I82" i="9"/>
  <c r="J82" i="9"/>
  <c r="L82" i="9"/>
  <c r="M82" i="9"/>
  <c r="N82" i="9"/>
  <c r="D132" i="10"/>
  <c r="D131" i="10"/>
  <c r="D130" i="10"/>
  <c r="D129" i="10"/>
  <c r="D128" i="10"/>
  <c r="D127" i="10"/>
  <c r="D126" i="10"/>
  <c r="D125" i="10"/>
  <c r="D124" i="10"/>
  <c r="D123" i="10"/>
  <c r="D115" i="10"/>
  <c r="D37" i="9" s="1"/>
  <c r="D114" i="10"/>
  <c r="D112" i="10"/>
  <c r="D111" i="10"/>
  <c r="D110" i="10"/>
  <c r="D109" i="10"/>
  <c r="D108" i="10"/>
  <c r="D107" i="10"/>
  <c r="D106" i="10"/>
  <c r="D105" i="10"/>
  <c r="D104" i="10"/>
  <c r="D103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53" i="10"/>
  <c r="D82" i="9" s="1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142" i="9" l="1"/>
  <c r="E142" i="9"/>
  <c r="F142" i="9"/>
  <c r="G142" i="9"/>
  <c r="H142" i="9"/>
  <c r="I142" i="9"/>
  <c r="J142" i="9"/>
  <c r="L142" i="9"/>
  <c r="M142" i="9"/>
  <c r="N142" i="9"/>
  <c r="C35" i="9"/>
  <c r="D30" i="9"/>
  <c r="E30" i="9"/>
  <c r="F30" i="9"/>
  <c r="G30" i="9"/>
  <c r="H30" i="9"/>
  <c r="I30" i="9"/>
  <c r="J30" i="9"/>
  <c r="K30" i="9"/>
  <c r="L30" i="9"/>
  <c r="M30" i="9"/>
  <c r="N30" i="9"/>
  <c r="M29" i="9"/>
  <c r="N29" i="9"/>
  <c r="D29" i="9"/>
  <c r="E29" i="9"/>
  <c r="F29" i="9"/>
  <c r="G29" i="9"/>
  <c r="H29" i="9"/>
  <c r="I29" i="9"/>
  <c r="J29" i="9"/>
  <c r="K29" i="9"/>
  <c r="L29" i="9"/>
  <c r="D18" i="9"/>
  <c r="D116" i="10"/>
  <c r="E116" i="10"/>
  <c r="F116" i="10"/>
  <c r="G116" i="10"/>
  <c r="H116" i="10"/>
  <c r="I116" i="10"/>
  <c r="J116" i="10"/>
  <c r="K116" i="10"/>
  <c r="L116" i="10"/>
  <c r="M116" i="10"/>
  <c r="N116" i="10"/>
  <c r="D133" i="10"/>
  <c r="E133" i="10"/>
  <c r="F133" i="10"/>
  <c r="G133" i="10"/>
  <c r="I133" i="10"/>
  <c r="J133" i="10"/>
  <c r="K133" i="10"/>
  <c r="L133" i="10"/>
  <c r="M133" i="10"/>
  <c r="N133" i="10"/>
  <c r="C132" i="10"/>
  <c r="C142" i="9" s="1"/>
  <c r="C131" i="10"/>
  <c r="C130" i="10"/>
  <c r="C129" i="10"/>
  <c r="C128" i="10"/>
  <c r="C127" i="10"/>
  <c r="C126" i="10"/>
  <c r="C125" i="10"/>
  <c r="C124" i="10"/>
  <c r="C123" i="10"/>
  <c r="C115" i="10"/>
  <c r="C37" i="9" s="1"/>
  <c r="C114" i="10"/>
  <c r="C36" i="9" s="1"/>
  <c r="C112" i="10"/>
  <c r="C111" i="10"/>
  <c r="C110" i="10"/>
  <c r="C109" i="10"/>
  <c r="C108" i="10"/>
  <c r="C107" i="10"/>
  <c r="C106" i="10"/>
  <c r="C105" i="10"/>
  <c r="C104" i="10"/>
  <c r="C103" i="10"/>
  <c r="C101" i="10"/>
  <c r="C100" i="10"/>
  <c r="C99" i="10"/>
  <c r="C98" i="10"/>
  <c r="C97" i="10"/>
  <c r="C96" i="10"/>
  <c r="C29" i="9" s="1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18" i="9" s="1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D54" i="10"/>
  <c r="E54" i="10"/>
  <c r="F54" i="10"/>
  <c r="G54" i="10"/>
  <c r="H54" i="10"/>
  <c r="I54" i="10"/>
  <c r="J54" i="10"/>
  <c r="K54" i="10"/>
  <c r="L54" i="10"/>
  <c r="M54" i="10"/>
  <c r="N54" i="10"/>
  <c r="C53" i="10"/>
  <c r="C82" i="9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54" i="10" l="1"/>
  <c r="C116" i="10"/>
  <c r="C133" i="10"/>
  <c r="C27" i="10"/>
  <c r="G18" i="9"/>
  <c r="H18" i="9"/>
  <c r="I18" i="9"/>
  <c r="J18" i="9"/>
  <c r="K18" i="9"/>
  <c r="L18" i="9"/>
  <c r="M18" i="9"/>
  <c r="N18" i="9"/>
  <c r="F18" i="9"/>
  <c r="F27" i="10"/>
  <c r="F134" i="10" s="1"/>
  <c r="F136" i="10" s="1"/>
  <c r="E18" i="9" l="1"/>
  <c r="E19" i="9"/>
  <c r="D27" i="10" l="1"/>
  <c r="D134" i="10" s="1"/>
  <c r="D136" i="10" s="1"/>
  <c r="D136" i="9"/>
  <c r="C136" i="9"/>
  <c r="B136" i="9"/>
  <c r="D137" i="9"/>
  <c r="D138" i="9"/>
  <c r="D139" i="9"/>
  <c r="D145" i="9"/>
  <c r="D146" i="9"/>
  <c r="D147" i="9"/>
  <c r="D140" i="9"/>
  <c r="D141" i="9"/>
  <c r="C138" i="9"/>
  <c r="C139" i="9"/>
  <c r="C145" i="9"/>
  <c r="C146" i="9"/>
  <c r="C147" i="9"/>
  <c r="C140" i="9"/>
  <c r="C141" i="9"/>
  <c r="C137" i="9"/>
  <c r="B147" i="9"/>
  <c r="B140" i="9"/>
  <c r="B141" i="9"/>
  <c r="B138" i="9"/>
  <c r="B139" i="9"/>
  <c r="B145" i="9"/>
  <c r="B146" i="9"/>
  <c r="B137" i="9"/>
  <c r="D133" i="9"/>
  <c r="C133" i="9"/>
  <c r="B133" i="9"/>
  <c r="D125" i="9"/>
  <c r="D126" i="9"/>
  <c r="D127" i="9"/>
  <c r="D128" i="9"/>
  <c r="D129" i="9"/>
  <c r="B129" i="9"/>
  <c r="C129" i="9"/>
  <c r="C128" i="9"/>
  <c r="B128" i="9"/>
  <c r="B126" i="9"/>
  <c r="C126" i="9"/>
  <c r="B127" i="9"/>
  <c r="C127" i="9"/>
  <c r="C125" i="9"/>
  <c r="D122" i="9"/>
  <c r="D123" i="9" s="1"/>
  <c r="D20" i="2" s="1"/>
  <c r="C122" i="9"/>
  <c r="C123" i="9" s="1"/>
  <c r="C20" i="2" s="1"/>
  <c r="D116" i="9"/>
  <c r="D117" i="9"/>
  <c r="D118" i="9"/>
  <c r="D119" i="9"/>
  <c r="C119" i="9"/>
  <c r="C118" i="9"/>
  <c r="C117" i="9"/>
  <c r="C116" i="9"/>
  <c r="B119" i="9"/>
  <c r="B118" i="9"/>
  <c r="D113" i="9"/>
  <c r="C113" i="9"/>
  <c r="D104" i="9"/>
  <c r="D105" i="9"/>
  <c r="D106" i="9"/>
  <c r="D107" i="9"/>
  <c r="D108" i="9"/>
  <c r="D109" i="9"/>
  <c r="D110" i="9"/>
  <c r="C107" i="9"/>
  <c r="C106" i="9"/>
  <c r="C105" i="9"/>
  <c r="C108" i="9"/>
  <c r="C109" i="9"/>
  <c r="C110" i="9"/>
  <c r="C104" i="9"/>
  <c r="B109" i="9"/>
  <c r="B110" i="9"/>
  <c r="B125" i="9"/>
  <c r="B108" i="9"/>
  <c r="B113" i="9"/>
  <c r="B117" i="9"/>
  <c r="B107" i="9"/>
  <c r="B106" i="9"/>
  <c r="B122" i="9"/>
  <c r="B116" i="9"/>
  <c r="B105" i="9"/>
  <c r="B104" i="9"/>
  <c r="D99" i="9"/>
  <c r="D100" i="9"/>
  <c r="D101" i="9"/>
  <c r="C101" i="9"/>
  <c r="C100" i="9"/>
  <c r="C99" i="9"/>
  <c r="B101" i="9"/>
  <c r="B100" i="9"/>
  <c r="B99" i="9"/>
  <c r="D96" i="9"/>
  <c r="D97" i="9" s="1"/>
  <c r="D15" i="2" s="1"/>
  <c r="C96" i="9"/>
  <c r="C97" i="9" s="1"/>
  <c r="C15" i="2" s="1"/>
  <c r="B96" i="9"/>
  <c r="D90" i="9"/>
  <c r="D91" i="9"/>
  <c r="D92" i="9"/>
  <c r="D93" i="9"/>
  <c r="C93" i="9"/>
  <c r="C92" i="9"/>
  <c r="C91" i="9"/>
  <c r="C90" i="9"/>
  <c r="B93" i="9"/>
  <c r="B92" i="9"/>
  <c r="B91" i="9"/>
  <c r="B90" i="9"/>
  <c r="D85" i="9"/>
  <c r="D86" i="9"/>
  <c r="D87" i="9"/>
  <c r="C86" i="9"/>
  <c r="C87" i="9"/>
  <c r="C85" i="9"/>
  <c r="B86" i="9"/>
  <c r="B87" i="9"/>
  <c r="B85" i="9"/>
  <c r="D80" i="9"/>
  <c r="D81" i="9"/>
  <c r="C81" i="9"/>
  <c r="C80" i="9"/>
  <c r="B81" i="9"/>
  <c r="B80" i="9"/>
  <c r="D72" i="9"/>
  <c r="D73" i="9"/>
  <c r="D74" i="9"/>
  <c r="D75" i="9"/>
  <c r="D76" i="9"/>
  <c r="D77" i="9"/>
  <c r="C73" i="9"/>
  <c r="C74" i="9"/>
  <c r="C75" i="9"/>
  <c r="C76" i="9"/>
  <c r="C77" i="9"/>
  <c r="C72" i="9"/>
  <c r="B73" i="9"/>
  <c r="B74" i="9"/>
  <c r="B75" i="9"/>
  <c r="B76" i="9"/>
  <c r="B77" i="9"/>
  <c r="B72" i="9"/>
  <c r="D68" i="9"/>
  <c r="D69" i="9"/>
  <c r="C68" i="9"/>
  <c r="B68" i="9"/>
  <c r="D56" i="9"/>
  <c r="D57" i="9"/>
  <c r="D58" i="9"/>
  <c r="D59" i="9"/>
  <c r="D60" i="9"/>
  <c r="D61" i="9"/>
  <c r="D62" i="9"/>
  <c r="D63" i="9"/>
  <c r="D64" i="9"/>
  <c r="C60" i="9"/>
  <c r="C61" i="9"/>
  <c r="C62" i="9"/>
  <c r="C63" i="9"/>
  <c r="C64" i="9"/>
  <c r="C59" i="9"/>
  <c r="C69" i="9"/>
  <c r="C57" i="9"/>
  <c r="C58" i="9"/>
  <c r="C56" i="9"/>
  <c r="B60" i="9"/>
  <c r="B61" i="9"/>
  <c r="B62" i="9"/>
  <c r="B63" i="9"/>
  <c r="B64" i="9"/>
  <c r="B59" i="9"/>
  <c r="B58" i="9"/>
  <c r="B57" i="9"/>
  <c r="B69" i="9"/>
  <c r="B56" i="9"/>
  <c r="D52" i="9"/>
  <c r="D53" i="9"/>
  <c r="C53" i="9"/>
  <c r="C52" i="9"/>
  <c r="B53" i="9"/>
  <c r="B52" i="9"/>
  <c r="D45" i="9"/>
  <c r="D46" i="9"/>
  <c r="D47" i="9"/>
  <c r="D48" i="9"/>
  <c r="D49" i="9"/>
  <c r="C49" i="9"/>
  <c r="C48" i="9"/>
  <c r="C46" i="9"/>
  <c r="C47" i="9"/>
  <c r="C45" i="9"/>
  <c r="B49" i="9"/>
  <c r="B48" i="9"/>
  <c r="B46" i="9"/>
  <c r="B47" i="9"/>
  <c r="B45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9" i="9"/>
  <c r="D20" i="9"/>
  <c r="D21" i="9"/>
  <c r="D22" i="9"/>
  <c r="D23" i="9"/>
  <c r="D24" i="9"/>
  <c r="D25" i="9"/>
  <c r="D26" i="9"/>
  <c r="D27" i="9"/>
  <c r="D28" i="9"/>
  <c r="D31" i="9"/>
  <c r="D32" i="9"/>
  <c r="D33" i="9"/>
  <c r="D34" i="9"/>
  <c r="D36" i="9"/>
  <c r="B28" i="9"/>
  <c r="B30" i="9"/>
  <c r="B31" i="9"/>
  <c r="B32" i="9"/>
  <c r="B33" i="9"/>
  <c r="B34" i="9"/>
  <c r="B20" i="9"/>
  <c r="B21" i="9"/>
  <c r="B22" i="9"/>
  <c r="B23" i="9"/>
  <c r="B24" i="9"/>
  <c r="B25" i="9"/>
  <c r="B26" i="9"/>
  <c r="B27" i="9"/>
  <c r="B15" i="9"/>
  <c r="B16" i="9"/>
  <c r="B17" i="9"/>
  <c r="B19" i="9"/>
  <c r="B14" i="9"/>
  <c r="B6" i="9"/>
  <c r="B7" i="9"/>
  <c r="B8" i="9"/>
  <c r="B9" i="9"/>
  <c r="B10" i="9"/>
  <c r="B11" i="9"/>
  <c r="B12" i="9"/>
  <c r="B13" i="9"/>
  <c r="B5" i="9"/>
  <c r="D40" i="9"/>
  <c r="D41" i="9"/>
  <c r="D42" i="9"/>
  <c r="C40" i="9"/>
  <c r="C41" i="9"/>
  <c r="C42" i="9"/>
  <c r="B42" i="9"/>
  <c r="B41" i="9"/>
  <c r="B40" i="9"/>
  <c r="D38" i="9" l="1"/>
  <c r="D143" i="9"/>
  <c r="D23" i="2" s="1"/>
  <c r="D83" i="9"/>
  <c r="C143" i="9"/>
  <c r="C83" i="9"/>
  <c r="C148" i="9"/>
  <c r="C131" i="9"/>
  <c r="C111" i="9"/>
  <c r="D131" i="9"/>
  <c r="D21" i="2" s="1"/>
  <c r="D111" i="9"/>
  <c r="D17" i="2" s="1"/>
  <c r="D148" i="9"/>
  <c r="D24" i="2" s="1"/>
  <c r="C102" i="9"/>
  <c r="C16" i="2" s="1"/>
  <c r="D94" i="9"/>
  <c r="D14" i="2" s="1"/>
  <c r="D102" i="9"/>
  <c r="D16" i="2" s="1"/>
  <c r="C94" i="9"/>
  <c r="C14" i="2" s="1"/>
  <c r="C70" i="9"/>
  <c r="D70" i="9"/>
  <c r="D10" i="2" s="1"/>
  <c r="B36" i="9" l="1"/>
  <c r="N141" i="9" l="1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36" i="9"/>
  <c r="M36" i="9"/>
  <c r="L36" i="9"/>
  <c r="K36" i="9"/>
  <c r="J36" i="9"/>
  <c r="I36" i="9"/>
  <c r="H36" i="9"/>
  <c r="G36" i="9"/>
  <c r="F36" i="9"/>
  <c r="E36" i="9"/>
  <c r="N64" i="9"/>
  <c r="M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48" i="9"/>
  <c r="M48" i="9"/>
  <c r="L48" i="9"/>
  <c r="K48" i="9"/>
  <c r="J48" i="9"/>
  <c r="I48" i="9"/>
  <c r="H48" i="9"/>
  <c r="G48" i="9"/>
  <c r="F48" i="9"/>
  <c r="E48" i="9"/>
  <c r="N53" i="9"/>
  <c r="M53" i="9"/>
  <c r="L53" i="9"/>
  <c r="K53" i="9"/>
  <c r="J53" i="9"/>
  <c r="I53" i="9"/>
  <c r="H53" i="9"/>
  <c r="G53" i="9"/>
  <c r="F53" i="9"/>
  <c r="E53" i="9"/>
  <c r="N40" i="9"/>
  <c r="M40" i="9"/>
  <c r="L40" i="9"/>
  <c r="K40" i="9"/>
  <c r="J40" i="9"/>
  <c r="I40" i="9"/>
  <c r="H40" i="9"/>
  <c r="G40" i="9"/>
  <c r="F40" i="9"/>
  <c r="E40" i="9"/>
  <c r="N41" i="9"/>
  <c r="M41" i="9"/>
  <c r="L41" i="9"/>
  <c r="K41" i="9"/>
  <c r="J41" i="9"/>
  <c r="I41" i="9"/>
  <c r="H41" i="9"/>
  <c r="G41" i="9"/>
  <c r="F41" i="9"/>
  <c r="E41" i="9"/>
  <c r="N34" i="9"/>
  <c r="M34" i="9"/>
  <c r="L34" i="9"/>
  <c r="K34" i="9"/>
  <c r="J34" i="9"/>
  <c r="I34" i="9"/>
  <c r="H34" i="9"/>
  <c r="G34" i="9"/>
  <c r="F34" i="9"/>
  <c r="E34" i="9"/>
  <c r="C34" i="9"/>
  <c r="N33" i="9"/>
  <c r="M33" i="9"/>
  <c r="L33" i="9"/>
  <c r="K33" i="9"/>
  <c r="J33" i="9"/>
  <c r="I33" i="9"/>
  <c r="H33" i="9"/>
  <c r="G33" i="9"/>
  <c r="F33" i="9"/>
  <c r="E33" i="9"/>
  <c r="C33" i="9"/>
  <c r="N32" i="9"/>
  <c r="M32" i="9"/>
  <c r="L32" i="9"/>
  <c r="K32" i="9"/>
  <c r="J32" i="9"/>
  <c r="I32" i="9"/>
  <c r="H32" i="9"/>
  <c r="G32" i="9"/>
  <c r="F32" i="9"/>
  <c r="E32" i="9"/>
  <c r="C32" i="9"/>
  <c r="N31" i="9"/>
  <c r="M31" i="9"/>
  <c r="L31" i="9"/>
  <c r="K31" i="9"/>
  <c r="J31" i="9"/>
  <c r="I31" i="9"/>
  <c r="H31" i="9"/>
  <c r="G31" i="9"/>
  <c r="F31" i="9"/>
  <c r="E31" i="9"/>
  <c r="C31" i="9"/>
  <c r="C30" i="9"/>
  <c r="N28" i="9"/>
  <c r="M28" i="9"/>
  <c r="L28" i="9"/>
  <c r="K28" i="9"/>
  <c r="J28" i="9"/>
  <c r="I28" i="9"/>
  <c r="H28" i="9"/>
  <c r="G28" i="9"/>
  <c r="F28" i="9"/>
  <c r="E28" i="9"/>
  <c r="C2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2" i="9"/>
  <c r="M42" i="9"/>
  <c r="L42" i="9"/>
  <c r="K42" i="9"/>
  <c r="J42" i="9"/>
  <c r="I42" i="9"/>
  <c r="H42" i="9"/>
  <c r="G42" i="9"/>
  <c r="F42" i="9"/>
  <c r="E42" i="9"/>
  <c r="N27" i="9"/>
  <c r="M27" i="9"/>
  <c r="L27" i="9"/>
  <c r="K27" i="9"/>
  <c r="J27" i="9"/>
  <c r="I27" i="9"/>
  <c r="H27" i="9"/>
  <c r="G27" i="9"/>
  <c r="F27" i="9"/>
  <c r="E27" i="9"/>
  <c r="C27" i="9"/>
  <c r="N26" i="9"/>
  <c r="M26" i="9"/>
  <c r="L26" i="9"/>
  <c r="K26" i="9"/>
  <c r="J26" i="9"/>
  <c r="I26" i="9"/>
  <c r="H26" i="9"/>
  <c r="G26" i="9"/>
  <c r="F26" i="9"/>
  <c r="E26" i="9"/>
  <c r="C26" i="9"/>
  <c r="N25" i="9"/>
  <c r="M25" i="9"/>
  <c r="L25" i="9"/>
  <c r="K25" i="9"/>
  <c r="J25" i="9"/>
  <c r="I25" i="9"/>
  <c r="H25" i="9"/>
  <c r="G25" i="9"/>
  <c r="F25" i="9"/>
  <c r="E25" i="9"/>
  <c r="C25" i="9"/>
  <c r="N24" i="9"/>
  <c r="M24" i="9"/>
  <c r="L24" i="9"/>
  <c r="K24" i="9"/>
  <c r="J24" i="9"/>
  <c r="I24" i="9"/>
  <c r="H24" i="9"/>
  <c r="G24" i="9"/>
  <c r="F24" i="9"/>
  <c r="E24" i="9"/>
  <c r="C24" i="9"/>
  <c r="N23" i="9"/>
  <c r="M23" i="9"/>
  <c r="L23" i="9"/>
  <c r="K23" i="9"/>
  <c r="J23" i="9"/>
  <c r="I23" i="9"/>
  <c r="H23" i="9"/>
  <c r="G23" i="9"/>
  <c r="F23" i="9"/>
  <c r="E23" i="9"/>
  <c r="C23" i="9"/>
  <c r="N22" i="9"/>
  <c r="M22" i="9"/>
  <c r="L22" i="9"/>
  <c r="K22" i="9"/>
  <c r="J22" i="9"/>
  <c r="I22" i="9"/>
  <c r="H22" i="9"/>
  <c r="G22" i="9"/>
  <c r="F22" i="9"/>
  <c r="E22" i="9"/>
  <c r="C22" i="9"/>
  <c r="N21" i="9"/>
  <c r="M21" i="9"/>
  <c r="L21" i="9"/>
  <c r="K21" i="9"/>
  <c r="J21" i="9"/>
  <c r="I21" i="9"/>
  <c r="H21" i="9"/>
  <c r="G21" i="9"/>
  <c r="F21" i="9"/>
  <c r="E21" i="9"/>
  <c r="C21" i="9"/>
  <c r="N20" i="9"/>
  <c r="M20" i="9"/>
  <c r="L20" i="9"/>
  <c r="K20" i="9"/>
  <c r="J20" i="9"/>
  <c r="I20" i="9"/>
  <c r="H20" i="9"/>
  <c r="G20" i="9"/>
  <c r="F20" i="9"/>
  <c r="E20" i="9"/>
  <c r="C20" i="9"/>
  <c r="N19" i="9"/>
  <c r="M19" i="9"/>
  <c r="L19" i="9"/>
  <c r="K19" i="9"/>
  <c r="J19" i="9"/>
  <c r="I19" i="9"/>
  <c r="H19" i="9"/>
  <c r="G19" i="9"/>
  <c r="F19" i="9"/>
  <c r="C19" i="9"/>
  <c r="N17" i="9"/>
  <c r="M17" i="9"/>
  <c r="L17" i="9"/>
  <c r="K17" i="9"/>
  <c r="J17" i="9"/>
  <c r="I17" i="9"/>
  <c r="H17" i="9"/>
  <c r="G17" i="9"/>
  <c r="F17" i="9"/>
  <c r="E17" i="9"/>
  <c r="C17" i="9"/>
  <c r="N16" i="9"/>
  <c r="M16" i="9"/>
  <c r="L16" i="9"/>
  <c r="K16" i="9"/>
  <c r="J16" i="9"/>
  <c r="I16" i="9"/>
  <c r="H16" i="9"/>
  <c r="G16" i="9"/>
  <c r="F16" i="9"/>
  <c r="E16" i="9"/>
  <c r="C16" i="9"/>
  <c r="N15" i="9"/>
  <c r="M15" i="9"/>
  <c r="L15" i="9"/>
  <c r="K15" i="9"/>
  <c r="J15" i="9"/>
  <c r="I15" i="9"/>
  <c r="H15" i="9"/>
  <c r="G15" i="9"/>
  <c r="F15" i="9"/>
  <c r="E15" i="9"/>
  <c r="C15" i="9"/>
  <c r="N14" i="9"/>
  <c r="M14" i="9"/>
  <c r="L14" i="9"/>
  <c r="K14" i="9"/>
  <c r="J14" i="9"/>
  <c r="I14" i="9"/>
  <c r="H14" i="9"/>
  <c r="G14" i="9"/>
  <c r="F14" i="9"/>
  <c r="E14" i="9"/>
  <c r="C14" i="9"/>
  <c r="N68" i="9"/>
  <c r="M68" i="9"/>
  <c r="L68" i="9"/>
  <c r="K68" i="9"/>
  <c r="J68" i="9"/>
  <c r="I68" i="9"/>
  <c r="H68" i="9"/>
  <c r="G68" i="9"/>
  <c r="F68" i="9"/>
  <c r="E68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69" i="9"/>
  <c r="M69" i="9"/>
  <c r="L69" i="9"/>
  <c r="K69" i="9"/>
  <c r="J69" i="9"/>
  <c r="I69" i="9"/>
  <c r="H69" i="9"/>
  <c r="G69" i="9"/>
  <c r="F69" i="9"/>
  <c r="E69" i="9"/>
  <c r="N56" i="9"/>
  <c r="M56" i="9"/>
  <c r="L56" i="9"/>
  <c r="K56" i="9"/>
  <c r="J56" i="9"/>
  <c r="I56" i="9"/>
  <c r="H56" i="9"/>
  <c r="G56" i="9"/>
  <c r="F56" i="9"/>
  <c r="E56" i="9"/>
  <c r="N49" i="9"/>
  <c r="M49" i="9"/>
  <c r="L49" i="9"/>
  <c r="K49" i="9"/>
  <c r="J49" i="9"/>
  <c r="I49" i="9"/>
  <c r="H49" i="9"/>
  <c r="G49" i="9"/>
  <c r="F49" i="9"/>
  <c r="E49" i="9"/>
  <c r="N52" i="9"/>
  <c r="M52" i="9"/>
  <c r="L52" i="9"/>
  <c r="K52" i="9"/>
  <c r="J52" i="9"/>
  <c r="I52" i="9"/>
  <c r="H52" i="9"/>
  <c r="G52" i="9"/>
  <c r="F52" i="9"/>
  <c r="E52" i="9"/>
  <c r="N13" i="9"/>
  <c r="M13" i="9"/>
  <c r="L13" i="9"/>
  <c r="K13" i="9"/>
  <c r="J13" i="9"/>
  <c r="I13" i="9"/>
  <c r="H13" i="9"/>
  <c r="G13" i="9"/>
  <c r="F13" i="9"/>
  <c r="E13" i="9"/>
  <c r="C13" i="9"/>
  <c r="N12" i="9"/>
  <c r="M12" i="9"/>
  <c r="L12" i="9"/>
  <c r="K12" i="9"/>
  <c r="J12" i="9"/>
  <c r="I12" i="9"/>
  <c r="H12" i="9"/>
  <c r="G12" i="9"/>
  <c r="F12" i="9"/>
  <c r="E12" i="9"/>
  <c r="C12" i="9"/>
  <c r="N11" i="9"/>
  <c r="M11" i="9"/>
  <c r="L11" i="9"/>
  <c r="K11" i="9"/>
  <c r="J11" i="9"/>
  <c r="I11" i="9"/>
  <c r="H11" i="9"/>
  <c r="G11" i="9"/>
  <c r="F11" i="9"/>
  <c r="E11" i="9"/>
  <c r="C11" i="9"/>
  <c r="N10" i="9"/>
  <c r="M10" i="9"/>
  <c r="L10" i="9"/>
  <c r="K10" i="9"/>
  <c r="J10" i="9"/>
  <c r="I10" i="9"/>
  <c r="H10" i="9"/>
  <c r="G10" i="9"/>
  <c r="F10" i="9"/>
  <c r="E10" i="9"/>
  <c r="C10" i="9"/>
  <c r="N9" i="9"/>
  <c r="M9" i="9"/>
  <c r="L9" i="9"/>
  <c r="K9" i="9"/>
  <c r="J9" i="9"/>
  <c r="I9" i="9"/>
  <c r="H9" i="9"/>
  <c r="G9" i="9"/>
  <c r="F9" i="9"/>
  <c r="E9" i="9"/>
  <c r="C9" i="9"/>
  <c r="N8" i="9"/>
  <c r="M8" i="9"/>
  <c r="L8" i="9"/>
  <c r="K8" i="9"/>
  <c r="J8" i="9"/>
  <c r="I8" i="9"/>
  <c r="H8" i="9"/>
  <c r="G8" i="9"/>
  <c r="F8" i="9"/>
  <c r="E8" i="9"/>
  <c r="C8" i="9"/>
  <c r="N7" i="9"/>
  <c r="M7" i="9"/>
  <c r="L7" i="9"/>
  <c r="K7" i="9"/>
  <c r="J7" i="9"/>
  <c r="I7" i="9"/>
  <c r="H7" i="9"/>
  <c r="G7" i="9"/>
  <c r="F7" i="9"/>
  <c r="E7" i="9"/>
  <c r="C7" i="9"/>
  <c r="N6" i="9"/>
  <c r="M6" i="9"/>
  <c r="L6" i="9"/>
  <c r="K6" i="9"/>
  <c r="J6" i="9"/>
  <c r="I6" i="9"/>
  <c r="H6" i="9"/>
  <c r="G6" i="9"/>
  <c r="F6" i="9"/>
  <c r="E6" i="9"/>
  <c r="C6" i="9"/>
  <c r="N93" i="9"/>
  <c r="M93" i="9"/>
  <c r="L93" i="9"/>
  <c r="K93" i="9"/>
  <c r="J93" i="9"/>
  <c r="I93" i="9"/>
  <c r="H93" i="9"/>
  <c r="G93" i="9"/>
  <c r="F93" i="9"/>
  <c r="E93" i="9"/>
  <c r="N101" i="9"/>
  <c r="M101" i="9"/>
  <c r="L101" i="9"/>
  <c r="K101" i="9"/>
  <c r="J101" i="9"/>
  <c r="I101" i="9"/>
  <c r="H101" i="9"/>
  <c r="G101" i="9"/>
  <c r="F101" i="9"/>
  <c r="E101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0" i="9"/>
  <c r="M90" i="9"/>
  <c r="L90" i="9"/>
  <c r="K90" i="9"/>
  <c r="J90" i="9"/>
  <c r="I90" i="9"/>
  <c r="H90" i="9"/>
  <c r="G90" i="9"/>
  <c r="F90" i="9"/>
  <c r="E90" i="9"/>
  <c r="N80" i="9"/>
  <c r="M80" i="9"/>
  <c r="L80" i="9"/>
  <c r="K80" i="9"/>
  <c r="J80" i="9"/>
  <c r="I80" i="9"/>
  <c r="H80" i="9"/>
  <c r="G80" i="9"/>
  <c r="F80" i="9"/>
  <c r="E80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81" i="9"/>
  <c r="M81" i="9"/>
  <c r="L81" i="9"/>
  <c r="K81" i="9"/>
  <c r="J81" i="9"/>
  <c r="I81" i="9"/>
  <c r="H81" i="9"/>
  <c r="G81" i="9"/>
  <c r="F81" i="9"/>
  <c r="E81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33" i="9"/>
  <c r="M133" i="9"/>
  <c r="L133" i="9"/>
  <c r="K133" i="9"/>
  <c r="J133" i="9"/>
  <c r="I133" i="9"/>
  <c r="H133" i="9"/>
  <c r="G133" i="9"/>
  <c r="F133" i="9"/>
  <c r="E133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17" i="9"/>
  <c r="M117" i="9"/>
  <c r="L117" i="9"/>
  <c r="K117" i="9"/>
  <c r="J117" i="9"/>
  <c r="I117" i="9"/>
  <c r="H117" i="9"/>
  <c r="G117" i="9"/>
  <c r="F117" i="9"/>
  <c r="E117" i="9"/>
  <c r="N113" i="9"/>
  <c r="M113" i="9"/>
  <c r="L113" i="9"/>
  <c r="K113" i="9"/>
  <c r="J113" i="9"/>
  <c r="I113" i="9"/>
  <c r="H113" i="9"/>
  <c r="G113" i="9"/>
  <c r="F113" i="9"/>
  <c r="E113" i="9"/>
  <c r="N107" i="9"/>
  <c r="M107" i="9"/>
  <c r="L107" i="9"/>
  <c r="K107" i="9"/>
  <c r="J107" i="9"/>
  <c r="I107" i="9"/>
  <c r="H107" i="9"/>
  <c r="G107" i="9"/>
  <c r="F107" i="9"/>
  <c r="E107" i="9"/>
  <c r="N104" i="9"/>
  <c r="M104" i="9"/>
  <c r="L104" i="9"/>
  <c r="K104" i="9"/>
  <c r="J104" i="9"/>
  <c r="I104" i="9"/>
  <c r="H104" i="9"/>
  <c r="G104" i="9"/>
  <c r="F104" i="9"/>
  <c r="E104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6" i="9"/>
  <c r="M116" i="9"/>
  <c r="L116" i="9"/>
  <c r="K116" i="9"/>
  <c r="J116" i="9"/>
  <c r="I116" i="9"/>
  <c r="H116" i="9"/>
  <c r="G116" i="9"/>
  <c r="F116" i="9"/>
  <c r="E116" i="9"/>
  <c r="N122" i="9"/>
  <c r="N123" i="9" s="1"/>
  <c r="N20" i="2" s="1"/>
  <c r="M122" i="9"/>
  <c r="M123" i="9" s="1"/>
  <c r="M20" i="2" s="1"/>
  <c r="L122" i="9"/>
  <c r="L123" i="9" s="1"/>
  <c r="L20" i="2" s="1"/>
  <c r="K122" i="9"/>
  <c r="K123" i="9" s="1"/>
  <c r="K20" i="2" s="1"/>
  <c r="J122" i="9"/>
  <c r="J123" i="9" s="1"/>
  <c r="J20" i="2" s="1"/>
  <c r="I122" i="9"/>
  <c r="I123" i="9" s="1"/>
  <c r="I20" i="2" s="1"/>
  <c r="H122" i="9"/>
  <c r="H123" i="9" s="1"/>
  <c r="H20" i="2" s="1"/>
  <c r="G122" i="9"/>
  <c r="G123" i="9" s="1"/>
  <c r="G20" i="2" s="1"/>
  <c r="F122" i="9"/>
  <c r="F123" i="9" s="1"/>
  <c r="F20" i="2" s="1"/>
  <c r="E122" i="9"/>
  <c r="E123" i="9" s="1"/>
  <c r="E20" i="2" s="1"/>
  <c r="N106" i="9"/>
  <c r="M106" i="9"/>
  <c r="L106" i="9"/>
  <c r="K106" i="9"/>
  <c r="J106" i="9"/>
  <c r="I106" i="9"/>
  <c r="H106" i="9"/>
  <c r="G106" i="9"/>
  <c r="F106" i="9"/>
  <c r="E106" i="9"/>
  <c r="N131" i="9" l="1"/>
  <c r="N66" i="9"/>
  <c r="K131" i="9"/>
  <c r="K21" i="2" s="1"/>
  <c r="H148" i="9"/>
  <c r="H24" i="2" s="1"/>
  <c r="L148" i="9"/>
  <c r="L24" i="2" s="1"/>
  <c r="L131" i="9"/>
  <c r="L21" i="2" s="1"/>
  <c r="L66" i="9"/>
  <c r="M131" i="9"/>
  <c r="M21" i="2" s="1"/>
  <c r="M66" i="9"/>
  <c r="I83" i="9"/>
  <c r="N83" i="9"/>
  <c r="G83" i="9"/>
  <c r="K83" i="9"/>
  <c r="M83" i="9"/>
  <c r="J83" i="9"/>
  <c r="H83" i="9"/>
  <c r="L83" i="9"/>
  <c r="F83" i="9"/>
  <c r="E83" i="9"/>
  <c r="I94" i="9"/>
  <c r="I14" i="2" s="1"/>
  <c r="M94" i="9"/>
  <c r="M14" i="2" s="1"/>
  <c r="G148" i="9"/>
  <c r="G24" i="2" s="1"/>
  <c r="K148" i="9"/>
  <c r="K24" i="2" s="1"/>
  <c r="E131" i="9"/>
  <c r="E21" i="2" s="1"/>
  <c r="I131" i="9"/>
  <c r="I21" i="2" s="1"/>
  <c r="F131" i="9"/>
  <c r="F21" i="2" s="1"/>
  <c r="N21" i="2"/>
  <c r="H94" i="9"/>
  <c r="H14" i="2" s="1"/>
  <c r="L94" i="9"/>
  <c r="L14" i="2" s="1"/>
  <c r="F102" i="9"/>
  <c r="F16" i="2" s="1"/>
  <c r="J102" i="9"/>
  <c r="J16" i="2" s="1"/>
  <c r="N102" i="9"/>
  <c r="N16" i="2" s="1"/>
  <c r="E70" i="9"/>
  <c r="E10" i="2" s="1"/>
  <c r="I70" i="9"/>
  <c r="I10" i="2" s="1"/>
  <c r="M70" i="9"/>
  <c r="M10" i="2" s="1"/>
  <c r="G102" i="9"/>
  <c r="G16" i="2" s="1"/>
  <c r="K102" i="9"/>
  <c r="K16" i="2" s="1"/>
  <c r="J148" i="9"/>
  <c r="J24" i="2" s="1"/>
  <c r="N148" i="9"/>
  <c r="N24" i="2" s="1"/>
  <c r="F148" i="9"/>
  <c r="F24" i="2" s="1"/>
  <c r="E94" i="9"/>
  <c r="E14" i="2" s="1"/>
  <c r="F96" i="9"/>
  <c r="F97" i="9" s="1"/>
  <c r="F15" i="2" s="1"/>
  <c r="J96" i="9"/>
  <c r="J97" i="9" s="1"/>
  <c r="J15" i="2" s="1"/>
  <c r="N96" i="9"/>
  <c r="N97" i="9" s="1"/>
  <c r="N15" i="2" s="1"/>
  <c r="F94" i="9"/>
  <c r="F14" i="2" s="1"/>
  <c r="J94" i="9"/>
  <c r="J14" i="2" s="1"/>
  <c r="N94" i="9"/>
  <c r="N14" i="2" s="1"/>
  <c r="H102" i="9"/>
  <c r="H16" i="2" s="1"/>
  <c r="L102" i="9"/>
  <c r="L16" i="2" s="1"/>
  <c r="H5" i="9"/>
  <c r="H38" i="9" s="1"/>
  <c r="H5" i="2" s="1"/>
  <c r="L5" i="9"/>
  <c r="L38" i="9" s="1"/>
  <c r="F70" i="9"/>
  <c r="F10" i="2" s="1"/>
  <c r="J70" i="9"/>
  <c r="J10" i="2" s="1"/>
  <c r="N70" i="9"/>
  <c r="N10" i="2" s="1"/>
  <c r="H136" i="9"/>
  <c r="L136" i="9"/>
  <c r="L143" i="9" s="1"/>
  <c r="G27" i="10"/>
  <c r="G134" i="10" s="1"/>
  <c r="G136" i="10" s="1"/>
  <c r="G105" i="9"/>
  <c r="G111" i="9" s="1"/>
  <c r="G17" i="2" s="1"/>
  <c r="K134" i="10"/>
  <c r="K136" i="10" s="1"/>
  <c r="K105" i="9"/>
  <c r="K111" i="9" s="1"/>
  <c r="K17" i="2" s="1"/>
  <c r="E96" i="9"/>
  <c r="E97" i="9" s="1"/>
  <c r="E15" i="2" s="1"/>
  <c r="I96" i="9"/>
  <c r="I97" i="9" s="1"/>
  <c r="I15" i="2" s="1"/>
  <c r="M96" i="9"/>
  <c r="M97" i="9" s="1"/>
  <c r="M15" i="2" s="1"/>
  <c r="G5" i="9"/>
  <c r="G38" i="9" s="1"/>
  <c r="K5" i="9"/>
  <c r="K38" i="9" s="1"/>
  <c r="G136" i="9"/>
  <c r="G131" i="9"/>
  <c r="G21" i="2" s="1"/>
  <c r="G96" i="9"/>
  <c r="G97" i="9" s="1"/>
  <c r="G15" i="2" s="1"/>
  <c r="K96" i="9"/>
  <c r="K97" i="9" s="1"/>
  <c r="K15" i="2" s="1"/>
  <c r="G94" i="9"/>
  <c r="G14" i="2" s="1"/>
  <c r="K94" i="9"/>
  <c r="K14" i="2" s="1"/>
  <c r="E102" i="9"/>
  <c r="E16" i="2" s="1"/>
  <c r="I102" i="9"/>
  <c r="I16" i="2" s="1"/>
  <c r="M102" i="9"/>
  <c r="M16" i="2" s="1"/>
  <c r="E5" i="9"/>
  <c r="E38" i="9" s="1"/>
  <c r="I5" i="9"/>
  <c r="I38" i="9" s="1"/>
  <c r="M5" i="9"/>
  <c r="M38" i="9" s="1"/>
  <c r="G70" i="9"/>
  <c r="G10" i="2" s="1"/>
  <c r="K70" i="9"/>
  <c r="K10" i="2" s="1"/>
  <c r="E136" i="9"/>
  <c r="I136" i="9"/>
  <c r="M136" i="9"/>
  <c r="M143" i="9" s="1"/>
  <c r="E148" i="9"/>
  <c r="E24" i="2" s="1"/>
  <c r="I148" i="9"/>
  <c r="I24" i="2" s="1"/>
  <c r="M148" i="9"/>
  <c r="M24" i="2" s="1"/>
  <c r="K136" i="9"/>
  <c r="K143" i="9" s="1"/>
  <c r="H27" i="10"/>
  <c r="H134" i="10" s="1"/>
  <c r="H136" i="10" s="1"/>
  <c r="H105" i="9"/>
  <c r="H111" i="9" s="1"/>
  <c r="H17" i="2" s="1"/>
  <c r="L134" i="10"/>
  <c r="L136" i="10" s="1"/>
  <c r="L105" i="9"/>
  <c r="L111" i="9" s="1"/>
  <c r="L17" i="2" s="1"/>
  <c r="J131" i="9"/>
  <c r="J21" i="2" s="1"/>
  <c r="E27" i="10"/>
  <c r="E134" i="10" s="1"/>
  <c r="E136" i="10" s="1"/>
  <c r="E105" i="9"/>
  <c r="E111" i="9" s="1"/>
  <c r="E17" i="2" s="1"/>
  <c r="I27" i="10"/>
  <c r="I134" i="10" s="1"/>
  <c r="I136" i="10" s="1"/>
  <c r="I105" i="9"/>
  <c r="I111" i="9" s="1"/>
  <c r="I17" i="2" s="1"/>
  <c r="M134" i="10"/>
  <c r="M136" i="10" s="1"/>
  <c r="M105" i="9"/>
  <c r="M111" i="9" s="1"/>
  <c r="M17" i="2" s="1"/>
  <c r="F105" i="9"/>
  <c r="F111" i="9" s="1"/>
  <c r="F17" i="2" s="1"/>
  <c r="J27" i="10"/>
  <c r="J134" i="10" s="1"/>
  <c r="J136" i="10" s="1"/>
  <c r="J105" i="9"/>
  <c r="J111" i="9" s="1"/>
  <c r="J17" i="2" s="1"/>
  <c r="N134" i="10"/>
  <c r="N136" i="10" s="1"/>
  <c r="N105" i="9"/>
  <c r="N111" i="9" s="1"/>
  <c r="N17" i="2" s="1"/>
  <c r="H131" i="9"/>
  <c r="H21" i="2" s="1"/>
  <c r="H96" i="9"/>
  <c r="H97" i="9" s="1"/>
  <c r="H15" i="2" s="1"/>
  <c r="L96" i="9"/>
  <c r="L97" i="9" s="1"/>
  <c r="L15" i="2" s="1"/>
  <c r="F5" i="9"/>
  <c r="F38" i="9" s="1"/>
  <c r="J5" i="9"/>
  <c r="J38" i="9" s="1"/>
  <c r="N5" i="9"/>
  <c r="N38" i="9" s="1"/>
  <c r="H70" i="9"/>
  <c r="H10" i="2" s="1"/>
  <c r="L70" i="9"/>
  <c r="L10" i="2" s="1"/>
  <c r="F136" i="9"/>
  <c r="J136" i="9"/>
  <c r="N136" i="9"/>
  <c r="N143" i="9" s="1"/>
  <c r="C134" i="10"/>
  <c r="C136" i="10" s="1"/>
  <c r="C5" i="9"/>
  <c r="C38" i="9" s="1"/>
  <c r="H143" i="9" l="1"/>
  <c r="H23" i="2" s="1"/>
  <c r="J143" i="9"/>
  <c r="J23" i="2" s="1"/>
  <c r="I143" i="9"/>
  <c r="I23" i="2" s="1"/>
  <c r="G143" i="9"/>
  <c r="G23" i="2" s="1"/>
  <c r="F143" i="9"/>
  <c r="F23" i="2" s="1"/>
  <c r="E143" i="9"/>
  <c r="E23" i="2" s="1"/>
  <c r="K23" i="2"/>
  <c r="M23" i="2"/>
  <c r="N23" i="2"/>
  <c r="L23" i="2"/>
  <c r="D54" i="9"/>
  <c r="D8" i="2" s="1"/>
  <c r="D43" i="9" l="1"/>
  <c r="D6" i="2" s="1"/>
  <c r="D5" i="2"/>
  <c r="D50" i="9"/>
  <c r="D7" i="2" s="1"/>
  <c r="N120" i="9" l="1"/>
  <c r="N19" i="2" s="1"/>
  <c r="N114" i="9"/>
  <c r="N18" i="2" s="1"/>
  <c r="N12" i="2"/>
  <c r="N54" i="9"/>
  <c r="N8" i="2" s="1"/>
  <c r="N134" i="9"/>
  <c r="N22" i="2" s="1"/>
  <c r="N78" i="9" l="1"/>
  <c r="N11" i="2" s="1"/>
  <c r="N88" i="9"/>
  <c r="N13" i="2" s="1"/>
  <c r="N43" i="9"/>
  <c r="N6" i="2" s="1"/>
  <c r="N50" i="9"/>
  <c r="N7" i="2" s="1"/>
  <c r="N9" i="2"/>
  <c r="M114" i="9"/>
  <c r="M18" i="2" s="1"/>
  <c r="M134" i="9"/>
  <c r="M22" i="2" s="1"/>
  <c r="N150" i="9" l="1"/>
  <c r="M12" i="2"/>
  <c r="M43" i="9"/>
  <c r="M6" i="2" s="1"/>
  <c r="M78" i="9"/>
  <c r="M11" i="2" s="1"/>
  <c r="M9" i="2"/>
  <c r="M50" i="9"/>
  <c r="M7" i="2" s="1"/>
  <c r="M54" i="9"/>
  <c r="M8" i="2" s="1"/>
  <c r="M88" i="9"/>
  <c r="M13" i="2" s="1"/>
  <c r="M120" i="9"/>
  <c r="M19" i="2" s="1"/>
  <c r="M150" i="9" l="1"/>
  <c r="M5" i="2"/>
  <c r="L134" i="9"/>
  <c r="L22" i="2" s="1"/>
  <c r="L114" i="9"/>
  <c r="L18" i="2" s="1"/>
  <c r="L120" i="9" l="1"/>
  <c r="L19" i="2" s="1"/>
  <c r="L43" i="9"/>
  <c r="L6" i="2" s="1"/>
  <c r="L50" i="9"/>
  <c r="L7" i="2" s="1"/>
  <c r="L54" i="9"/>
  <c r="L8" i="2" s="1"/>
  <c r="L78" i="9"/>
  <c r="L11" i="2" s="1"/>
  <c r="L88" i="9"/>
  <c r="L13" i="2" s="1"/>
  <c r="L12" i="2"/>
  <c r="L9" i="2"/>
  <c r="K134" i="9"/>
  <c r="K22" i="2" s="1"/>
  <c r="K114" i="9"/>
  <c r="K18" i="2" s="1"/>
  <c r="L150" i="9" l="1"/>
  <c r="L5" i="2"/>
  <c r="K78" i="9"/>
  <c r="K11" i="2" s="1"/>
  <c r="K12" i="2"/>
  <c r="K43" i="9"/>
  <c r="K5" i="2"/>
  <c r="K50" i="9"/>
  <c r="K7" i="2" s="1"/>
  <c r="K54" i="9"/>
  <c r="K8" i="2" s="1"/>
  <c r="K66" i="9"/>
  <c r="K9" i="2" s="1"/>
  <c r="K88" i="9"/>
  <c r="K13" i="2" s="1"/>
  <c r="K120" i="9"/>
  <c r="K19" i="2" s="1"/>
  <c r="K6" i="2" l="1"/>
  <c r="K150" i="9"/>
  <c r="J114" i="9"/>
  <c r="J18" i="2" s="1"/>
  <c r="J12" i="2"/>
  <c r="J134" i="9"/>
  <c r="J22" i="2" s="1"/>
  <c r="J54" i="9" l="1"/>
  <c r="J8" i="2" s="1"/>
  <c r="J50" i="9"/>
  <c r="J7" i="2" s="1"/>
  <c r="J5" i="2"/>
  <c r="J43" i="9"/>
  <c r="J6" i="2" s="1"/>
  <c r="J66" i="9"/>
  <c r="J9" i="2" s="1"/>
  <c r="J78" i="9"/>
  <c r="J11" i="2" s="1"/>
  <c r="J88" i="9"/>
  <c r="J13" i="2" s="1"/>
  <c r="J120" i="9"/>
  <c r="J19" i="2" s="1"/>
  <c r="I120" i="9"/>
  <c r="I19" i="2" s="1"/>
  <c r="I88" i="9"/>
  <c r="I13" i="2" s="1"/>
  <c r="I66" i="9"/>
  <c r="I9" i="2" s="1"/>
  <c r="I54" i="9"/>
  <c r="I8" i="2" s="1"/>
  <c r="I50" i="9"/>
  <c r="I7" i="2" s="1"/>
  <c r="I43" i="9"/>
  <c r="I6" i="2" s="1"/>
  <c r="I78" i="9"/>
  <c r="I11" i="2" s="1"/>
  <c r="I12" i="2"/>
  <c r="I114" i="9"/>
  <c r="I18" i="2" s="1"/>
  <c r="I134" i="9"/>
  <c r="I22" i="2" s="1"/>
  <c r="I150" i="9" l="1"/>
  <c r="I5" i="2"/>
  <c r="J150" i="9"/>
  <c r="H134" i="9"/>
  <c r="H22" i="2" s="1"/>
  <c r="H120" i="9"/>
  <c r="H19" i="2" s="1"/>
  <c r="H114" i="9"/>
  <c r="H18" i="2" s="1"/>
  <c r="H54" i="9"/>
  <c r="H8" i="2" s="1"/>
  <c r="H50" i="9"/>
  <c r="H7" i="2" s="1"/>
  <c r="H43" i="9"/>
  <c r="H6" i="2" s="1"/>
  <c r="H78" i="9" l="1"/>
  <c r="H11" i="2" s="1"/>
  <c r="H88" i="9"/>
  <c r="H13" i="2" s="1"/>
  <c r="H12" i="2"/>
  <c r="H66" i="9"/>
  <c r="H9" i="2" s="1"/>
  <c r="G134" i="9"/>
  <c r="G22" i="2" s="1"/>
  <c r="G114" i="9"/>
  <c r="G18" i="2" s="1"/>
  <c r="H150" i="9" l="1"/>
  <c r="G78" i="9"/>
  <c r="G11" i="2" s="1"/>
  <c r="G43" i="9"/>
  <c r="G6" i="2" s="1"/>
  <c r="G54" i="9"/>
  <c r="G8" i="2" s="1"/>
  <c r="G88" i="9"/>
  <c r="G13" i="2" s="1"/>
  <c r="G50" i="9"/>
  <c r="G7" i="2" s="1"/>
  <c r="G66" i="9"/>
  <c r="G9" i="2" s="1"/>
  <c r="G120" i="9"/>
  <c r="G19" i="2" s="1"/>
  <c r="G5" i="2"/>
  <c r="G12" i="2"/>
  <c r="F134" i="9"/>
  <c r="F22" i="2" s="1"/>
  <c r="F114" i="9"/>
  <c r="F18" i="2" s="1"/>
  <c r="G150" i="9" l="1"/>
  <c r="F120" i="9"/>
  <c r="F19" i="2" s="1"/>
  <c r="F12" i="2"/>
  <c r="F50" i="9"/>
  <c r="F7" i="2" s="1"/>
  <c r="F43" i="9"/>
  <c r="F6" i="2" s="1"/>
  <c r="F54" i="9"/>
  <c r="F8" i="2" s="1"/>
  <c r="F88" i="9"/>
  <c r="F13" i="2" s="1"/>
  <c r="F66" i="9"/>
  <c r="F9" i="2" s="1"/>
  <c r="F78" i="9"/>
  <c r="F11" i="2" s="1"/>
  <c r="E134" i="9"/>
  <c r="E22" i="2" s="1"/>
  <c r="E114" i="9"/>
  <c r="E18" i="2" s="1"/>
  <c r="F150" i="9" l="1"/>
  <c r="F5" i="2"/>
  <c r="E12" i="2"/>
  <c r="E78" i="9"/>
  <c r="E11" i="2" s="1"/>
  <c r="E43" i="9"/>
  <c r="E6" i="2" s="1"/>
  <c r="E66" i="9"/>
  <c r="E9" i="2" s="1"/>
  <c r="E54" i="9"/>
  <c r="E8" i="2" s="1"/>
  <c r="E88" i="9"/>
  <c r="E13" i="2" s="1"/>
  <c r="E50" i="9"/>
  <c r="E7" i="2" s="1"/>
  <c r="E120" i="9"/>
  <c r="E19" i="2" s="1"/>
  <c r="E150" i="9" l="1"/>
  <c r="E5" i="2"/>
  <c r="D134" i="9"/>
  <c r="D22" i="2" s="1"/>
  <c r="D114" i="9"/>
  <c r="D18" i="2" s="1"/>
  <c r="D12" i="2"/>
  <c r="D78" i="9" l="1"/>
  <c r="D11" i="2" s="1"/>
  <c r="D66" i="9"/>
  <c r="D9" i="2" s="1"/>
  <c r="D88" i="9"/>
  <c r="D13" i="2" s="1"/>
  <c r="D120" i="9"/>
  <c r="D19" i="2" s="1"/>
  <c r="C10" i="2"/>
  <c r="C114" i="9"/>
  <c r="C18" i="2" s="1"/>
  <c r="C134" i="9"/>
  <c r="C22" i="2" s="1"/>
  <c r="D150" i="9" l="1"/>
  <c r="C88" i="9"/>
  <c r="C43" i="9"/>
  <c r="C6" i="2" s="1"/>
  <c r="C54" i="9"/>
  <c r="C8" i="2" s="1"/>
  <c r="C50" i="9"/>
  <c r="C66" i="9"/>
  <c r="C9" i="2" s="1"/>
  <c r="C120" i="9"/>
  <c r="C19" i="2" s="1"/>
  <c r="C21" i="2"/>
  <c r="C12" i="2"/>
  <c r="C78" i="9"/>
  <c r="C11" i="2" s="1"/>
  <c r="C150" i="9" l="1"/>
  <c r="C5" i="2"/>
  <c r="C23" i="2"/>
  <c r="C13" i="2"/>
  <c r="C24" i="2"/>
  <c r="C7" i="2"/>
  <c r="L120" i="3" l="1"/>
  <c r="L105" i="3"/>
  <c r="L49" i="3"/>
  <c r="L25" i="3"/>
  <c r="C17" i="2"/>
  <c r="C25" i="2" s="1"/>
  <c r="F25" i="2"/>
  <c r="H25" i="2"/>
  <c r="L25" i="2"/>
  <c r="D25" i="2"/>
  <c r="I25" i="2"/>
  <c r="E25" i="2"/>
  <c r="K25" i="2"/>
  <c r="M25" i="2"/>
  <c r="J25" i="2"/>
  <c r="G25" i="2"/>
  <c r="N25" i="2"/>
  <c r="L121" i="3" l="1"/>
</calcChain>
</file>

<file path=xl/sharedStrings.xml><?xml version="1.0" encoding="utf-8"?>
<sst xmlns="http://schemas.openxmlformats.org/spreadsheetml/2006/main" count="1974" uniqueCount="397">
  <si>
    <t>Sl.No</t>
  </si>
  <si>
    <t>Dzongkhag/Exchange Name</t>
  </si>
  <si>
    <t>Thimphu Dzongkhag</t>
  </si>
  <si>
    <t>Changangkha</t>
  </si>
  <si>
    <t>Total Connections</t>
  </si>
  <si>
    <t>Punakha Dzongkhag</t>
  </si>
  <si>
    <t>Wangduephodrang Dzongkha</t>
  </si>
  <si>
    <t>Gasa Dzongkhag</t>
  </si>
  <si>
    <t>Paro Dzongkhag</t>
  </si>
  <si>
    <t>Haa Dzongkhag</t>
  </si>
  <si>
    <t>Trongsa Dzongkha</t>
  </si>
  <si>
    <t>Tshangkha</t>
  </si>
  <si>
    <t>Bumthang Dzongkhag</t>
  </si>
  <si>
    <t>Zhemgang Dzongkhag</t>
  </si>
  <si>
    <t>Trashigang Dzongkhag</t>
  </si>
  <si>
    <t>Tashi Yangtse Dzongkhag</t>
  </si>
  <si>
    <t>Mongar Dzongkhag</t>
  </si>
  <si>
    <t>Lhuntse Dzongkhag</t>
  </si>
  <si>
    <t>SamdrupJongkhar Dzongkha</t>
  </si>
  <si>
    <t>Pema Gatshel Dzongkhag</t>
  </si>
  <si>
    <t>Sarpang Dzongkhag</t>
  </si>
  <si>
    <t>Tsirang Dzongkhag</t>
  </si>
  <si>
    <t>Dagana Dzongkhag</t>
  </si>
  <si>
    <t>Chukha Dzongkha</t>
  </si>
  <si>
    <t>Samtse Dzongkha</t>
  </si>
  <si>
    <t>Baling</t>
  </si>
  <si>
    <t>Panbang</t>
  </si>
  <si>
    <t>Dzongkhag</t>
  </si>
  <si>
    <t>Thimphu</t>
  </si>
  <si>
    <t>Punakha</t>
  </si>
  <si>
    <t>Wangduephodrang</t>
  </si>
  <si>
    <t>Gasa</t>
  </si>
  <si>
    <t>Paro</t>
  </si>
  <si>
    <t>Haa</t>
  </si>
  <si>
    <t>Grand Total</t>
  </si>
  <si>
    <t>Trongsa</t>
  </si>
  <si>
    <t>Bumthang</t>
  </si>
  <si>
    <t>Zhemgang</t>
  </si>
  <si>
    <t>Trashigang</t>
  </si>
  <si>
    <t>Tashi Yangtse</t>
  </si>
  <si>
    <t>Mongar</t>
  </si>
  <si>
    <t>Lhuntse</t>
  </si>
  <si>
    <t>Samdrupjonkhar</t>
  </si>
  <si>
    <t>Pema Gatshel</t>
  </si>
  <si>
    <t>Sarpang</t>
  </si>
  <si>
    <t>Tsirang</t>
  </si>
  <si>
    <t>Dagana</t>
  </si>
  <si>
    <t>Chukha</t>
  </si>
  <si>
    <t>Samtse</t>
  </si>
  <si>
    <t>Pelrithang</t>
  </si>
  <si>
    <t>Dangdung</t>
  </si>
  <si>
    <t>Paro Drukgyel</t>
  </si>
  <si>
    <t>ALL EXCHANGES SUMMARY( REGION WISE) FOR THE YEAR 2015</t>
  </si>
  <si>
    <t>REGION I (Eastern Region )</t>
  </si>
  <si>
    <t>Station</t>
  </si>
  <si>
    <t>XGE</t>
  </si>
  <si>
    <t>JAN</t>
  </si>
  <si>
    <t>FEB</t>
  </si>
  <si>
    <t>MAR</t>
  </si>
  <si>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</si>
  <si>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</si>
  <si>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</si>
  <si>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</si>
  <si>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</si>
  <si>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</si>
  <si>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</si>
  <si>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</si>
  <si>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</si>
  <si>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CL</t>
  </si>
  <si>
    <t>T/Yangtse</t>
  </si>
  <si>
    <t>SAU/V5P/SoftX</t>
  </si>
  <si>
    <t>G/Shing</t>
  </si>
  <si>
    <t>Bartsham</t>
  </si>
  <si>
    <t>Wamrong</t>
  </si>
  <si>
    <t>Khaling</t>
  </si>
  <si>
    <t>Rangjung</t>
  </si>
  <si>
    <t>Yongphula</t>
  </si>
  <si>
    <t>P/Gatshel</t>
  </si>
  <si>
    <t>Deothang</t>
  </si>
  <si>
    <t>J/sankha</t>
  </si>
  <si>
    <t xml:space="preserve"> MA5600T</t>
  </si>
  <si>
    <t>Kanglung</t>
  </si>
  <si>
    <t>MA5600T</t>
  </si>
  <si>
    <t>Nganglam</t>
  </si>
  <si>
    <t>Tshenkhari</t>
  </si>
  <si>
    <t xml:space="preserve">Trashigang </t>
  </si>
  <si>
    <t>S/jongkhar</t>
  </si>
  <si>
    <t>Sub Total</t>
  </si>
  <si>
    <t xml:space="preserve">REGION 2 (Central Region ) </t>
  </si>
  <si>
    <t>Damphu</t>
  </si>
  <si>
    <t>Bubja</t>
  </si>
  <si>
    <t>Chumey</t>
  </si>
  <si>
    <t>Gelephu</t>
  </si>
  <si>
    <t>Sarbang</t>
  </si>
  <si>
    <t>Tingtibi</t>
  </si>
  <si>
    <t>REGION 3 (Western Region )</t>
  </si>
  <si>
    <t>AGW MA5600T</t>
  </si>
  <si>
    <t>Simtokha</t>
  </si>
  <si>
    <t>RTC</t>
  </si>
  <si>
    <t>D/choling</t>
  </si>
  <si>
    <t>K/Dapchu</t>
  </si>
  <si>
    <t>DSLAM MA5616</t>
  </si>
  <si>
    <t>Thimphu RCSC</t>
  </si>
  <si>
    <t xml:space="preserve">FTTC </t>
  </si>
  <si>
    <t>Langjophakha</t>
  </si>
  <si>
    <t>Taba</t>
  </si>
  <si>
    <t>Bebina</t>
  </si>
  <si>
    <t>Tendrelthang</t>
  </si>
  <si>
    <t>Lungtenzampa</t>
  </si>
  <si>
    <t>Kawajangsa</t>
  </si>
  <si>
    <t>Kuengacholing</t>
  </si>
  <si>
    <t>Motithang</t>
  </si>
  <si>
    <t>Shengaprinchen</t>
  </si>
  <si>
    <t>Rabten Apartment</t>
  </si>
  <si>
    <t>Changbangdo</t>
  </si>
  <si>
    <t>Changjiji 1</t>
  </si>
  <si>
    <t>Changjiji 2</t>
  </si>
  <si>
    <t>Imtrat</t>
  </si>
  <si>
    <t>Thimphu Hospital</t>
  </si>
  <si>
    <t xml:space="preserve">V5P/FTTC </t>
  </si>
  <si>
    <t>Thimphu BNB</t>
  </si>
  <si>
    <t>Changlimithang</t>
  </si>
  <si>
    <t>Changzamtok</t>
  </si>
  <si>
    <t>Changzamtok 02</t>
  </si>
  <si>
    <t>Thimphu IT Park</t>
  </si>
  <si>
    <t>Thimphu FTTB</t>
  </si>
  <si>
    <t>FTTB</t>
  </si>
  <si>
    <t>Lobesa</t>
  </si>
  <si>
    <t>Khuruthang</t>
  </si>
  <si>
    <t>Kamichu</t>
  </si>
  <si>
    <t>Rurichu</t>
  </si>
  <si>
    <t>Damji</t>
  </si>
  <si>
    <t>Jigmethang</t>
  </si>
  <si>
    <t xml:space="preserve">Satsam </t>
  </si>
  <si>
    <t>Paro Dotey</t>
  </si>
  <si>
    <t>Paro Shari</t>
  </si>
  <si>
    <t>Paro Nemju</t>
  </si>
  <si>
    <t>Paro Shaba</t>
  </si>
  <si>
    <t>HAA</t>
  </si>
  <si>
    <t>GPON MA5600T</t>
  </si>
  <si>
    <t>PRI numbers</t>
  </si>
  <si>
    <t>Paro Bondey</t>
  </si>
  <si>
    <t>Wangdue</t>
  </si>
  <si>
    <t>Bajo</t>
  </si>
  <si>
    <t>CHANGZAMTOK_BTSTOWER</t>
  </si>
  <si>
    <t xml:space="preserve"> Sub Total</t>
  </si>
  <si>
    <t xml:space="preserve">REGION 4 (South Western Region ) </t>
  </si>
  <si>
    <t>Tshimasham</t>
  </si>
  <si>
    <t>Phuntsholing</t>
  </si>
  <si>
    <t>LS FTTC</t>
  </si>
  <si>
    <t>Sipsoo</t>
  </si>
  <si>
    <t>SAU</t>
  </si>
  <si>
    <t>Gomtu</t>
  </si>
  <si>
    <t>G/Total</t>
  </si>
  <si>
    <t>SOUTH WESTERN REGION-PHUNTSHOLING 2015</t>
  </si>
  <si>
    <t>SOUTH WESTERN REGION</t>
  </si>
  <si>
    <t>LS NEAX 61-E</t>
  </si>
  <si>
    <t>MAXIMUM CAPACITY</t>
  </si>
  <si>
    <t>10,000 LINES</t>
  </si>
  <si>
    <t>Particulars</t>
  </si>
  <si>
    <t>Jan</t>
  </si>
  <si>
    <t>Feb</t>
  </si>
  <si>
    <t>Mar</t>
  </si>
  <si>
    <t>Aprl</t>
  </si>
  <si>
    <t>May</t>
  </si>
  <si>
    <t>Jun</t>
  </si>
  <si>
    <t>July</t>
  </si>
  <si>
    <t>Aug</t>
  </si>
  <si>
    <t>Sept</t>
  </si>
  <si>
    <t>oct</t>
  </si>
  <si>
    <t>Nov</t>
  </si>
  <si>
    <t>Dec</t>
  </si>
  <si>
    <t>Installed capacity NEAX 61-E</t>
  </si>
  <si>
    <t>- Line Module LM</t>
  </si>
  <si>
    <t>- Line Card 8LC</t>
  </si>
  <si>
    <t>- Line Card 4LC</t>
  </si>
  <si>
    <t>Installed capacity SAU Terminal</t>
  </si>
  <si>
    <t>- Subscriber Access Unit (SAU)</t>
  </si>
  <si>
    <t>- Service interface (SIF) card</t>
  </si>
  <si>
    <t>No. Of Service Connection</t>
  </si>
  <si>
    <t>Equipment Test Number</t>
  </si>
  <si>
    <t>Social Essential Number</t>
  </si>
  <si>
    <t>Actual Subscriber Connections</t>
  </si>
  <si>
    <t>SAU connection Gedu</t>
  </si>
  <si>
    <t>SAU Connection - Rinchentse</t>
  </si>
  <si>
    <t>SAU connection-Chukha</t>
  </si>
  <si>
    <t>SAU Connection - Pasakha</t>
  </si>
  <si>
    <t>Total Exchange Connections</t>
  </si>
  <si>
    <t>2741</t>
  </si>
  <si>
    <t>Number of Spare Lines</t>
  </si>
  <si>
    <t>Wait Listed Customers</t>
  </si>
  <si>
    <t>GEDU SAU</t>
  </si>
  <si>
    <t>640 Lines</t>
  </si>
  <si>
    <t>Apr</t>
  </si>
  <si>
    <t>Jul</t>
  </si>
  <si>
    <t>Sep</t>
  </si>
  <si>
    <t>Oct</t>
  </si>
  <si>
    <t>Total  Connections</t>
  </si>
  <si>
    <t>CHUKHA SAU</t>
  </si>
  <si>
    <t>800 Lines</t>
  </si>
  <si>
    <t>Installed Capacity SAU Terminal</t>
  </si>
  <si>
    <t>Subscriber Access Unit(SAU)</t>
  </si>
  <si>
    <t>Service Interface(SIF)Card</t>
  </si>
  <si>
    <t>No of Service Connection</t>
  </si>
  <si>
    <t>Number of spare lines</t>
  </si>
  <si>
    <t>RINCHENTSE SAU</t>
  </si>
  <si>
    <t>PASAKHA SAU</t>
  </si>
  <si>
    <t>6.1.0</t>
  </si>
  <si>
    <t>SAMTSE  EXCHANGE</t>
  </si>
  <si>
    <t>LS NEAX-61 E</t>
  </si>
  <si>
    <t>Installed capacity SAU-02A Terminal</t>
  </si>
  <si>
    <t>- Subscriber Access Unit (SAU) Rack</t>
  </si>
  <si>
    <t>Total Number of Connections</t>
  </si>
  <si>
    <t>DRMASS / SAU Connection - Gomtu</t>
  </si>
  <si>
    <t>DRMASS / SAU Connection - Sipsu</t>
  </si>
  <si>
    <t>6.1.1</t>
  </si>
  <si>
    <t>GOMTU SAU</t>
  </si>
  <si>
    <t>64 Lines</t>
  </si>
  <si>
    <t>6.1.2</t>
  </si>
  <si>
    <t>SIPSU SAU</t>
  </si>
  <si>
    <t>corVAN / WLL-Samtse base</t>
  </si>
  <si>
    <t>corVAN200</t>
  </si>
  <si>
    <t>4000 Lines</t>
  </si>
  <si>
    <t>Installed capacity</t>
  </si>
  <si>
    <t>RBS</t>
  </si>
  <si>
    <t>CBS/XBS</t>
  </si>
  <si>
    <t>BSD/BXD</t>
  </si>
  <si>
    <t>QDIC</t>
  </si>
  <si>
    <t>No. Of Service Connection-Tendu</t>
  </si>
  <si>
    <t>No. Of Service Connection -Samtse(Tashijong)</t>
  </si>
  <si>
    <t>corVAN / WLL- Samtse Dzongkhag</t>
  </si>
  <si>
    <t>CorVan Connection - Samtse</t>
  </si>
  <si>
    <t>CorVant Connection - Pugli</t>
  </si>
  <si>
    <t>CorVan Connection - Sipsu</t>
  </si>
  <si>
    <t>CorVan Connection - Chagarey</t>
  </si>
  <si>
    <t>CorVan Connectiopn - Chengmari</t>
  </si>
  <si>
    <t>CorVan Connection - Gumauney</t>
  </si>
  <si>
    <t>CorVan Connection - Biru</t>
  </si>
  <si>
    <t>CorVan Connection - Tendu</t>
  </si>
  <si>
    <t>CorVan Connection - Lhareney</t>
  </si>
  <si>
    <t>CorVan Connection - Dorokha</t>
  </si>
  <si>
    <t>decommissioned on 19.7.2013</t>
  </si>
  <si>
    <t>CorVan Connection - Denchukha</t>
  </si>
  <si>
    <t>do</t>
  </si>
  <si>
    <t>CorVan Connection - Dumgtoe</t>
  </si>
  <si>
    <t>CorVan Connection - Nainetal</t>
  </si>
  <si>
    <t>CorVan Connection - Bukha Tading</t>
  </si>
  <si>
    <t>CorVan Connection - Bara</t>
  </si>
  <si>
    <t>Total CorVan Connections</t>
  </si>
  <si>
    <t>No. of Spare lines</t>
  </si>
  <si>
    <t>Total CorDect Connections</t>
  </si>
  <si>
    <t>Total corVAN connections</t>
  </si>
  <si>
    <t>TOTAL WLL CONNECTIONS</t>
  </si>
  <si>
    <t>CENTRAL REGION,Trongsa Exchange information2015</t>
  </si>
  <si>
    <t>TRONGSA EXCHANGE</t>
  </si>
  <si>
    <t xml:space="preserve">TLS NEAX 61-E </t>
  </si>
  <si>
    <t>1,025 LINES</t>
  </si>
  <si>
    <t>Installed Capacity NEAX 61-E</t>
  </si>
  <si>
    <t xml:space="preserve"> - Line Module LM</t>
  </si>
  <si>
    <t xml:space="preserve"> - Line Card 8 LC</t>
  </si>
  <si>
    <t xml:space="preserve"> - Line Card 4 LC</t>
  </si>
  <si>
    <t>Installed Capacity SAU</t>
  </si>
  <si>
    <t xml:space="preserve"> - Line Open End Module LOE 80</t>
  </si>
  <si>
    <t xml:space="preserve"> - Line Open End Module LOE 04</t>
  </si>
  <si>
    <t xml:space="preserve"> - </t>
  </si>
  <si>
    <t xml:space="preserve"> _ </t>
  </si>
  <si>
    <t>SAU Connection - Bubjha</t>
  </si>
  <si>
    <t>SAU Connection - Dangdung</t>
  </si>
  <si>
    <t>SAU Connection - Chumey</t>
  </si>
  <si>
    <t>SAU Connection - Baling</t>
  </si>
  <si>
    <t>SAU Connection - Chokhortoe</t>
  </si>
  <si>
    <t>SAU Connection - Panbang</t>
  </si>
  <si>
    <t>SAU Connection -Tintibi</t>
  </si>
  <si>
    <t>SAU Connection- Tshangkha</t>
  </si>
  <si>
    <t>BALING TERMINAL</t>
  </si>
  <si>
    <t xml:space="preserve">MAXIMUM CAPACITY   </t>
  </si>
  <si>
    <t>64 LINES</t>
  </si>
  <si>
    <t xml:space="preserve"> - Subscriber Rack Mount SRM</t>
  </si>
  <si>
    <t xml:space="preserve">       - </t>
  </si>
  <si>
    <t xml:space="preserve"> -  </t>
  </si>
  <si>
    <t>CHOKHORTOE TERMINAL</t>
  </si>
  <si>
    <t>128 LINES</t>
  </si>
  <si>
    <t>BUBJA TERMINAL</t>
  </si>
  <si>
    <t>Installed Capacity SAUTerminal</t>
  </si>
  <si>
    <t>-Subscriber Rack Mount(SRM)</t>
  </si>
  <si>
    <t>Line card 8LC</t>
  </si>
  <si>
    <t>Number of Service Connections</t>
  </si>
  <si>
    <t>Equipment Test Numbers</t>
  </si>
  <si>
    <t>Socially Essential Numbers</t>
  </si>
  <si>
    <t>DANGDUNG TERMINAL</t>
  </si>
  <si>
    <t>CHUMEY TERMINAL</t>
  </si>
  <si>
    <t>256 LINES</t>
  </si>
  <si>
    <t xml:space="preserve"> - Line Card 8LC</t>
  </si>
  <si>
    <t>TSHANGKHA TERMINAL</t>
  </si>
  <si>
    <t>PANBANG TERMINAL</t>
  </si>
  <si>
    <t>TINTIBI TERMINAL</t>
  </si>
  <si>
    <t>JAKAR EXCHANGE</t>
  </si>
  <si>
    <t>NEAX 61-E RLU</t>
  </si>
  <si>
    <t>1,000 LINES</t>
  </si>
  <si>
    <t xml:space="preserve"> - Line Card 4LC</t>
  </si>
  <si>
    <t>ZHEMGANG EXCHANGE</t>
  </si>
  <si>
    <t xml:space="preserve"> -</t>
  </si>
  <si>
    <t xml:space="preserve">     -</t>
  </si>
  <si>
    <t>2.1 0</t>
  </si>
  <si>
    <t>Zhemgang CorDECT</t>
  </si>
  <si>
    <t>corDECT</t>
  </si>
  <si>
    <t>No. of service connection</t>
  </si>
  <si>
    <t>Actual subscriber connection</t>
  </si>
  <si>
    <t>Total number of Connections</t>
  </si>
  <si>
    <t>Wait Listed subscribers</t>
  </si>
  <si>
    <t>2.1 1</t>
  </si>
  <si>
    <t>Trongsa corVAN</t>
  </si>
  <si>
    <t>corVAN</t>
  </si>
  <si>
    <t>Langthel</t>
  </si>
  <si>
    <t>Nubi</t>
  </si>
  <si>
    <t>Refey</t>
  </si>
  <si>
    <t>Tangsibji</t>
  </si>
  <si>
    <t>Tang</t>
  </si>
  <si>
    <t>Ura</t>
  </si>
  <si>
    <t>Jakar Municipal Area</t>
  </si>
  <si>
    <t>2.1 2</t>
  </si>
  <si>
    <t>Zhemgang CorVAN 200</t>
  </si>
  <si>
    <t>CorVAN</t>
  </si>
  <si>
    <t>4,000 LINES</t>
  </si>
  <si>
    <t>Pangkhar (Geog)</t>
  </si>
  <si>
    <t>Goshing</t>
  </si>
  <si>
    <t>Shingkhar</t>
  </si>
  <si>
    <t>Bardho</t>
  </si>
  <si>
    <t>Bjoka</t>
  </si>
  <si>
    <t>Panbang Dungkhag</t>
  </si>
  <si>
    <t xml:space="preserve">Ngangla </t>
  </si>
  <si>
    <t xml:space="preserve">FIXED GSM CONNECTION </t>
  </si>
  <si>
    <t>Post paid</t>
  </si>
  <si>
    <t>Pre paid</t>
  </si>
  <si>
    <t>Total</t>
  </si>
  <si>
    <t>SI No</t>
  </si>
  <si>
    <t>Name of Stations</t>
  </si>
  <si>
    <t>Jjgmeling SAU</t>
  </si>
  <si>
    <t>Bhur/Samtenling</t>
  </si>
  <si>
    <t>Jigmecholing/Surey</t>
  </si>
  <si>
    <t>Drujegang</t>
  </si>
  <si>
    <t>Dagapela</t>
  </si>
  <si>
    <t>October</t>
  </si>
  <si>
    <t>November</t>
  </si>
  <si>
    <t>December</t>
  </si>
  <si>
    <t>Jakar</t>
  </si>
  <si>
    <t>FTTC</t>
  </si>
  <si>
    <t>Pasakha</t>
  </si>
  <si>
    <t>MA5616/  DSLAM</t>
  </si>
  <si>
    <t>Gedu</t>
  </si>
  <si>
    <t>Kilikhar</t>
  </si>
  <si>
    <t>MA5616</t>
  </si>
  <si>
    <t>Tashidingkha</t>
  </si>
  <si>
    <t>Jigmeling</t>
  </si>
  <si>
    <t>January</t>
  </si>
  <si>
    <t>February</t>
  </si>
  <si>
    <t>March</t>
  </si>
  <si>
    <t>April</t>
  </si>
  <si>
    <t>June</t>
  </si>
  <si>
    <t>August</t>
  </si>
  <si>
    <t>September</t>
  </si>
  <si>
    <t>Months</t>
  </si>
  <si>
    <t>SAU/P2P</t>
  </si>
  <si>
    <t>Lodarai/ Pelrithang</t>
  </si>
  <si>
    <t xml:space="preserve">LS FTTC </t>
  </si>
  <si>
    <t>PRA</t>
  </si>
  <si>
    <t>MA500T</t>
  </si>
  <si>
    <t>Lingmithang</t>
  </si>
  <si>
    <t>MA5600</t>
  </si>
  <si>
    <t>Changzamtok AGW</t>
  </si>
  <si>
    <t>Swimming pool A</t>
  </si>
  <si>
    <t>Swimming pool B</t>
  </si>
  <si>
    <t>Swimming pool C</t>
  </si>
  <si>
    <t>Exchange AGW</t>
  </si>
  <si>
    <t>Bjimithangkha</t>
  </si>
  <si>
    <t>Jenkhana</t>
  </si>
  <si>
    <t>Chapcha</t>
  </si>
  <si>
    <t>LS FTTC V5</t>
  </si>
  <si>
    <t>Thimphu IT Park V5</t>
  </si>
  <si>
    <t>Pamtso</t>
  </si>
  <si>
    <t>Pamtso (LS FTTC</t>
  </si>
  <si>
    <t>Total suspended numbers</t>
  </si>
  <si>
    <t>Total active number</t>
  </si>
  <si>
    <t>Suspended status : both outgoing and incoming calls barred due to non-payment</t>
  </si>
  <si>
    <t>Central region FTTB</t>
  </si>
  <si>
    <t>FTTB SWR</t>
  </si>
  <si>
    <t>Detailed Dzongkhag Wise Monthly Telephone Line Connections 2019</t>
  </si>
  <si>
    <t>Dzongkhag Wise Monthly Telephone Line Connections 2019</t>
  </si>
  <si>
    <t>ALL EXCHANGES SUMMARY( REGION WISE) FOR THE YEAR 2019</t>
  </si>
  <si>
    <t>Changji I</t>
  </si>
  <si>
    <t>Thimphu BNB (LS FTTC)</t>
  </si>
  <si>
    <t>Chanjiji I (LS FTTC)</t>
  </si>
  <si>
    <t>FTTx ER</t>
  </si>
  <si>
    <t>SIP</t>
  </si>
  <si>
    <t>FTTx CR</t>
  </si>
  <si>
    <t>Paro Town</t>
  </si>
  <si>
    <t>Paro Town (LS FTTC)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</si>
</sst>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name val="Arial"/>
      <family val="2"/>
    </font>
    <font>
      <sz val="10"/>
      <color indexed="62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rgb="FFC00000"/>
      <name val="Tahoma"/>
      <family val="2"/>
    </font>
    <font>
      <sz val="11"/>
      <name val="Calibri"/>
      <family val="2"/>
      <scheme val="minor"/>
    </font>
    <font>
      <b/>
      <sz val="14"/>
      <name val="Cambria"/>
      <family val="1"/>
    </font>
    <font>
      <b/>
      <sz val="11"/>
      <name val="Times New Roman"/>
      <family val="1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sz val="10"/>
      <color rgb="FFCC0099"/>
      <name val="Times New Roman"/>
      <family val="1"/>
    </font>
    <font>
      <sz val="11"/>
      <color rgb="FF000000"/>
      <name val="Calibri"/>
      <family val="2"/>
      <charset val="1"/>
    </font>
    <font>
      <b/>
      <sz val="8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8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262626"/>
      <name val="Calibri"/>
      <family val="2"/>
      <charset val="1"/>
    </font>
    <font>
      <b/>
      <sz val="10"/>
      <color rgb="FF00206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9"/>
      <name val="Calibri"/>
      <family val="2"/>
      <charset val="1"/>
    </font>
    <font>
      <sz val="8"/>
      <color rgb="FFFF0000"/>
      <name val="Calibri"/>
      <family val="2"/>
      <charset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63"/>
      <name val="Times New Roman"/>
      <family val="1"/>
    </font>
    <font>
      <b/>
      <sz val="10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Tahoma"/>
      <family val="2"/>
    </font>
    <font>
      <b/>
      <sz val="10"/>
      <name val="Cambria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1" fillId="0" borderId="0"/>
    <xf numFmtId="0" fontId="6" fillId="0" borderId="0"/>
    <xf numFmtId="0" fontId="17" fillId="0" borderId="0"/>
    <xf numFmtId="0" fontId="19" fillId="0" borderId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1" borderId="0" applyNumberFormat="0" applyBorder="0" applyAlignment="0" applyProtection="0"/>
    <xf numFmtId="0" fontId="39" fillId="14" borderId="0" applyNumberFormat="0" applyBorder="0" applyAlignment="0" applyProtection="0"/>
    <xf numFmtId="0" fontId="39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5" borderId="0" applyNumberFormat="0" applyBorder="0" applyAlignment="0" applyProtection="0"/>
    <xf numFmtId="0" fontId="41" fillId="9" borderId="0" applyNumberFormat="0" applyBorder="0" applyAlignment="0" applyProtection="0"/>
    <xf numFmtId="0" fontId="42" fillId="26" borderId="14" applyNumberFormat="0" applyAlignment="0" applyProtection="0"/>
    <xf numFmtId="0" fontId="43" fillId="27" borderId="15" applyNumberFormat="0" applyAlignment="0" applyProtection="0"/>
    <xf numFmtId="0" fontId="44" fillId="0" borderId="0" applyNumberFormat="0" applyFill="0" applyBorder="0" applyAlignment="0" applyProtection="0"/>
    <xf numFmtId="0" fontId="45" fillId="10" borderId="0" applyNumberFormat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0" borderId="18" applyNumberFormat="0" applyFill="0" applyAlignment="0" applyProtection="0"/>
    <xf numFmtId="0" fontId="48" fillId="0" borderId="0" applyNumberFormat="0" applyFill="0" applyBorder="0" applyAlignment="0" applyProtection="0"/>
    <xf numFmtId="0" fontId="49" fillId="13" borderId="14" applyNumberFormat="0" applyAlignment="0" applyProtection="0"/>
    <xf numFmtId="0" fontId="50" fillId="0" borderId="19" applyNumberFormat="0" applyFill="0" applyAlignment="0" applyProtection="0"/>
    <xf numFmtId="0" fontId="51" fillId="28" borderId="0" applyNumberFormat="0" applyBorder="0" applyAlignment="0" applyProtection="0"/>
    <xf numFmtId="0" fontId="6" fillId="29" borderId="20" applyNumberFormat="0" applyFont="0" applyAlignment="0" applyProtection="0"/>
    <xf numFmtId="0" fontId="52" fillId="26" borderId="21" applyNumberFormat="0" applyAlignment="0" applyProtection="0"/>
    <xf numFmtId="0" fontId="53" fillId="0" borderId="0" applyNumberFormat="0" applyFill="0" applyBorder="0" applyAlignment="0" applyProtection="0"/>
    <xf numFmtId="0" fontId="54" fillId="0" borderId="22" applyNumberFormat="0" applyFill="0" applyAlignment="0" applyProtection="0"/>
    <xf numFmtId="0" fontId="55" fillId="0" borderId="0" applyNumberFormat="0" applyFill="0" applyBorder="0" applyAlignment="0" applyProtection="0"/>
    <xf numFmtId="0" fontId="1" fillId="0" borderId="0"/>
  </cellStyleXfs>
  <cellXfs count="283">
    <xf numFmtId="0" fontId="0" fillId="0" borderId="0" xfId="0"/>
    <xf numFmtId="0" fontId="3" fillId="0" borderId="1" xfId="1" applyFont="1" applyBorder="1"/>
    <xf numFmtId="0" fontId="5" fillId="0" borderId="1" xfId="1" applyFont="1" applyBorder="1"/>
    <xf numFmtId="0" fontId="8" fillId="0" borderId="1" xfId="2" applyFont="1" applyBorder="1" applyAlignment="1">
      <alignment horizontal="right"/>
    </xf>
    <xf numFmtId="17" fontId="4" fillId="0" borderId="3" xfId="1" applyNumberFormat="1" applyFont="1" applyBorder="1" applyAlignment="1">
      <alignment horizontal="center" vertical="top" wrapText="1"/>
    </xf>
    <xf numFmtId="0" fontId="7" fillId="0" borderId="1" xfId="1" applyFont="1" applyBorder="1" applyAlignment="1">
      <alignment horizontal="right"/>
    </xf>
    <xf numFmtId="0" fontId="6" fillId="0" borderId="0" xfId="2"/>
    <xf numFmtId="0" fontId="6" fillId="0" borderId="0" xfId="2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8" fillId="4" borderId="1" xfId="2" applyFont="1" applyFill="1" applyBorder="1"/>
    <xf numFmtId="0" fontId="11" fillId="0" borderId="1" xfId="0" applyFont="1" applyBorder="1" applyAlignment="1">
      <alignment horizontal="center" vertical="center"/>
    </xf>
    <xf numFmtId="0" fontId="14" fillId="2" borderId="1" xfId="2" applyFont="1" applyFill="1" applyBorder="1"/>
    <xf numFmtId="0" fontId="15" fillId="0" borderId="1" xfId="2" applyFont="1" applyBorder="1" applyAlignment="1">
      <alignment horizontal="center"/>
    </xf>
    <xf numFmtId="0" fontId="15" fillId="2" borderId="1" xfId="2" applyFont="1" applyFill="1" applyBorder="1"/>
    <xf numFmtId="0" fontId="8" fillId="0" borderId="1" xfId="2" applyFont="1" applyBorder="1" applyAlignment="1">
      <alignment wrapText="1"/>
    </xf>
    <xf numFmtId="0" fontId="14" fillId="0" borderId="1" xfId="2" applyFont="1" applyBorder="1"/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right"/>
    </xf>
    <xf numFmtId="0" fontId="13" fillId="0" borderId="0" xfId="2" applyFont="1" applyAlignment="1">
      <alignment horizontal="center"/>
    </xf>
    <xf numFmtId="0" fontId="8" fillId="0" borderId="1" xfId="2" applyFont="1" applyBorder="1" applyAlignment="1">
      <alignment shrinkToFit="1"/>
    </xf>
    <xf numFmtId="0" fontId="0" fillId="0" borderId="1" xfId="0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8" fillId="0" borderId="3" xfId="2" applyFont="1" applyBorder="1" applyAlignment="1">
      <alignment wrapText="1"/>
    </xf>
    <xf numFmtId="0" fontId="14" fillId="0" borderId="1" xfId="2" applyFont="1" applyBorder="1" applyAlignment="1">
      <alignment shrinkToFit="1"/>
    </xf>
    <xf numFmtId="0" fontId="16" fillId="2" borderId="1" xfId="2" applyFont="1" applyFill="1" applyBorder="1"/>
    <xf numFmtId="1" fontId="16" fillId="0" borderId="1" xfId="2" applyNumberFormat="1" applyFont="1" applyBorder="1" applyAlignment="1">
      <alignment horizontal="center"/>
    </xf>
    <xf numFmtId="0" fontId="17" fillId="0" borderId="0" xfId="3"/>
    <xf numFmtId="0" fontId="20" fillId="0" borderId="5" xfId="4" applyFont="1" applyBorder="1" applyAlignment="1">
      <alignment horizontal="center"/>
    </xf>
    <xf numFmtId="0" fontId="20" fillId="0" borderId="5" xfId="4" applyFont="1" applyBorder="1"/>
    <xf numFmtId="0" fontId="19" fillId="0" borderId="5" xfId="4" applyBorder="1"/>
    <xf numFmtId="0" fontId="21" fillId="0" borderId="5" xfId="4" applyFont="1" applyBorder="1"/>
    <xf numFmtId="0" fontId="19" fillId="0" borderId="5" xfId="4" applyBorder="1" applyAlignment="1">
      <alignment horizontal="center"/>
    </xf>
    <xf numFmtId="0" fontId="19" fillId="0" borderId="5" xfId="4" applyBorder="1" applyAlignment="1">
      <alignment horizontal="right"/>
    </xf>
    <xf numFmtId="0" fontId="19" fillId="6" borderId="5" xfId="4" applyFill="1" applyBorder="1"/>
    <xf numFmtId="0" fontId="19" fillId="6" borderId="5" xfId="4" applyFill="1" applyBorder="1" applyAlignment="1">
      <alignment horizontal="center"/>
    </xf>
    <xf numFmtId="0" fontId="20" fillId="6" borderId="5" xfId="4" applyFont="1" applyFill="1" applyBorder="1"/>
    <xf numFmtId="0" fontId="23" fillId="0" borderId="5" xfId="4" applyFont="1" applyBorder="1" applyAlignment="1">
      <alignment horizontal="center"/>
    </xf>
    <xf numFmtId="0" fontId="21" fillId="6" borderId="5" xfId="4" applyFont="1" applyFill="1" applyBorder="1"/>
    <xf numFmtId="0" fontId="20" fillId="0" borderId="5" xfId="4" applyFont="1" applyBorder="1" applyAlignment="1">
      <alignment horizontal="right"/>
    </xf>
    <xf numFmtId="0" fontId="19" fillId="7" borderId="5" xfId="4" applyFill="1" applyBorder="1"/>
    <xf numFmtId="0" fontId="19" fillId="7" borderId="5" xfId="4" applyFill="1" applyBorder="1" applyAlignment="1">
      <alignment horizontal="right"/>
    </xf>
    <xf numFmtId="0" fontId="20" fillId="6" borderId="5" xfId="4" applyFont="1" applyFill="1" applyBorder="1" applyAlignment="1">
      <alignment horizontal="right"/>
    </xf>
    <xf numFmtId="0" fontId="23" fillId="0" borderId="5" xfId="4" applyFont="1" applyBorder="1"/>
    <xf numFmtId="0" fontId="24" fillId="0" borderId="5" xfId="4" applyFont="1" applyBorder="1" applyAlignment="1">
      <alignment horizontal="right"/>
    </xf>
    <xf numFmtId="0" fontId="24" fillId="0" borderId="5" xfId="4" applyFont="1" applyBorder="1"/>
    <xf numFmtId="0" fontId="25" fillId="6" borderId="5" xfId="4" applyFont="1" applyFill="1" applyBorder="1"/>
    <xf numFmtId="0" fontId="26" fillId="0" borderId="5" xfId="4" applyFont="1" applyBorder="1"/>
    <xf numFmtId="0" fontId="22" fillId="0" borderId="5" xfId="4" applyFont="1" applyBorder="1"/>
    <xf numFmtId="0" fontId="24" fillId="6" borderId="5" xfId="4" applyFont="1" applyFill="1" applyBorder="1"/>
    <xf numFmtId="0" fontId="19" fillId="6" borderId="5" xfId="4" applyFill="1" applyBorder="1" applyAlignment="1">
      <alignment horizontal="right"/>
    </xf>
    <xf numFmtId="164" fontId="18" fillId="0" borderId="5" xfId="4" applyNumberFormat="1" applyFont="1" applyBorder="1" applyAlignment="1">
      <alignment horizontal="center"/>
    </xf>
    <xf numFmtId="0" fontId="20" fillId="0" borderId="5" xfId="3" applyFont="1" applyBorder="1"/>
    <xf numFmtId="0" fontId="23" fillId="0" borderId="5" xfId="3" applyFont="1" applyBorder="1"/>
    <xf numFmtId="0" fontId="19" fillId="0" borderId="5" xfId="3" applyFont="1" applyBorder="1"/>
    <xf numFmtId="0" fontId="19" fillId="6" borderId="5" xfId="3" applyFont="1" applyFill="1" applyBorder="1"/>
    <xf numFmtId="0" fontId="20" fillId="6" borderId="5" xfId="3" applyFont="1" applyFill="1" applyBorder="1"/>
    <xf numFmtId="0" fontId="24" fillId="0" borderId="5" xfId="3" applyFont="1" applyBorder="1"/>
    <xf numFmtId="164" fontId="18" fillId="0" borderId="5" xfId="4" applyNumberFormat="1" applyFont="1" applyBorder="1"/>
    <xf numFmtId="0" fontId="30" fillId="6" borderId="5" xfId="4" applyFont="1" applyFill="1" applyBorder="1"/>
    <xf numFmtId="0" fontId="32" fillId="6" borderId="5" xfId="4" applyFont="1" applyFill="1" applyBorder="1"/>
    <xf numFmtId="0" fontId="33" fillId="4" borderId="1" xfId="3" applyFont="1" applyFill="1" applyBorder="1"/>
    <xf numFmtId="0" fontId="35" fillId="4" borderId="1" xfId="3" applyFont="1" applyFill="1" applyBorder="1"/>
    <xf numFmtId="0" fontId="34" fillId="4" borderId="1" xfId="3" applyFont="1" applyFill="1" applyBorder="1"/>
    <xf numFmtId="0" fontId="33" fillId="4" borderId="1" xfId="3" applyFont="1" applyFill="1" applyBorder="1" applyAlignment="1">
      <alignment horizontal="right"/>
    </xf>
    <xf numFmtId="0" fontId="34" fillId="4" borderId="1" xfId="3" applyFont="1" applyFill="1" applyBorder="1" applyAlignment="1">
      <alignment horizontal="right"/>
    </xf>
    <xf numFmtId="0" fontId="36" fillId="0" borderId="5" xfId="4" applyFont="1" applyBorder="1"/>
    <xf numFmtId="0" fontId="36" fillId="6" borderId="5" xfId="4" applyFont="1" applyFill="1" applyBorder="1"/>
    <xf numFmtId="0" fontId="19" fillId="0" borderId="8" xfId="4" applyBorder="1"/>
    <xf numFmtId="0" fontId="29" fillId="0" borderId="7" xfId="3" applyFont="1" applyBorder="1"/>
    <xf numFmtId="0" fontId="31" fillId="0" borderId="7" xfId="3" applyFont="1" applyBorder="1"/>
    <xf numFmtId="0" fontId="36" fillId="6" borderId="5" xfId="3" applyFont="1" applyFill="1" applyBorder="1"/>
    <xf numFmtId="0" fontId="33" fillId="0" borderId="1" xfId="3" applyFont="1" applyBorder="1"/>
    <xf numFmtId="0" fontId="35" fillId="0" borderId="1" xfId="3" applyFont="1" applyBorder="1"/>
    <xf numFmtId="0" fontId="34" fillId="0" borderId="1" xfId="3" applyFont="1" applyBorder="1"/>
    <xf numFmtId="0" fontId="33" fillId="0" borderId="1" xfId="3" applyFont="1" applyBorder="1" applyAlignment="1">
      <alignment horizontal="right"/>
    </xf>
    <xf numFmtId="0" fontId="34" fillId="0" borderId="1" xfId="3" applyFont="1" applyBorder="1" applyAlignment="1">
      <alignment horizontal="right"/>
    </xf>
    <xf numFmtId="0" fontId="20" fillId="0" borderId="5" xfId="4" quotePrefix="1" applyFont="1" applyBorder="1" applyAlignment="1">
      <alignment horizontal="right"/>
    </xf>
    <xf numFmtId="0" fontId="21" fillId="6" borderId="6" xfId="4" applyFont="1" applyFill="1" applyBorder="1"/>
    <xf numFmtId="0" fontId="21" fillId="0" borderId="6" xfId="4" applyFont="1" applyBorder="1"/>
    <xf numFmtId="0" fontId="19" fillId="0" borderId="7" xfId="4" applyBorder="1"/>
    <xf numFmtId="0" fontId="19" fillId="6" borderId="8" xfId="4" applyFill="1" applyBorder="1"/>
    <xf numFmtId="0" fontId="19" fillId="6" borderId="8" xfId="4" applyFill="1" applyBorder="1" applyAlignment="1">
      <alignment horizontal="center"/>
    </xf>
    <xf numFmtId="0" fontId="19" fillId="6" borderId="9" xfId="4" applyFill="1" applyBorder="1"/>
    <xf numFmtId="0" fontId="19" fillId="0" borderId="1" xfId="4" applyBorder="1"/>
    <xf numFmtId="0" fontId="29" fillId="6" borderId="1" xfId="3" applyFont="1" applyFill="1" applyBorder="1"/>
    <xf numFmtId="0" fontId="20" fillId="0" borderId="1" xfId="4" applyFont="1" applyBorder="1"/>
    <xf numFmtId="0" fontId="20" fillId="0" borderId="9" xfId="3" applyFont="1" applyBorder="1" applyAlignment="1">
      <alignment horizontal="right"/>
    </xf>
    <xf numFmtId="0" fontId="29" fillId="6" borderId="1" xfId="3" applyFont="1" applyFill="1" applyBorder="1" applyAlignment="1">
      <alignment horizontal="right"/>
    </xf>
    <xf numFmtId="0" fontId="19" fillId="6" borderId="1" xfId="4" applyFill="1" applyBorder="1"/>
    <xf numFmtId="0" fontId="19" fillId="0" borderId="1" xfId="3" applyFont="1" applyBorder="1"/>
    <xf numFmtId="0" fontId="38" fillId="4" borderId="1" xfId="3" applyFont="1" applyFill="1" applyBorder="1"/>
    <xf numFmtId="0" fontId="31" fillId="6" borderId="1" xfId="3" applyFont="1" applyFill="1" applyBorder="1"/>
    <xf numFmtId="0" fontId="37" fillId="4" borderId="1" xfId="3" applyFont="1" applyFill="1" applyBorder="1"/>
    <xf numFmtId="0" fontId="1" fillId="0" borderId="0" xfId="1"/>
    <xf numFmtId="0" fontId="58" fillId="0" borderId="23" xfId="1" applyFont="1" applyBorder="1"/>
    <xf numFmtId="0" fontId="58" fillId="0" borderId="24" xfId="1" applyFont="1" applyBorder="1"/>
    <xf numFmtId="0" fontId="58" fillId="0" borderId="25" xfId="1" applyFont="1" applyBorder="1"/>
    <xf numFmtId="0" fontId="58" fillId="0" borderId="3" xfId="1" applyFont="1" applyBorder="1"/>
    <xf numFmtId="0" fontId="59" fillId="2" borderId="26" xfId="1" applyFont="1" applyFill="1" applyBorder="1"/>
    <xf numFmtId="0" fontId="59" fillId="0" borderId="26" xfId="1" applyFont="1" applyBorder="1"/>
    <xf numFmtId="0" fontId="59" fillId="0" borderId="26" xfId="1" applyFont="1" applyBorder="1" applyAlignment="1">
      <alignment horizontal="right"/>
    </xf>
    <xf numFmtId="0" fontId="59" fillId="0" borderId="0" xfId="1" applyFont="1" applyAlignment="1">
      <alignment horizontal="right"/>
    </xf>
    <xf numFmtId="0" fontId="59" fillId="0" borderId="27" xfId="1" applyFont="1" applyBorder="1" applyAlignment="1">
      <alignment horizontal="right" vertical="top" wrapText="1"/>
    </xf>
    <xf numFmtId="0" fontId="58" fillId="0" borderId="26" xfId="1" applyFont="1" applyBorder="1"/>
    <xf numFmtId="0" fontId="58" fillId="0" borderId="26" xfId="1" applyFont="1" applyBorder="1" applyAlignment="1">
      <alignment horizontal="right"/>
    </xf>
    <xf numFmtId="0" fontId="58" fillId="0" borderId="27" xfId="1" applyFont="1" applyBorder="1" applyAlignment="1">
      <alignment horizontal="right" vertical="top" wrapText="1"/>
    </xf>
    <xf numFmtId="0" fontId="58" fillId="2" borderId="26" xfId="1" applyFont="1" applyFill="1" applyBorder="1"/>
    <xf numFmtId="0" fontId="58" fillId="0" borderId="27" xfId="1" applyFont="1" applyBorder="1" applyAlignment="1">
      <alignment horizontal="right"/>
    </xf>
    <xf numFmtId="0" fontId="58" fillId="2" borderId="0" xfId="1" applyFont="1" applyFill="1"/>
    <xf numFmtId="0" fontId="58" fillId="0" borderId="0" xfId="1" applyFont="1"/>
    <xf numFmtId="0" fontId="59" fillId="0" borderId="0" xfId="1" applyFont="1"/>
    <xf numFmtId="0" fontId="58" fillId="0" borderId="26" xfId="1" applyFont="1" applyBorder="1" applyAlignment="1">
      <alignment horizontal="justify" vertical="top" wrapText="1"/>
    </xf>
    <xf numFmtId="0" fontId="58" fillId="0" borderId="25" xfId="1" applyFont="1" applyBorder="1" applyAlignment="1">
      <alignment horizontal="justify" vertical="top" wrapText="1"/>
    </xf>
    <xf numFmtId="0" fontId="58" fillId="0" borderId="28" xfId="1" applyFont="1" applyBorder="1"/>
    <xf numFmtId="0" fontId="59" fillId="0" borderId="3" xfId="1" applyFont="1" applyBorder="1" applyAlignment="1">
      <alignment horizontal="justify" vertical="top" wrapText="1"/>
    </xf>
    <xf numFmtId="0" fontId="58" fillId="0" borderId="27" xfId="1" applyFont="1" applyBorder="1" applyAlignment="1">
      <alignment horizontal="justify" vertical="top" wrapText="1"/>
    </xf>
    <xf numFmtId="0" fontId="59" fillId="0" borderId="3" xfId="1" applyFont="1" applyBorder="1" applyAlignment="1">
      <alignment horizontal="right"/>
    </xf>
    <xf numFmtId="0" fontId="59" fillId="0" borderId="27" xfId="1" applyFont="1" applyBorder="1" applyAlignment="1">
      <alignment horizontal="justify" vertical="top" wrapText="1"/>
    </xf>
    <xf numFmtId="0" fontId="59" fillId="0" borderId="0" xfId="1" applyFont="1" applyAlignment="1">
      <alignment horizontal="right" vertical="top" wrapText="1"/>
    </xf>
    <xf numFmtId="0" fontId="59" fillId="0" borderId="0" xfId="1" applyFont="1" applyAlignment="1">
      <alignment horizontal="justify" vertical="top" wrapText="1"/>
    </xf>
    <xf numFmtId="164" fontId="58" fillId="0" borderId="26" xfId="1" applyNumberFormat="1" applyFont="1" applyBorder="1"/>
    <xf numFmtId="0" fontId="58" fillId="0" borderId="29" xfId="1" applyFont="1" applyBorder="1" applyAlignment="1">
      <alignment horizontal="center"/>
    </xf>
    <xf numFmtId="0" fontId="58" fillId="0" borderId="30" xfId="1" applyFont="1" applyBorder="1" applyAlignment="1">
      <alignment horizontal="center"/>
    </xf>
    <xf numFmtId="0" fontId="58" fillId="0" borderId="31" xfId="1" applyFont="1" applyBorder="1" applyAlignment="1">
      <alignment horizontal="center"/>
    </xf>
    <xf numFmtId="0" fontId="58" fillId="0" borderId="32" xfId="1" applyFont="1" applyBorder="1" applyAlignment="1">
      <alignment horizontal="center"/>
    </xf>
    <xf numFmtId="0" fontId="58" fillId="0" borderId="33" xfId="1" applyFont="1" applyBorder="1" applyAlignment="1">
      <alignment horizontal="center"/>
    </xf>
    <xf numFmtId="0" fontId="58" fillId="0" borderId="27" xfId="1" applyFont="1" applyBorder="1" applyAlignment="1">
      <alignment horizontal="center"/>
    </xf>
    <xf numFmtId="0" fontId="59" fillId="2" borderId="23" xfId="1" applyFont="1" applyFill="1" applyBorder="1"/>
    <xf numFmtId="0" fontId="59" fillId="0" borderId="23" xfId="1" applyFont="1" applyBorder="1"/>
    <xf numFmtId="0" fontId="59" fillId="0" borderId="23" xfId="1" applyFont="1" applyBorder="1" applyAlignment="1">
      <alignment horizontal="right"/>
    </xf>
    <xf numFmtId="0" fontId="59" fillId="2" borderId="0" xfId="1" applyFont="1" applyFill="1"/>
    <xf numFmtId="0" fontId="59" fillId="0" borderId="0" xfId="1" applyFont="1" applyAlignment="1">
      <alignment horizontal="left" vertical="top" wrapText="1"/>
    </xf>
    <xf numFmtId="0" fontId="59" fillId="0" borderId="0" xfId="1" applyFont="1" applyAlignment="1">
      <alignment horizontal="left"/>
    </xf>
    <xf numFmtId="0" fontId="58" fillId="0" borderId="29" xfId="1" applyFont="1" applyBorder="1" applyAlignment="1">
      <alignment horizontal="right"/>
    </xf>
    <xf numFmtId="0" fontId="58" fillId="0" borderId="30" xfId="1" applyFont="1" applyBorder="1" applyAlignment="1">
      <alignment horizontal="right"/>
    </xf>
    <xf numFmtId="0" fontId="58" fillId="0" borderId="31" xfId="1" applyFont="1" applyBorder="1" applyAlignment="1">
      <alignment horizontal="right"/>
    </xf>
    <xf numFmtId="0" fontId="58" fillId="0" borderId="32" xfId="1" applyFont="1" applyBorder="1" applyAlignment="1">
      <alignment horizontal="right"/>
    </xf>
    <xf numFmtId="0" fontId="58" fillId="0" borderId="33" xfId="1" applyFont="1" applyBorder="1" applyAlignment="1">
      <alignment horizontal="right"/>
    </xf>
    <xf numFmtId="0" fontId="58" fillId="0" borderId="28" xfId="1" applyFont="1" applyBorder="1" applyAlignment="1">
      <alignment horizontal="right"/>
    </xf>
    <xf numFmtId="0" fontId="58" fillId="0" borderId="24" xfId="1" applyFont="1" applyBorder="1" applyAlignment="1">
      <alignment horizontal="right"/>
    </xf>
    <xf numFmtId="0" fontId="58" fillId="0" borderId="25" xfId="1" applyFont="1" applyBorder="1" applyAlignment="1">
      <alignment horizontal="right"/>
    </xf>
    <xf numFmtId="0" fontId="59" fillId="0" borderId="26" xfId="1" applyFont="1" applyBorder="1" applyAlignment="1">
      <alignment horizontal="left"/>
    </xf>
    <xf numFmtId="0" fontId="1" fillId="0" borderId="26" xfId="1" applyBorder="1"/>
    <xf numFmtId="0" fontId="60" fillId="0" borderId="0" xfId="1" applyFont="1"/>
    <xf numFmtId="0" fontId="60" fillId="0" borderId="26" xfId="1" applyFont="1" applyBorder="1"/>
    <xf numFmtId="0" fontId="1" fillId="0" borderId="26" xfId="1" applyBorder="1" applyAlignment="1">
      <alignment horizontal="right"/>
    </xf>
    <xf numFmtId="0" fontId="1" fillId="0" borderId="28" xfId="1" applyBorder="1"/>
    <xf numFmtId="0" fontId="59" fillId="0" borderId="30" xfId="1" applyFont="1" applyBorder="1" applyAlignment="1">
      <alignment horizontal="right" vertical="top" wrapText="1"/>
    </xf>
    <xf numFmtId="0" fontId="59" fillId="0" borderId="30" xfId="1" applyFont="1" applyBorder="1" applyAlignment="1">
      <alignment horizontal="left" vertical="top" wrapText="1"/>
    </xf>
    <xf numFmtId="0" fontId="59" fillId="0" borderId="30" xfId="1" applyFont="1" applyBorder="1" applyAlignment="1">
      <alignment horizontal="right"/>
    </xf>
    <xf numFmtId="164" fontId="58" fillId="0" borderId="23" xfId="1" applyNumberFormat="1" applyFont="1" applyBorder="1"/>
    <xf numFmtId="0" fontId="59" fillId="0" borderId="33" xfId="1" applyFont="1" applyBorder="1" applyAlignment="1">
      <alignment horizontal="right"/>
    </xf>
    <xf numFmtId="0" fontId="59" fillId="2" borderId="30" xfId="1" applyFont="1" applyFill="1" applyBorder="1"/>
    <xf numFmtId="0" fontId="59" fillId="0" borderId="30" xfId="1" applyFont="1" applyBorder="1"/>
    <xf numFmtId="0" fontId="59" fillId="2" borderId="32" xfId="1" applyFont="1" applyFill="1" applyBorder="1"/>
    <xf numFmtId="0" fontId="59" fillId="0" borderId="33" xfId="1" applyFont="1" applyBorder="1"/>
    <xf numFmtId="49" fontId="59" fillId="0" borderId="26" xfId="1" applyNumberFormat="1" applyFont="1" applyBorder="1"/>
    <xf numFmtId="0" fontId="1" fillId="0" borderId="24" xfId="1" applyBorder="1"/>
    <xf numFmtId="0" fontId="59" fillId="0" borderId="24" xfId="1" applyFont="1" applyBorder="1" applyAlignment="1">
      <alignment horizontal="right"/>
    </xf>
    <xf numFmtId="0" fontId="8" fillId="0" borderId="26" xfId="2" applyFont="1" applyBorder="1"/>
    <xf numFmtId="0" fontId="8" fillId="0" borderId="26" xfId="2" applyFont="1" applyBorder="1" applyAlignment="1">
      <alignment horizontal="right"/>
    </xf>
    <xf numFmtId="0" fontId="8" fillId="4" borderId="26" xfId="2" applyFont="1" applyFill="1" applyBorder="1"/>
    <xf numFmtId="0" fontId="15" fillId="2" borderId="26" xfId="2" applyFont="1" applyFill="1" applyBorder="1"/>
    <xf numFmtId="0" fontId="8" fillId="0" borderId="26" xfId="2" applyFont="1" applyBorder="1" applyAlignment="1">
      <alignment horizontal="center"/>
    </xf>
    <xf numFmtId="0" fontId="14" fillId="0" borderId="26" xfId="2" applyFont="1" applyBorder="1" applyAlignment="1">
      <alignment horizontal="right"/>
    </xf>
    <xf numFmtId="0" fontId="15" fillId="0" borderId="26" xfId="2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8" fillId="0" borderId="26" xfId="2" applyFont="1" applyBorder="1" applyAlignment="1">
      <alignment vertical="center"/>
    </xf>
    <xf numFmtId="1" fontId="16" fillId="0" borderId="26" xfId="2" applyNumberFormat="1" applyFont="1" applyBorder="1" applyAlignment="1">
      <alignment horizontal="center"/>
    </xf>
    <xf numFmtId="1" fontId="0" fillId="0" borderId="0" xfId="0" applyNumberFormat="1"/>
    <xf numFmtId="0" fontId="11" fillId="0" borderId="26" xfId="0" applyFont="1" applyBorder="1" applyAlignment="1">
      <alignment horizontal="center" vertical="center"/>
    </xf>
    <xf numFmtId="0" fontId="63" fillId="0" borderId="0" xfId="0" applyFont="1"/>
    <xf numFmtId="0" fontId="64" fillId="0" borderId="0" xfId="0" applyFont="1" applyAlignment="1">
      <alignment horizontal="center"/>
    </xf>
    <xf numFmtId="0" fontId="4" fillId="3" borderId="26" xfId="2" applyFont="1" applyFill="1" applyBorder="1"/>
    <xf numFmtId="0" fontId="4" fillId="0" borderId="26" xfId="2" applyFont="1" applyBorder="1"/>
    <xf numFmtId="0" fontId="3" fillId="0" borderId="26" xfId="2" applyFont="1" applyBorder="1"/>
    <xf numFmtId="0" fontId="3" fillId="0" borderId="26" xfId="2" applyFont="1" applyBorder="1" applyAlignment="1">
      <alignment wrapText="1"/>
    </xf>
    <xf numFmtId="0" fontId="4" fillId="0" borderId="26" xfId="2" applyFont="1" applyBorder="1" applyAlignment="1">
      <alignment shrinkToFit="1"/>
    </xf>
    <xf numFmtId="0" fontId="3" fillId="4" borderId="26" xfId="2" applyFont="1" applyFill="1" applyBorder="1"/>
    <xf numFmtId="0" fontId="9" fillId="3" borderId="26" xfId="2" applyFont="1" applyFill="1" applyBorder="1" applyAlignment="1">
      <alignment horizontal="right"/>
    </xf>
    <xf numFmtId="0" fontId="3" fillId="0" borderId="26" xfId="2" applyFont="1" applyBorder="1" applyAlignment="1">
      <alignment horizontal="right"/>
    </xf>
    <xf numFmtId="0" fontId="2" fillId="0" borderId="0" xfId="2" applyFont="1" applyAlignment="1">
      <alignment horizontal="center"/>
    </xf>
    <xf numFmtId="0" fontId="4" fillId="0" borderId="26" xfId="2" applyFont="1" applyBorder="1" applyAlignment="1">
      <alignment horizontal="center" shrinkToFit="1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/>
    </xf>
    <xf numFmtId="0" fontId="64" fillId="0" borderId="26" xfId="0" applyFont="1" applyBorder="1" applyAlignment="1">
      <alignment horizontal="center" vertical="center" wrapText="1"/>
    </xf>
    <xf numFmtId="0" fontId="64" fillId="0" borderId="26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/>
    </xf>
    <xf numFmtId="0" fontId="1" fillId="0" borderId="0" xfId="1" applyAlignment="1">
      <alignment horizontal="center"/>
    </xf>
    <xf numFmtId="0" fontId="8" fillId="0" borderId="26" xfId="46" applyFont="1" applyBorder="1"/>
    <xf numFmtId="0" fontId="8" fillId="4" borderId="26" xfId="46" applyFont="1" applyFill="1" applyBorder="1"/>
    <xf numFmtId="0" fontId="14" fillId="2" borderId="26" xfId="1" applyFont="1" applyFill="1" applyBorder="1"/>
    <xf numFmtId="0" fontId="15" fillId="0" borderId="26" xfId="1" applyFont="1" applyBorder="1" applyAlignment="1">
      <alignment horizontal="center"/>
    </xf>
    <xf numFmtId="0" fontId="8" fillId="0" borderId="26" xfId="1" applyFont="1" applyBorder="1"/>
    <xf numFmtId="0" fontId="8" fillId="0" borderId="26" xfId="1" applyFont="1" applyBorder="1" applyAlignment="1">
      <alignment wrapText="1"/>
    </xf>
    <xf numFmtId="0" fontId="14" fillId="0" borderId="26" xfId="1" applyFont="1" applyBorder="1"/>
    <xf numFmtId="0" fontId="14" fillId="0" borderId="26" xfId="1" applyFont="1" applyBorder="1" applyAlignment="1">
      <alignment horizontal="center"/>
    </xf>
    <xf numFmtId="0" fontId="9" fillId="0" borderId="0" xfId="1" applyFont="1"/>
    <xf numFmtId="0" fontId="9" fillId="0" borderId="0" xfId="1" applyFont="1" applyAlignment="1">
      <alignment horizontal="center"/>
    </xf>
    <xf numFmtId="0" fontId="8" fillId="0" borderId="26" xfId="1" applyFont="1" applyBorder="1" applyAlignment="1">
      <alignment shrinkToFit="1"/>
    </xf>
    <xf numFmtId="0" fontId="8" fillId="0" borderId="26" xfId="1" applyFont="1" applyBorder="1" applyAlignment="1">
      <alignment vertical="center"/>
    </xf>
    <xf numFmtId="0" fontId="8" fillId="0" borderId="3" xfId="1" applyFont="1" applyBorder="1" applyAlignment="1">
      <alignment wrapText="1"/>
    </xf>
    <xf numFmtId="0" fontId="14" fillId="0" borderId="26" xfId="1" applyFont="1" applyBorder="1" applyAlignment="1">
      <alignment shrinkToFit="1"/>
    </xf>
    <xf numFmtId="0" fontId="16" fillId="2" borderId="26" xfId="1" applyFont="1" applyFill="1" applyBorder="1"/>
    <xf numFmtId="1" fontId="16" fillId="0" borderId="26" xfId="1" applyNumberFormat="1" applyFont="1" applyBorder="1" applyAlignment="1">
      <alignment horizontal="center"/>
    </xf>
    <xf numFmtId="17" fontId="8" fillId="0" borderId="26" xfId="2" applyNumberFormat="1" applyFont="1" applyBorder="1" applyAlignment="1">
      <alignment horizontal="center" vertical="center"/>
    </xf>
    <xf numFmtId="0" fontId="0" fillId="0" borderId="26" xfId="0" applyBorder="1"/>
    <xf numFmtId="0" fontId="10" fillId="5" borderId="26" xfId="2" applyFont="1" applyFill="1" applyBorder="1"/>
    <xf numFmtId="0" fontId="63" fillId="0" borderId="26" xfId="0" applyFont="1" applyBorder="1"/>
    <xf numFmtId="0" fontId="65" fillId="0" borderId="26" xfId="0" applyFont="1" applyBorder="1" applyAlignment="1">
      <alignment horizontal="left"/>
    </xf>
    <xf numFmtId="1" fontId="63" fillId="0" borderId="26" xfId="0" applyNumberFormat="1" applyFont="1" applyBorder="1" applyAlignment="1">
      <alignment horizontal="center"/>
    </xf>
    <xf numFmtId="0" fontId="64" fillId="0" borderId="26" xfId="0" applyFont="1" applyBorder="1" applyAlignment="1">
      <alignment vertical="center"/>
    </xf>
    <xf numFmtId="0" fontId="4" fillId="3" borderId="34" xfId="2" applyFont="1" applyFill="1" applyBorder="1"/>
    <xf numFmtId="0" fontId="9" fillId="0" borderId="26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62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61" fillId="0" borderId="0" xfId="1" applyFont="1" applyAlignment="1">
      <alignment horizontal="center" vertical="center"/>
    </xf>
    <xf numFmtId="0" fontId="61" fillId="0" borderId="33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top" wrapText="1"/>
    </xf>
    <xf numFmtId="0" fontId="4" fillId="0" borderId="24" xfId="1" applyFont="1" applyBorder="1" applyAlignment="1">
      <alignment horizontal="center" vertical="top" wrapText="1"/>
    </xf>
    <xf numFmtId="0" fontId="4" fillId="0" borderId="25" xfId="1" applyFont="1" applyBorder="1" applyAlignment="1">
      <alignment horizontal="center" vertical="top" wrapText="1"/>
    </xf>
    <xf numFmtId="0" fontId="2" fillId="0" borderId="0" xfId="2" applyFont="1" applyAlignment="1">
      <alignment horizontal="center"/>
    </xf>
    <xf numFmtId="0" fontId="4" fillId="0" borderId="26" xfId="2" applyFont="1" applyBorder="1" applyAlignment="1">
      <alignment horizontal="center" shrinkToFit="1"/>
    </xf>
    <xf numFmtId="0" fontId="13" fillId="0" borderId="0" xfId="2" applyFont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9" fillId="6" borderId="11" xfId="4" applyFill="1" applyBorder="1" applyAlignment="1">
      <alignment horizontal="center"/>
    </xf>
    <xf numFmtId="0" fontId="19" fillId="6" borderId="12" xfId="4" applyFill="1" applyBorder="1" applyAlignment="1">
      <alignment horizontal="center"/>
    </xf>
    <xf numFmtId="0" fontId="19" fillId="6" borderId="13" xfId="4" applyFill="1" applyBorder="1" applyAlignment="1">
      <alignment horizontal="center"/>
    </xf>
    <xf numFmtId="0" fontId="20" fillId="6" borderId="5" xfId="4" applyFont="1" applyFill="1" applyBorder="1"/>
    <xf numFmtId="0" fontId="20" fillId="6" borderId="6" xfId="4" applyFont="1" applyFill="1" applyBorder="1"/>
    <xf numFmtId="0" fontId="20" fillId="6" borderId="10" xfId="4" applyFont="1" applyFill="1" applyBorder="1"/>
    <xf numFmtId="0" fontId="20" fillId="6" borderId="7" xfId="4" applyFont="1" applyFill="1" applyBorder="1"/>
    <xf numFmtId="164" fontId="18" fillId="0" borderId="5" xfId="4" applyNumberFormat="1" applyFont="1" applyBorder="1" applyAlignment="1">
      <alignment horizontal="center"/>
    </xf>
    <xf numFmtId="0" fontId="19" fillId="0" borderId="1" xfId="4" applyBorder="1" applyAlignment="1">
      <alignment horizontal="center"/>
    </xf>
    <xf numFmtId="0" fontId="19" fillId="6" borderId="5" xfId="4" applyFill="1" applyBorder="1" applyAlignment="1">
      <alignment horizontal="center"/>
    </xf>
    <xf numFmtId="0" fontId="19" fillId="0" borderId="5" xfId="4" applyBorder="1" applyAlignment="1">
      <alignment horizontal="center"/>
    </xf>
    <xf numFmtId="0" fontId="18" fillId="0" borderId="5" xfId="4" applyFont="1" applyBorder="1" applyAlignment="1">
      <alignment horizontal="center"/>
    </xf>
    <xf numFmtId="0" fontId="20" fillId="0" borderId="6" xfId="4" applyFont="1" applyBorder="1"/>
    <xf numFmtId="0" fontId="20" fillId="0" borderId="10" xfId="4" applyFont="1" applyBorder="1"/>
    <xf numFmtId="0" fontId="20" fillId="0" borderId="7" xfId="4" applyFont="1" applyBorder="1"/>
    <xf numFmtId="0" fontId="20" fillId="0" borderId="5" xfId="4" applyFont="1" applyBorder="1"/>
    <xf numFmtId="0" fontId="19" fillId="6" borderId="9" xfId="4" applyFill="1" applyBorder="1" applyAlignment="1">
      <alignment horizontal="center"/>
    </xf>
    <xf numFmtId="0" fontId="19" fillId="0" borderId="5" xfId="3" applyFont="1" applyBorder="1" applyAlignment="1">
      <alignment horizontal="center"/>
    </xf>
    <xf numFmtId="0" fontId="20" fillId="0" borderId="6" xfId="3" applyFont="1" applyBorder="1" applyAlignment="1">
      <alignment horizontal="center"/>
    </xf>
    <xf numFmtId="0" fontId="20" fillId="0" borderId="10" xfId="3" applyFont="1" applyBorder="1" applyAlignment="1">
      <alignment horizontal="center"/>
    </xf>
    <xf numFmtId="0" fontId="20" fillId="0" borderId="7" xfId="3" applyFont="1" applyBorder="1" applyAlignment="1">
      <alignment horizontal="center"/>
    </xf>
    <xf numFmtId="0" fontId="20" fillId="0" borderId="5" xfId="3" applyFont="1" applyBorder="1" applyAlignment="1">
      <alignment horizontal="center"/>
    </xf>
    <xf numFmtId="0" fontId="28" fillId="0" borderId="5" xfId="4" applyFont="1" applyBorder="1" applyAlignment="1">
      <alignment horizontal="center"/>
    </xf>
    <xf numFmtId="0" fontId="24" fillId="0" borderId="5" xfId="4" applyFont="1" applyBorder="1"/>
    <xf numFmtId="0" fontId="24" fillId="0" borderId="6" xfId="4" applyFont="1" applyBorder="1"/>
    <xf numFmtId="0" fontId="24" fillId="0" borderId="10" xfId="4" applyFont="1" applyBorder="1"/>
    <xf numFmtId="0" fontId="24" fillId="0" borderId="7" xfId="4" applyFont="1" applyBorder="1"/>
    <xf numFmtId="0" fontId="27" fillId="6" borderId="5" xfId="4" applyFont="1" applyFill="1" applyBorder="1" applyAlignment="1">
      <alignment horizontal="center"/>
    </xf>
    <xf numFmtId="0" fontId="20" fillId="0" borderId="5" xfId="4" applyFont="1" applyBorder="1" applyAlignment="1">
      <alignment horizontal="center"/>
    </xf>
    <xf numFmtId="164" fontId="18" fillId="0" borderId="5" xfId="4" applyNumberFormat="1" applyFont="1" applyBorder="1"/>
    <xf numFmtId="0" fontId="20" fillId="0" borderId="6" xfId="4" applyFont="1" applyBorder="1" applyAlignment="1">
      <alignment horizontal="center"/>
    </xf>
    <xf numFmtId="0" fontId="20" fillId="0" borderId="10" xfId="4" applyFont="1" applyBorder="1" applyAlignment="1">
      <alignment horizontal="center"/>
    </xf>
    <xf numFmtId="0" fontId="20" fillId="0" borderId="7" xfId="4" applyFont="1" applyBorder="1" applyAlignment="1">
      <alignment horizontal="center"/>
    </xf>
    <xf numFmtId="3" fontId="20" fillId="0" borderId="5" xfId="4" applyNumberFormat="1" applyFont="1" applyBorder="1" applyAlignment="1">
      <alignment horizontal="center"/>
    </xf>
    <xf numFmtId="0" fontId="58" fillId="0" borderId="26" xfId="1" applyFont="1" applyBorder="1" applyAlignment="1">
      <alignment horizontal="center"/>
    </xf>
    <xf numFmtId="0" fontId="58" fillId="0" borderId="28" xfId="1" applyFont="1" applyBorder="1" applyAlignment="1">
      <alignment horizontal="center"/>
    </xf>
    <xf numFmtId="0" fontId="56" fillId="0" borderId="33" xfId="1" applyFont="1" applyBorder="1" applyAlignment="1">
      <alignment horizontal="center"/>
    </xf>
    <xf numFmtId="0" fontId="57" fillId="0" borderId="33" xfId="1" applyFont="1" applyBorder="1"/>
    <xf numFmtId="164" fontId="58" fillId="0" borderId="23" xfId="1" applyNumberFormat="1" applyFont="1" applyBorder="1"/>
    <xf numFmtId="0" fontId="58" fillId="0" borderId="3" xfId="1" applyFont="1" applyBorder="1"/>
    <xf numFmtId="0" fontId="58" fillId="0" borderId="23" xfId="1" applyFont="1" applyBorder="1"/>
    <xf numFmtId="0" fontId="58" fillId="0" borderId="28" xfId="1" applyFont="1" applyBorder="1"/>
    <xf numFmtId="0" fontId="58" fillId="0" borderId="24" xfId="1" applyFont="1" applyBorder="1"/>
    <xf numFmtId="0" fontId="58" fillId="0" borderId="25" xfId="1" applyFont="1" applyBorder="1"/>
  </cellXfs>
  <cellStyles count="47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Explanatory Text 2" xfId="32"/>
    <cellStyle name="Good 2" xfId="33"/>
    <cellStyle name="Heading 1 2" xfId="34"/>
    <cellStyle name="Heading 2 2" xfId="35"/>
    <cellStyle name="Heading 3 2" xfId="36"/>
    <cellStyle name="Heading 4 2" xfId="37"/>
    <cellStyle name="Input 2" xfId="38"/>
    <cellStyle name="Linked Cell 2" xfId="39"/>
    <cellStyle name="Neutral 2" xfId="40"/>
    <cellStyle name="Normal" xfId="0" builtinId="0"/>
    <cellStyle name="Normal 2" xfId="1"/>
    <cellStyle name="Normal 2 2" xfId="2"/>
    <cellStyle name="Normal 2 2 2" xfId="46"/>
    <cellStyle name="Normal 3" xfId="3"/>
    <cellStyle name="Note 2" xfId="41"/>
    <cellStyle name="Output 2" xfId="42"/>
    <cellStyle name="TableStyleLight1" xfId="4"/>
    <cellStyle name="Title 2" xfId="43"/>
    <cellStyle name="Total 2" xfId="44"/>
    <cellStyle name="Warning Text 2" xfId="4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ing/AppData/Local/Temp/Exchange%20info%20softx%20Janu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ing/AppData/Local/Temp/Exchange%20info%20softx%20Ju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ing/AppData/Local/Temp/Exchange%20info%20softx%20Septem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ing/AppData/Local/Temp/Exchange%20info%20softx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OVERALL (old)"/>
      <sheetName val="Overall"/>
      <sheetName val="Exchange Info"/>
      <sheetName val="Thimphu (11)"/>
      <sheetName val="Trongsa (8)"/>
      <sheetName val="Trashigang (11)"/>
      <sheetName val="Phuntsholing (5)"/>
      <sheetName val="Gelephu (6)"/>
      <sheetName val="SJK (4)"/>
      <sheetName val="Paro (9)"/>
      <sheetName val="Thimphu LS (26)"/>
      <sheetName val="Jakar LS (2)"/>
      <sheetName val="Paro LS (6)"/>
      <sheetName val="PHUNTSHOLING FTTC (4)"/>
      <sheetName val="WRI (VID 6 -5)"/>
      <sheetName val="WRI (VID 99-6)"/>
      <sheetName val="PRI"/>
      <sheetName val="FTTB"/>
      <sheetName val="CALCULATE FTTB"/>
      <sheetName val="Sheet2"/>
      <sheetName val="Sheet1"/>
    </sheetNames>
    <sheetDataSet>
      <sheetData sheetId="0"/>
      <sheetData sheetId="1"/>
      <sheetData sheetId="2"/>
      <sheetData sheetId="3"/>
      <sheetData sheetId="4">
        <row r="8">
          <cell r="C8">
            <v>500</v>
          </cell>
          <cell r="D8">
            <v>503</v>
          </cell>
          <cell r="E8">
            <v>508</v>
          </cell>
        </row>
        <row r="15">
          <cell r="C15">
            <v>899</v>
          </cell>
          <cell r="D15">
            <v>900</v>
          </cell>
          <cell r="E15">
            <v>900</v>
          </cell>
        </row>
        <row r="22">
          <cell r="C22">
            <v>745</v>
          </cell>
          <cell r="D22">
            <v>750</v>
          </cell>
          <cell r="E22">
            <v>753</v>
          </cell>
        </row>
        <row r="29">
          <cell r="C29">
            <v>607</v>
          </cell>
          <cell r="D29">
            <v>608</v>
          </cell>
          <cell r="E29">
            <v>606</v>
          </cell>
        </row>
        <row r="36">
          <cell r="C36">
            <v>479</v>
          </cell>
          <cell r="D36">
            <v>482</v>
          </cell>
          <cell r="E36">
            <v>485</v>
          </cell>
        </row>
        <row r="43">
          <cell r="C43">
            <v>187</v>
          </cell>
          <cell r="D43">
            <v>187</v>
          </cell>
          <cell r="E43">
            <v>189</v>
          </cell>
        </row>
        <row r="49">
          <cell r="C49">
            <v>114</v>
          </cell>
          <cell r="D49">
            <v>113</v>
          </cell>
          <cell r="E49">
            <v>113</v>
          </cell>
        </row>
        <row r="55">
          <cell r="C55">
            <v>71</v>
          </cell>
          <cell r="D55">
            <v>72</v>
          </cell>
          <cell r="E55">
            <v>72</v>
          </cell>
        </row>
        <row r="61">
          <cell r="C61">
            <v>62</v>
          </cell>
          <cell r="D61">
            <v>62</v>
          </cell>
          <cell r="E61">
            <v>65</v>
          </cell>
        </row>
        <row r="67">
          <cell r="C67">
            <v>59</v>
          </cell>
          <cell r="D67">
            <v>59</v>
          </cell>
          <cell r="E67">
            <v>59</v>
          </cell>
        </row>
        <row r="74">
          <cell r="C74">
            <v>203</v>
          </cell>
          <cell r="D74">
            <v>204</v>
          </cell>
          <cell r="E74">
            <v>205</v>
          </cell>
        </row>
        <row r="81">
          <cell r="C81">
            <v>123</v>
          </cell>
          <cell r="D81">
            <v>123</v>
          </cell>
          <cell r="E81">
            <v>124</v>
          </cell>
        </row>
        <row r="88">
          <cell r="C88">
            <v>311</v>
          </cell>
          <cell r="D88">
            <v>309</v>
          </cell>
          <cell r="E88">
            <v>309</v>
          </cell>
        </row>
      </sheetData>
      <sheetData sheetId="5">
        <row r="8">
          <cell r="C8">
            <v>257</v>
          </cell>
          <cell r="D8">
            <v>258</v>
          </cell>
          <cell r="E8">
            <v>259</v>
          </cell>
        </row>
        <row r="9">
          <cell r="C9">
            <v>9</v>
          </cell>
          <cell r="D9">
            <v>9</v>
          </cell>
          <cell r="E9">
            <v>8</v>
          </cell>
        </row>
        <row r="10">
          <cell r="C10">
            <v>104</v>
          </cell>
          <cell r="D10">
            <v>104</v>
          </cell>
          <cell r="E10">
            <v>104</v>
          </cell>
        </row>
        <row r="17">
          <cell r="C17">
            <v>18</v>
          </cell>
          <cell r="D17">
            <v>18</v>
          </cell>
          <cell r="E17">
            <v>19</v>
          </cell>
        </row>
        <row r="23">
          <cell r="C23">
            <v>8</v>
          </cell>
          <cell r="D23">
            <v>8</v>
          </cell>
          <cell r="E23">
            <v>8</v>
          </cell>
        </row>
        <row r="29">
          <cell r="C29">
            <v>48</v>
          </cell>
          <cell r="D29">
            <v>48</v>
          </cell>
          <cell r="E29">
            <v>47</v>
          </cell>
        </row>
        <row r="35">
          <cell r="C35">
            <v>37</v>
          </cell>
          <cell r="D35">
            <v>37</v>
          </cell>
          <cell r="E35">
            <v>37</v>
          </cell>
        </row>
        <row r="42">
          <cell r="C42">
            <v>170</v>
          </cell>
          <cell r="D42">
            <v>170</v>
          </cell>
          <cell r="E42">
            <v>170</v>
          </cell>
        </row>
        <row r="48">
          <cell r="C48">
            <v>60</v>
          </cell>
          <cell r="D48">
            <v>60</v>
          </cell>
          <cell r="E48">
            <v>60</v>
          </cell>
        </row>
        <row r="54">
          <cell r="C54">
            <v>62</v>
          </cell>
          <cell r="D54">
            <v>62</v>
          </cell>
          <cell r="E54">
            <v>63</v>
          </cell>
        </row>
      </sheetData>
      <sheetData sheetId="6">
        <row r="8">
          <cell r="C8">
            <v>252</v>
          </cell>
          <cell r="D8">
            <v>250</v>
          </cell>
          <cell r="E8">
            <v>250</v>
          </cell>
        </row>
        <row r="14">
          <cell r="C14">
            <v>89</v>
          </cell>
          <cell r="D14">
            <v>89</v>
          </cell>
          <cell r="E14">
            <v>89</v>
          </cell>
        </row>
        <row r="21">
          <cell r="C21">
            <v>58</v>
          </cell>
          <cell r="D21">
            <v>57</v>
          </cell>
          <cell r="E21">
            <v>58</v>
          </cell>
        </row>
        <row r="27">
          <cell r="C27">
            <v>123</v>
          </cell>
          <cell r="D27">
            <v>123</v>
          </cell>
          <cell r="E27">
            <v>123</v>
          </cell>
        </row>
        <row r="33">
          <cell r="C33">
            <v>66</v>
          </cell>
          <cell r="D33">
            <v>66</v>
          </cell>
          <cell r="E33">
            <v>66</v>
          </cell>
        </row>
        <row r="40">
          <cell r="C40">
            <v>360</v>
          </cell>
          <cell r="D40">
            <v>357</v>
          </cell>
          <cell r="E40">
            <v>362</v>
          </cell>
        </row>
        <row r="46">
          <cell r="C46">
            <v>38</v>
          </cell>
          <cell r="D46">
            <v>37</v>
          </cell>
          <cell r="E46">
            <v>37</v>
          </cell>
        </row>
        <row r="52">
          <cell r="C52">
            <v>42</v>
          </cell>
          <cell r="D52">
            <v>43</v>
          </cell>
          <cell r="E52">
            <v>43</v>
          </cell>
        </row>
        <row r="58">
          <cell r="C58">
            <v>97</v>
          </cell>
          <cell r="D58">
            <v>97</v>
          </cell>
          <cell r="E58">
            <v>97</v>
          </cell>
        </row>
        <row r="64">
          <cell r="C64">
            <v>37</v>
          </cell>
          <cell r="D64">
            <v>38</v>
          </cell>
          <cell r="E64">
            <v>37</v>
          </cell>
        </row>
        <row r="71">
          <cell r="C71">
            <v>24</v>
          </cell>
          <cell r="D71">
            <v>24</v>
          </cell>
          <cell r="E71">
            <v>14</v>
          </cell>
        </row>
        <row r="72">
          <cell r="C72">
            <v>20</v>
          </cell>
          <cell r="D72">
            <v>20</v>
          </cell>
          <cell r="E72">
            <v>19</v>
          </cell>
        </row>
        <row r="73">
          <cell r="C73">
            <v>179</v>
          </cell>
          <cell r="D73">
            <v>172</v>
          </cell>
          <cell r="E73">
            <v>182</v>
          </cell>
        </row>
      </sheetData>
      <sheetData sheetId="7">
        <row r="8">
          <cell r="C8">
            <v>795</v>
          </cell>
          <cell r="D8">
            <v>796</v>
          </cell>
          <cell r="E8">
            <v>799</v>
          </cell>
        </row>
        <row r="14">
          <cell r="C14">
            <v>70</v>
          </cell>
          <cell r="D14">
            <v>71</v>
          </cell>
          <cell r="E14">
            <v>71</v>
          </cell>
        </row>
        <row r="20">
          <cell r="C20">
            <v>38</v>
          </cell>
          <cell r="D20">
            <v>38</v>
          </cell>
          <cell r="E20">
            <v>38</v>
          </cell>
        </row>
        <row r="26">
          <cell r="C26">
            <v>116</v>
          </cell>
          <cell r="D26">
            <v>116</v>
          </cell>
          <cell r="E26">
            <v>116</v>
          </cell>
        </row>
        <row r="33">
          <cell r="C33">
            <v>129</v>
          </cell>
          <cell r="D33">
            <v>129</v>
          </cell>
          <cell r="E33">
            <v>130</v>
          </cell>
        </row>
        <row r="40">
          <cell r="E40">
            <v>410</v>
          </cell>
        </row>
        <row r="41">
          <cell r="E41">
            <v>23</v>
          </cell>
        </row>
      </sheetData>
      <sheetData sheetId="8">
        <row r="8">
          <cell r="C8">
            <v>512</v>
          </cell>
          <cell r="D8">
            <v>510</v>
          </cell>
          <cell r="E8">
            <v>502</v>
          </cell>
        </row>
        <row r="15">
          <cell r="C15">
            <v>65</v>
          </cell>
          <cell r="D15">
            <v>65</v>
          </cell>
          <cell r="E15">
            <v>65</v>
          </cell>
        </row>
        <row r="16">
          <cell r="C16">
            <v>15</v>
          </cell>
          <cell r="D16">
            <v>15</v>
          </cell>
          <cell r="E16">
            <v>15</v>
          </cell>
        </row>
        <row r="17">
          <cell r="C17">
            <v>198</v>
          </cell>
          <cell r="D17">
            <v>198</v>
          </cell>
          <cell r="E17">
            <v>199</v>
          </cell>
        </row>
        <row r="25">
          <cell r="C25">
            <v>60</v>
          </cell>
          <cell r="D25">
            <v>60</v>
          </cell>
          <cell r="E25">
            <v>61</v>
          </cell>
        </row>
        <row r="32">
          <cell r="C32">
            <v>181</v>
          </cell>
          <cell r="D32">
            <v>181</v>
          </cell>
          <cell r="E32">
            <v>181</v>
          </cell>
        </row>
        <row r="38">
          <cell r="C38">
            <v>93</v>
          </cell>
          <cell r="D38">
            <v>93</v>
          </cell>
          <cell r="E38">
            <v>92</v>
          </cell>
        </row>
        <row r="44">
          <cell r="C44">
            <v>36</v>
          </cell>
          <cell r="D44">
            <v>37</v>
          </cell>
          <cell r="E44">
            <v>37</v>
          </cell>
        </row>
        <row r="51">
          <cell r="C51">
            <v>222</v>
          </cell>
          <cell r="D51">
            <v>223</v>
          </cell>
          <cell r="E51">
            <v>225</v>
          </cell>
        </row>
      </sheetData>
      <sheetData sheetId="9">
        <row r="8">
          <cell r="C8">
            <v>269</v>
          </cell>
          <cell r="D8">
            <v>283</v>
          </cell>
          <cell r="E8">
            <v>283</v>
          </cell>
        </row>
        <row r="15">
          <cell r="C15">
            <v>303</v>
          </cell>
          <cell r="D15">
            <v>292</v>
          </cell>
          <cell r="E15">
            <v>295</v>
          </cell>
        </row>
        <row r="22">
          <cell r="C22">
            <v>153</v>
          </cell>
          <cell r="D22">
            <v>154</v>
          </cell>
          <cell r="E22">
            <v>154</v>
          </cell>
        </row>
        <row r="29">
          <cell r="C29">
            <v>35</v>
          </cell>
          <cell r="D29">
            <v>34</v>
          </cell>
          <cell r="E29">
            <v>34</v>
          </cell>
        </row>
      </sheetData>
      <sheetData sheetId="10">
        <row r="8">
          <cell r="C8">
            <v>10</v>
          </cell>
          <cell r="D8">
            <v>10</v>
          </cell>
          <cell r="E8">
            <v>10</v>
          </cell>
        </row>
        <row r="9">
          <cell r="C9">
            <v>32</v>
          </cell>
          <cell r="D9">
            <v>32</v>
          </cell>
          <cell r="E9">
            <v>31</v>
          </cell>
        </row>
        <row r="10">
          <cell r="C10">
            <v>654</v>
          </cell>
          <cell r="D10">
            <v>661</v>
          </cell>
          <cell r="E10">
            <v>661</v>
          </cell>
        </row>
        <row r="18">
          <cell r="C18">
            <v>531</v>
          </cell>
          <cell r="D18">
            <v>531</v>
          </cell>
          <cell r="E18">
            <v>544</v>
          </cell>
        </row>
        <row r="24">
          <cell r="C24">
            <v>98</v>
          </cell>
          <cell r="D24">
            <v>99</v>
          </cell>
          <cell r="E24">
            <v>99</v>
          </cell>
        </row>
        <row r="30">
          <cell r="C30">
            <v>47</v>
          </cell>
          <cell r="D30">
            <v>47</v>
          </cell>
          <cell r="E30">
            <v>47</v>
          </cell>
        </row>
        <row r="37">
          <cell r="C37">
            <v>231</v>
          </cell>
          <cell r="D37">
            <v>231</v>
          </cell>
          <cell r="E37">
            <v>231</v>
          </cell>
        </row>
        <row r="44">
          <cell r="C44">
            <v>48</v>
          </cell>
          <cell r="D44">
            <v>48</v>
          </cell>
          <cell r="E44">
            <v>48</v>
          </cell>
        </row>
        <row r="51">
          <cell r="C51">
            <v>130</v>
          </cell>
          <cell r="D51">
            <v>129</v>
          </cell>
          <cell r="E51">
            <v>129</v>
          </cell>
        </row>
        <row r="58">
          <cell r="C58">
            <v>81</v>
          </cell>
          <cell r="D58">
            <v>81</v>
          </cell>
          <cell r="E58">
            <v>81</v>
          </cell>
        </row>
        <row r="65">
          <cell r="C65">
            <v>108</v>
          </cell>
          <cell r="D65">
            <v>108</v>
          </cell>
          <cell r="E65">
            <v>109</v>
          </cell>
        </row>
      </sheetData>
      <sheetData sheetId="11">
        <row r="7">
          <cell r="C7">
            <v>326</v>
          </cell>
          <cell r="D7">
            <v>326</v>
          </cell>
          <cell r="E7">
            <v>334</v>
          </cell>
        </row>
        <row r="13">
          <cell r="C13">
            <v>250</v>
          </cell>
          <cell r="D13">
            <v>251</v>
          </cell>
          <cell r="E13">
            <v>252</v>
          </cell>
        </row>
        <row r="19">
          <cell r="C19">
            <v>170</v>
          </cell>
          <cell r="D19">
            <v>169</v>
          </cell>
          <cell r="E19">
            <v>168</v>
          </cell>
        </row>
        <row r="25">
          <cell r="C25">
            <v>86</v>
          </cell>
          <cell r="D25">
            <v>86</v>
          </cell>
          <cell r="E25">
            <v>88</v>
          </cell>
        </row>
        <row r="31">
          <cell r="C31">
            <v>119</v>
          </cell>
          <cell r="D31">
            <v>119</v>
          </cell>
          <cell r="E31">
            <v>119</v>
          </cell>
        </row>
        <row r="37">
          <cell r="C37">
            <v>159</v>
          </cell>
          <cell r="D37">
            <v>159</v>
          </cell>
          <cell r="E37">
            <v>151</v>
          </cell>
        </row>
        <row r="43">
          <cell r="C43">
            <v>613</v>
          </cell>
          <cell r="D43">
            <v>613</v>
          </cell>
          <cell r="E43">
            <v>619</v>
          </cell>
        </row>
        <row r="49">
          <cell r="C49">
            <v>106</v>
          </cell>
          <cell r="D49">
            <v>107</v>
          </cell>
          <cell r="E49">
            <v>107</v>
          </cell>
        </row>
        <row r="55">
          <cell r="C55">
            <v>256</v>
          </cell>
          <cell r="D55">
            <v>258</v>
          </cell>
          <cell r="E55">
            <v>258</v>
          </cell>
        </row>
        <row r="61">
          <cell r="C61">
            <v>169</v>
          </cell>
          <cell r="D61">
            <v>172</v>
          </cell>
          <cell r="E61">
            <v>170</v>
          </cell>
        </row>
        <row r="67">
          <cell r="C67">
            <v>345</v>
          </cell>
          <cell r="D67">
            <v>348</v>
          </cell>
          <cell r="E67">
            <v>349</v>
          </cell>
        </row>
        <row r="73">
          <cell r="C73">
            <v>96</v>
          </cell>
          <cell r="D73">
            <v>96</v>
          </cell>
          <cell r="E73">
            <v>98</v>
          </cell>
        </row>
        <row r="79">
          <cell r="C79">
            <v>98</v>
          </cell>
          <cell r="D79">
            <v>101</v>
          </cell>
          <cell r="E79">
            <v>101</v>
          </cell>
        </row>
        <row r="85">
          <cell r="C85">
            <v>281</v>
          </cell>
          <cell r="D85">
            <v>281</v>
          </cell>
          <cell r="E85">
            <v>278</v>
          </cell>
        </row>
        <row r="91">
          <cell r="C91">
            <v>141</v>
          </cell>
          <cell r="D91">
            <v>141</v>
          </cell>
          <cell r="E91">
            <v>142</v>
          </cell>
        </row>
        <row r="97">
          <cell r="C97">
            <v>130</v>
          </cell>
          <cell r="D97">
            <v>131</v>
          </cell>
          <cell r="E97">
            <v>131</v>
          </cell>
        </row>
        <row r="103">
          <cell r="C103">
            <v>60</v>
          </cell>
          <cell r="D103">
            <v>60</v>
          </cell>
          <cell r="E103">
            <v>60</v>
          </cell>
        </row>
        <row r="109">
          <cell r="C109">
            <v>337</v>
          </cell>
          <cell r="D109">
            <v>338</v>
          </cell>
          <cell r="E109">
            <v>340</v>
          </cell>
        </row>
        <row r="115">
          <cell r="C115">
            <v>335</v>
          </cell>
          <cell r="D115">
            <v>332</v>
          </cell>
          <cell r="E115">
            <v>330</v>
          </cell>
        </row>
        <row r="122">
          <cell r="C122">
            <v>280</v>
          </cell>
          <cell r="D122">
            <v>279</v>
          </cell>
          <cell r="E122">
            <v>279</v>
          </cell>
        </row>
        <row r="128">
          <cell r="C128">
            <v>189</v>
          </cell>
          <cell r="D128">
            <v>190</v>
          </cell>
          <cell r="E128">
            <v>180</v>
          </cell>
        </row>
        <row r="134">
          <cell r="C134">
            <v>172</v>
          </cell>
          <cell r="D134">
            <v>173</v>
          </cell>
          <cell r="E134">
            <v>173</v>
          </cell>
        </row>
        <row r="140">
          <cell r="C140">
            <v>124</v>
          </cell>
          <cell r="D140">
            <v>124</v>
          </cell>
          <cell r="E140">
            <v>127</v>
          </cell>
        </row>
        <row r="146">
          <cell r="C146">
            <v>130</v>
          </cell>
          <cell r="D146">
            <v>128</v>
          </cell>
          <cell r="E146">
            <v>128</v>
          </cell>
        </row>
        <row r="152">
          <cell r="C152">
            <v>51</v>
          </cell>
          <cell r="D152">
            <v>49</v>
          </cell>
          <cell r="E152">
            <v>48</v>
          </cell>
        </row>
      </sheetData>
      <sheetData sheetId="12">
        <row r="17">
          <cell r="C17">
            <v>433</v>
          </cell>
          <cell r="D17">
            <v>436</v>
          </cell>
          <cell r="E17">
            <v>410</v>
          </cell>
        </row>
      </sheetData>
      <sheetData sheetId="13">
        <row r="7">
          <cell r="C7">
            <v>55</v>
          </cell>
          <cell r="D7">
            <v>56</v>
          </cell>
          <cell r="E7">
            <v>57</v>
          </cell>
        </row>
        <row r="13">
          <cell r="C13">
            <v>44</v>
          </cell>
          <cell r="D13">
            <v>44</v>
          </cell>
          <cell r="E13">
            <v>44</v>
          </cell>
        </row>
        <row r="19">
          <cell r="C19">
            <v>12</v>
          </cell>
          <cell r="D19">
            <v>12</v>
          </cell>
          <cell r="E19">
            <v>12</v>
          </cell>
        </row>
        <row r="25">
          <cell r="C25">
            <v>74</v>
          </cell>
          <cell r="D25">
            <v>74</v>
          </cell>
          <cell r="E25">
            <v>75</v>
          </cell>
        </row>
        <row r="31">
          <cell r="C31">
            <v>69</v>
          </cell>
          <cell r="D31">
            <v>69</v>
          </cell>
          <cell r="E31">
            <v>69</v>
          </cell>
        </row>
        <row r="37">
          <cell r="C37">
            <v>11</v>
          </cell>
          <cell r="D37">
            <v>11</v>
          </cell>
          <cell r="E37">
            <v>10</v>
          </cell>
        </row>
      </sheetData>
      <sheetData sheetId="14">
        <row r="7">
          <cell r="C7">
            <v>389</v>
          </cell>
          <cell r="D7">
            <v>389</v>
          </cell>
          <cell r="E7">
            <v>392</v>
          </cell>
        </row>
        <row r="13">
          <cell r="C13">
            <v>475</v>
          </cell>
          <cell r="D13">
            <v>477</v>
          </cell>
          <cell r="E13">
            <v>475</v>
          </cell>
        </row>
        <row r="19">
          <cell r="C19">
            <v>269</v>
          </cell>
          <cell r="D19">
            <v>269</v>
          </cell>
          <cell r="E19">
            <v>271</v>
          </cell>
        </row>
        <row r="25">
          <cell r="C25">
            <v>408</v>
          </cell>
          <cell r="D25">
            <v>409</v>
          </cell>
        </row>
        <row r="26">
          <cell r="C26">
            <v>24</v>
          </cell>
          <cell r="D26">
            <v>24</v>
          </cell>
        </row>
      </sheetData>
      <sheetData sheetId="15">
        <row r="7">
          <cell r="C7">
            <v>214</v>
          </cell>
          <cell r="D7">
            <v>214</v>
          </cell>
          <cell r="E7">
            <v>215</v>
          </cell>
        </row>
        <row r="13">
          <cell r="C13">
            <v>113</v>
          </cell>
          <cell r="D13">
            <v>113</v>
          </cell>
          <cell r="E13">
            <v>115</v>
          </cell>
        </row>
        <row r="19">
          <cell r="C19">
            <v>59</v>
          </cell>
          <cell r="D19">
            <v>59</v>
          </cell>
          <cell r="E19">
            <v>59</v>
          </cell>
        </row>
        <row r="25">
          <cell r="C25">
            <v>112</v>
          </cell>
          <cell r="D25">
            <v>112</v>
          </cell>
          <cell r="E25">
            <v>111</v>
          </cell>
        </row>
        <row r="31">
          <cell r="C31">
            <v>110</v>
          </cell>
          <cell r="D31">
            <v>110</v>
          </cell>
          <cell r="E31">
            <v>110</v>
          </cell>
        </row>
      </sheetData>
      <sheetData sheetId="16">
        <row r="7">
          <cell r="C7">
            <v>14</v>
          </cell>
          <cell r="D7">
            <v>14</v>
          </cell>
          <cell r="E7">
            <v>14</v>
          </cell>
        </row>
        <row r="13">
          <cell r="C13">
            <v>58</v>
          </cell>
          <cell r="D13">
            <v>59</v>
          </cell>
          <cell r="E13">
            <v>59</v>
          </cell>
        </row>
        <row r="19">
          <cell r="C19">
            <v>13</v>
          </cell>
          <cell r="D19">
            <v>13</v>
          </cell>
          <cell r="E19">
            <v>14</v>
          </cell>
        </row>
      </sheetData>
      <sheetData sheetId="17">
        <row r="10">
          <cell r="C10">
            <v>191</v>
          </cell>
          <cell r="D10">
            <v>191</v>
          </cell>
          <cell r="E10">
            <v>191</v>
          </cell>
        </row>
      </sheetData>
      <sheetData sheetId="18">
        <row r="6">
          <cell r="C6">
            <v>2025</v>
          </cell>
          <cell r="D6">
            <v>2040</v>
          </cell>
          <cell r="E6">
            <v>2065</v>
          </cell>
        </row>
        <row r="7">
          <cell r="C7">
            <v>74</v>
          </cell>
          <cell r="D7">
            <v>74</v>
          </cell>
          <cell r="E7">
            <v>72</v>
          </cell>
        </row>
        <row r="8">
          <cell r="C8">
            <v>7</v>
          </cell>
          <cell r="D8">
            <v>7</v>
          </cell>
          <cell r="E8">
            <v>8</v>
          </cell>
        </row>
      </sheetData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OVERALL (old)"/>
      <sheetName val="Overall"/>
      <sheetName val="Exchange Info"/>
      <sheetName val="Thimphu (11)"/>
      <sheetName val="Trongsa (8)"/>
      <sheetName val="Trashigang (11)"/>
      <sheetName val="Phuntsholing (5)"/>
      <sheetName val="Gelephu (6)"/>
      <sheetName val="SJK (4)"/>
      <sheetName val="Paro (9)"/>
      <sheetName val="Thimphu LS (26)"/>
      <sheetName val="Jakar LS (2)"/>
      <sheetName val="Paro LS (6)"/>
      <sheetName val="PHUNTSHOLING FTTC (4)"/>
      <sheetName val="WRI (VID 6 -5)"/>
      <sheetName val="WRI (VID 99-6)"/>
      <sheetName val="PRI"/>
      <sheetName val="FTTB"/>
      <sheetName val="CALCULATE FTTB"/>
      <sheetName val="Sheet2"/>
      <sheetName val="Sheet1"/>
    </sheetNames>
    <sheetDataSet>
      <sheetData sheetId="0"/>
      <sheetData sheetId="1"/>
      <sheetData sheetId="2"/>
      <sheetData sheetId="3"/>
      <sheetData sheetId="4">
        <row r="8">
          <cell r="H8">
            <v>524</v>
          </cell>
        </row>
        <row r="15">
          <cell r="H15">
            <v>902</v>
          </cell>
        </row>
        <row r="22">
          <cell r="H22">
            <v>770</v>
          </cell>
        </row>
        <row r="29">
          <cell r="H29">
            <v>604</v>
          </cell>
        </row>
        <row r="36">
          <cell r="H36">
            <v>488</v>
          </cell>
        </row>
        <row r="43">
          <cell r="H43">
            <v>190</v>
          </cell>
        </row>
        <row r="49">
          <cell r="H49">
            <v>111</v>
          </cell>
        </row>
        <row r="55">
          <cell r="H55">
            <v>72</v>
          </cell>
        </row>
        <row r="61">
          <cell r="H61">
            <v>67</v>
          </cell>
        </row>
        <row r="67">
          <cell r="H67">
            <v>61</v>
          </cell>
        </row>
        <row r="74">
          <cell r="H74">
            <v>208</v>
          </cell>
        </row>
        <row r="81">
          <cell r="H81">
            <v>124</v>
          </cell>
        </row>
        <row r="88">
          <cell r="H88">
            <v>304</v>
          </cell>
        </row>
      </sheetData>
      <sheetData sheetId="5">
        <row r="8">
          <cell r="H8">
            <v>258</v>
          </cell>
        </row>
        <row r="9">
          <cell r="H9">
            <v>9</v>
          </cell>
        </row>
        <row r="10">
          <cell r="H10">
            <v>104</v>
          </cell>
        </row>
        <row r="17">
          <cell r="H17">
            <v>19</v>
          </cell>
        </row>
        <row r="23">
          <cell r="H23">
            <v>8</v>
          </cell>
        </row>
        <row r="29">
          <cell r="H29">
            <v>47</v>
          </cell>
        </row>
        <row r="35">
          <cell r="H35">
            <v>38</v>
          </cell>
        </row>
        <row r="42">
          <cell r="H42">
            <v>170</v>
          </cell>
        </row>
        <row r="48">
          <cell r="H48">
            <v>61</v>
          </cell>
        </row>
        <row r="54">
          <cell r="H54">
            <v>62</v>
          </cell>
        </row>
      </sheetData>
      <sheetData sheetId="6">
        <row r="8">
          <cell r="H8">
            <v>249</v>
          </cell>
        </row>
        <row r="14">
          <cell r="H14">
            <v>89</v>
          </cell>
        </row>
        <row r="21">
          <cell r="H21">
            <v>50</v>
          </cell>
        </row>
        <row r="27">
          <cell r="H27">
            <v>123</v>
          </cell>
        </row>
        <row r="33">
          <cell r="H33">
            <v>66</v>
          </cell>
        </row>
        <row r="40">
          <cell r="H40">
            <v>352</v>
          </cell>
        </row>
        <row r="46">
          <cell r="H46">
            <v>36</v>
          </cell>
        </row>
        <row r="52">
          <cell r="H52">
            <v>42</v>
          </cell>
        </row>
        <row r="58">
          <cell r="H58">
            <v>100</v>
          </cell>
        </row>
        <row r="64">
          <cell r="H64">
            <v>38</v>
          </cell>
        </row>
        <row r="71">
          <cell r="H71">
            <v>24</v>
          </cell>
        </row>
        <row r="72">
          <cell r="H72">
            <v>19</v>
          </cell>
        </row>
        <row r="73">
          <cell r="H73">
            <v>171</v>
          </cell>
        </row>
      </sheetData>
      <sheetData sheetId="7">
        <row r="8">
          <cell r="H8">
            <v>800</v>
          </cell>
        </row>
        <row r="14">
          <cell r="H14">
            <v>70</v>
          </cell>
        </row>
        <row r="20">
          <cell r="H20">
            <v>38</v>
          </cell>
        </row>
        <row r="26">
          <cell r="H26">
            <v>116</v>
          </cell>
        </row>
        <row r="33">
          <cell r="H33">
            <v>130</v>
          </cell>
        </row>
        <row r="40">
          <cell r="H40">
            <v>407</v>
          </cell>
        </row>
        <row r="41">
          <cell r="H41">
            <v>23</v>
          </cell>
        </row>
      </sheetData>
      <sheetData sheetId="8">
        <row r="8">
          <cell r="H8">
            <v>502</v>
          </cell>
        </row>
        <row r="15">
          <cell r="H15">
            <v>66</v>
          </cell>
        </row>
        <row r="16">
          <cell r="H16">
            <v>15</v>
          </cell>
        </row>
        <row r="17">
          <cell r="H17">
            <v>209</v>
          </cell>
        </row>
        <row r="25">
          <cell r="H25">
            <v>63</v>
          </cell>
        </row>
        <row r="32">
          <cell r="H32">
            <v>182</v>
          </cell>
        </row>
        <row r="38">
          <cell r="H38">
            <v>88</v>
          </cell>
        </row>
        <row r="44">
          <cell r="H44">
            <v>37</v>
          </cell>
        </row>
        <row r="51">
          <cell r="H51">
            <v>228</v>
          </cell>
        </row>
      </sheetData>
      <sheetData sheetId="9">
        <row r="8">
          <cell r="H8">
            <v>286</v>
          </cell>
        </row>
        <row r="15">
          <cell r="H15">
            <v>297</v>
          </cell>
        </row>
        <row r="22">
          <cell r="H22">
            <v>157</v>
          </cell>
        </row>
        <row r="29">
          <cell r="H29">
            <v>37</v>
          </cell>
        </row>
      </sheetData>
      <sheetData sheetId="10">
        <row r="8">
          <cell r="H8">
            <v>1</v>
          </cell>
        </row>
        <row r="9">
          <cell r="H9">
            <v>32</v>
          </cell>
        </row>
        <row r="10">
          <cell r="H10">
            <v>663</v>
          </cell>
        </row>
        <row r="18">
          <cell r="H18">
            <v>555</v>
          </cell>
        </row>
        <row r="24">
          <cell r="H24">
            <v>98</v>
          </cell>
        </row>
        <row r="30">
          <cell r="H30">
            <v>52</v>
          </cell>
        </row>
        <row r="37">
          <cell r="H37">
            <v>229</v>
          </cell>
        </row>
        <row r="44">
          <cell r="H44">
            <v>57</v>
          </cell>
        </row>
        <row r="51">
          <cell r="H51">
            <v>128</v>
          </cell>
        </row>
        <row r="58">
          <cell r="H58">
            <v>82</v>
          </cell>
        </row>
        <row r="65">
          <cell r="H65">
            <v>109</v>
          </cell>
        </row>
      </sheetData>
      <sheetData sheetId="11">
        <row r="7">
          <cell r="H7">
            <v>333</v>
          </cell>
        </row>
        <row r="13">
          <cell r="H13">
            <v>255</v>
          </cell>
        </row>
        <row r="19">
          <cell r="H19">
            <v>168</v>
          </cell>
        </row>
        <row r="25">
          <cell r="H25">
            <v>90</v>
          </cell>
        </row>
        <row r="31">
          <cell r="H31">
            <v>119</v>
          </cell>
        </row>
        <row r="37">
          <cell r="H37">
            <v>152</v>
          </cell>
        </row>
        <row r="43">
          <cell r="H43">
            <v>622</v>
          </cell>
        </row>
        <row r="49">
          <cell r="H49">
            <v>108</v>
          </cell>
        </row>
        <row r="55">
          <cell r="H55">
            <v>262</v>
          </cell>
        </row>
        <row r="61">
          <cell r="H61">
            <v>159</v>
          </cell>
        </row>
        <row r="67">
          <cell r="H67">
            <v>353</v>
          </cell>
        </row>
        <row r="73">
          <cell r="H73">
            <v>116</v>
          </cell>
        </row>
        <row r="79">
          <cell r="H79">
            <v>102</v>
          </cell>
        </row>
        <row r="85">
          <cell r="H85">
            <v>287</v>
          </cell>
        </row>
        <row r="91">
          <cell r="H91">
            <v>146</v>
          </cell>
        </row>
        <row r="97">
          <cell r="H97">
            <v>113</v>
          </cell>
        </row>
        <row r="103">
          <cell r="H103">
            <v>61</v>
          </cell>
        </row>
        <row r="109">
          <cell r="H109">
            <v>330</v>
          </cell>
        </row>
        <row r="115">
          <cell r="H115">
            <v>321</v>
          </cell>
        </row>
        <row r="122">
          <cell r="H122">
            <v>280</v>
          </cell>
        </row>
        <row r="128">
          <cell r="H128">
            <v>177</v>
          </cell>
        </row>
        <row r="134">
          <cell r="H134">
            <v>84</v>
          </cell>
        </row>
        <row r="140">
          <cell r="H140">
            <v>121</v>
          </cell>
        </row>
        <row r="146">
          <cell r="H146">
            <v>213</v>
          </cell>
        </row>
        <row r="152">
          <cell r="H152">
            <v>49</v>
          </cell>
        </row>
      </sheetData>
      <sheetData sheetId="12">
        <row r="17">
          <cell r="H17">
            <v>394</v>
          </cell>
        </row>
      </sheetData>
      <sheetData sheetId="13">
        <row r="7">
          <cell r="H7">
            <v>61</v>
          </cell>
        </row>
        <row r="13">
          <cell r="H13">
            <v>44</v>
          </cell>
        </row>
        <row r="19">
          <cell r="H19">
            <v>12</v>
          </cell>
        </row>
        <row r="25">
          <cell r="H25">
            <v>75</v>
          </cell>
        </row>
        <row r="31">
          <cell r="H31">
            <v>72</v>
          </cell>
        </row>
        <row r="37">
          <cell r="H37">
            <v>0</v>
          </cell>
        </row>
      </sheetData>
      <sheetData sheetId="14">
        <row r="7">
          <cell r="H7">
            <v>394</v>
          </cell>
        </row>
        <row r="13">
          <cell r="H13">
            <v>470</v>
          </cell>
        </row>
        <row r="19">
          <cell r="H19">
            <v>273</v>
          </cell>
        </row>
      </sheetData>
      <sheetData sheetId="15">
        <row r="7">
          <cell r="H7">
            <v>215</v>
          </cell>
        </row>
        <row r="13">
          <cell r="H13">
            <v>118</v>
          </cell>
        </row>
        <row r="19">
          <cell r="H19">
            <v>59</v>
          </cell>
        </row>
        <row r="25">
          <cell r="H25">
            <v>106</v>
          </cell>
        </row>
        <row r="31">
          <cell r="H31">
            <v>112</v>
          </cell>
        </row>
      </sheetData>
      <sheetData sheetId="16">
        <row r="7">
          <cell r="H7">
            <v>14</v>
          </cell>
        </row>
        <row r="13">
          <cell r="H13">
            <v>59</v>
          </cell>
        </row>
        <row r="19">
          <cell r="H19">
            <v>15</v>
          </cell>
        </row>
      </sheetData>
      <sheetData sheetId="17">
        <row r="10">
          <cell r="H10">
            <v>193</v>
          </cell>
        </row>
      </sheetData>
      <sheetData sheetId="18">
        <row r="6">
          <cell r="H6">
            <v>2162</v>
          </cell>
        </row>
        <row r="7">
          <cell r="H7">
            <v>72</v>
          </cell>
        </row>
        <row r="8">
          <cell r="H8">
            <v>8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(old)"/>
      <sheetName val="Graph"/>
      <sheetName val="Overall"/>
      <sheetName val="Exchange Info"/>
      <sheetName val="Thimphu (11)"/>
      <sheetName val="Trongsa (8)"/>
      <sheetName val="Trashigang (11)"/>
      <sheetName val="Phuntsholing (5)"/>
      <sheetName val="Gelephu (6)"/>
      <sheetName val="SJK (4)"/>
      <sheetName val="Paro (9)"/>
      <sheetName val="Thimphu LS (26)"/>
      <sheetName val="Jakar LS (2)"/>
      <sheetName val="Paro LS (6)"/>
      <sheetName val="PHUNTSHOLING FTTC (4)"/>
      <sheetName val="WRI (VID 6 -5)"/>
      <sheetName val="WRI (VID 99-6)"/>
      <sheetName val="PRI"/>
      <sheetName val="FTTB"/>
      <sheetName val="CALCULATE FTTB 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L8">
            <v>535</v>
          </cell>
        </row>
        <row r="15">
          <cell r="L15">
            <v>895</v>
          </cell>
        </row>
        <row r="22">
          <cell r="L22">
            <v>769</v>
          </cell>
        </row>
        <row r="29">
          <cell r="L29">
            <v>613</v>
          </cell>
        </row>
        <row r="36">
          <cell r="L36">
            <v>501</v>
          </cell>
        </row>
        <row r="43">
          <cell r="L43">
            <v>185</v>
          </cell>
        </row>
        <row r="49">
          <cell r="L49">
            <v>110</v>
          </cell>
        </row>
        <row r="55">
          <cell r="L55">
            <v>76</v>
          </cell>
        </row>
        <row r="61">
          <cell r="L61">
            <v>69</v>
          </cell>
        </row>
        <row r="67">
          <cell r="L67">
            <v>62</v>
          </cell>
        </row>
        <row r="74">
          <cell r="L74">
            <v>213</v>
          </cell>
        </row>
        <row r="81">
          <cell r="L81">
            <v>126</v>
          </cell>
        </row>
        <row r="88">
          <cell r="L88">
            <v>281</v>
          </cell>
        </row>
      </sheetData>
      <sheetData sheetId="5">
        <row r="8">
          <cell r="L8">
            <v>261</v>
          </cell>
        </row>
        <row r="9">
          <cell r="L9">
            <v>9</v>
          </cell>
        </row>
        <row r="17">
          <cell r="L17">
            <v>19</v>
          </cell>
        </row>
        <row r="23">
          <cell r="L23">
            <v>8</v>
          </cell>
        </row>
        <row r="29">
          <cell r="L29">
            <v>42</v>
          </cell>
        </row>
        <row r="35">
          <cell r="L35">
            <v>39</v>
          </cell>
        </row>
        <row r="42">
          <cell r="L42">
            <v>171</v>
          </cell>
        </row>
        <row r="48">
          <cell r="L48">
            <v>62</v>
          </cell>
        </row>
        <row r="54">
          <cell r="L54">
            <v>63</v>
          </cell>
        </row>
      </sheetData>
      <sheetData sheetId="6">
        <row r="8">
          <cell r="L8">
            <v>250</v>
          </cell>
        </row>
        <row r="14">
          <cell r="L14">
            <v>89</v>
          </cell>
        </row>
        <row r="21">
          <cell r="L21">
            <v>51</v>
          </cell>
        </row>
        <row r="27">
          <cell r="L27">
            <v>122</v>
          </cell>
        </row>
        <row r="33">
          <cell r="L33">
            <v>67</v>
          </cell>
        </row>
        <row r="40">
          <cell r="L40">
            <v>353</v>
          </cell>
        </row>
        <row r="46">
          <cell r="L46">
            <v>34</v>
          </cell>
        </row>
        <row r="52">
          <cell r="L52">
            <v>44</v>
          </cell>
        </row>
        <row r="58">
          <cell r="L58">
            <v>102</v>
          </cell>
        </row>
        <row r="64">
          <cell r="L64">
            <v>39</v>
          </cell>
        </row>
        <row r="71">
          <cell r="L71">
            <v>21</v>
          </cell>
        </row>
        <row r="73">
          <cell r="L73">
            <v>171</v>
          </cell>
        </row>
      </sheetData>
      <sheetData sheetId="7">
        <row r="8">
          <cell r="L8">
            <v>821</v>
          </cell>
        </row>
        <row r="14">
          <cell r="L14">
            <v>68</v>
          </cell>
        </row>
        <row r="20">
          <cell r="L20">
            <v>38</v>
          </cell>
        </row>
        <row r="26">
          <cell r="L26">
            <v>116</v>
          </cell>
        </row>
        <row r="33">
          <cell r="L33">
            <v>129</v>
          </cell>
        </row>
        <row r="40">
          <cell r="L40">
            <v>364</v>
          </cell>
        </row>
        <row r="41">
          <cell r="L41">
            <v>23</v>
          </cell>
        </row>
      </sheetData>
      <sheetData sheetId="8">
        <row r="8">
          <cell r="L8">
            <v>487</v>
          </cell>
        </row>
        <row r="15">
          <cell r="L15">
            <v>66</v>
          </cell>
        </row>
        <row r="16">
          <cell r="L16">
            <v>15</v>
          </cell>
        </row>
        <row r="17">
          <cell r="L17">
            <v>213</v>
          </cell>
        </row>
        <row r="25">
          <cell r="L25">
            <v>61</v>
          </cell>
        </row>
        <row r="32">
          <cell r="L32">
            <v>184</v>
          </cell>
        </row>
        <row r="38">
          <cell r="L38">
            <v>88</v>
          </cell>
        </row>
        <row r="44">
          <cell r="L44">
            <v>37</v>
          </cell>
        </row>
        <row r="51">
          <cell r="L51">
            <v>225</v>
          </cell>
        </row>
      </sheetData>
      <sheetData sheetId="9">
        <row r="8">
          <cell r="L8">
            <v>290</v>
          </cell>
        </row>
        <row r="15">
          <cell r="L15">
            <v>297</v>
          </cell>
        </row>
        <row r="22">
          <cell r="L22">
            <v>162</v>
          </cell>
        </row>
        <row r="29">
          <cell r="L29">
            <v>38</v>
          </cell>
        </row>
      </sheetData>
      <sheetData sheetId="10">
        <row r="9">
          <cell r="L9">
            <v>32</v>
          </cell>
        </row>
        <row r="10">
          <cell r="L10">
            <v>553</v>
          </cell>
        </row>
        <row r="18">
          <cell r="L18">
            <v>536</v>
          </cell>
        </row>
        <row r="24">
          <cell r="L24">
            <v>99</v>
          </cell>
        </row>
        <row r="30">
          <cell r="L30">
            <v>49</v>
          </cell>
        </row>
        <row r="37">
          <cell r="L37">
            <v>154</v>
          </cell>
        </row>
        <row r="44">
          <cell r="L44">
            <v>135</v>
          </cell>
        </row>
        <row r="51">
          <cell r="L51">
            <v>129</v>
          </cell>
        </row>
        <row r="58">
          <cell r="L58">
            <v>81</v>
          </cell>
        </row>
        <row r="65">
          <cell r="L65">
            <v>109</v>
          </cell>
        </row>
      </sheetData>
      <sheetData sheetId="11">
        <row r="7">
          <cell r="L7">
            <v>334</v>
          </cell>
        </row>
        <row r="13">
          <cell r="L13">
            <v>263</v>
          </cell>
        </row>
        <row r="19">
          <cell r="L19">
            <v>165</v>
          </cell>
        </row>
        <row r="25">
          <cell r="L25">
            <v>88</v>
          </cell>
        </row>
        <row r="31">
          <cell r="L31">
            <v>119</v>
          </cell>
        </row>
        <row r="37">
          <cell r="L37">
            <v>154</v>
          </cell>
        </row>
        <row r="43">
          <cell r="L43">
            <v>619</v>
          </cell>
        </row>
        <row r="49">
          <cell r="L49">
            <v>107</v>
          </cell>
        </row>
        <row r="55">
          <cell r="L55">
            <v>241</v>
          </cell>
        </row>
        <row r="61">
          <cell r="L61">
            <v>156</v>
          </cell>
        </row>
        <row r="67">
          <cell r="L67">
            <v>362</v>
          </cell>
        </row>
        <row r="73">
          <cell r="L73">
            <v>130</v>
          </cell>
        </row>
        <row r="79">
          <cell r="L79">
            <v>106</v>
          </cell>
        </row>
        <row r="85">
          <cell r="L85">
            <v>289</v>
          </cell>
        </row>
        <row r="91">
          <cell r="L91">
            <v>144</v>
          </cell>
        </row>
        <row r="97">
          <cell r="L97">
            <v>100</v>
          </cell>
        </row>
        <row r="103">
          <cell r="L103">
            <v>31</v>
          </cell>
        </row>
        <row r="109">
          <cell r="L109">
            <v>325</v>
          </cell>
        </row>
        <row r="115">
          <cell r="L115">
            <v>310</v>
          </cell>
        </row>
        <row r="122">
          <cell r="L122">
            <v>278</v>
          </cell>
        </row>
        <row r="128">
          <cell r="L128">
            <v>162</v>
          </cell>
        </row>
        <row r="134">
          <cell r="L134">
            <v>117</v>
          </cell>
        </row>
        <row r="140">
          <cell r="L140">
            <v>120</v>
          </cell>
        </row>
        <row r="146">
          <cell r="L146">
            <v>174</v>
          </cell>
        </row>
        <row r="152">
          <cell r="L152">
            <v>53</v>
          </cell>
        </row>
      </sheetData>
      <sheetData sheetId="12">
        <row r="17">
          <cell r="L17">
            <v>379</v>
          </cell>
        </row>
      </sheetData>
      <sheetData sheetId="13">
        <row r="7">
          <cell r="L7">
            <v>60</v>
          </cell>
        </row>
        <row r="13">
          <cell r="L13">
            <v>44</v>
          </cell>
        </row>
        <row r="19">
          <cell r="L19">
            <v>131</v>
          </cell>
        </row>
        <row r="25">
          <cell r="L25">
            <v>78</v>
          </cell>
        </row>
        <row r="31">
          <cell r="L31">
            <v>72</v>
          </cell>
        </row>
        <row r="43">
          <cell r="L43">
            <v>2</v>
          </cell>
        </row>
      </sheetData>
      <sheetData sheetId="14">
        <row r="7">
          <cell r="L7">
            <v>396</v>
          </cell>
        </row>
        <row r="13">
          <cell r="L13">
            <v>475</v>
          </cell>
        </row>
        <row r="19">
          <cell r="L19">
            <v>273</v>
          </cell>
        </row>
      </sheetData>
      <sheetData sheetId="15">
        <row r="7">
          <cell r="L7">
            <v>216</v>
          </cell>
        </row>
        <row r="19">
          <cell r="L19">
            <v>59</v>
          </cell>
        </row>
        <row r="25">
          <cell r="L25">
            <v>101</v>
          </cell>
        </row>
      </sheetData>
      <sheetData sheetId="16">
        <row r="7">
          <cell r="L7">
            <v>14</v>
          </cell>
        </row>
        <row r="13">
          <cell r="L13">
            <v>63</v>
          </cell>
        </row>
        <row r="19">
          <cell r="L19">
            <v>16</v>
          </cell>
        </row>
      </sheetData>
      <sheetData sheetId="17">
        <row r="10">
          <cell r="L10">
            <v>198</v>
          </cell>
        </row>
      </sheetData>
      <sheetData sheetId="18">
        <row r="6">
          <cell r="L6">
            <v>2475</v>
          </cell>
        </row>
        <row r="7">
          <cell r="L7">
            <v>121</v>
          </cell>
        </row>
        <row r="8">
          <cell r="L8">
            <v>174</v>
          </cell>
        </row>
        <row r="9">
          <cell r="L9">
            <v>8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(old)"/>
      <sheetName val="Graph"/>
      <sheetName val="Overall"/>
      <sheetName val="Exchange Info"/>
      <sheetName val="Thimphu (11)"/>
      <sheetName val="Trongsa (8)"/>
      <sheetName val="Trashigang (11)"/>
      <sheetName val="Phuntsholing (5)"/>
      <sheetName val="Gelephu (6)"/>
      <sheetName val="SJK (4)"/>
      <sheetName val="Paro (9)"/>
      <sheetName val="Thimphu LS (26)"/>
      <sheetName val="Jakar LS (2)"/>
      <sheetName val="Paro LS (6)"/>
      <sheetName val="PHUNTSHOLING FTTC (4)"/>
      <sheetName val="WRI (VID 6 -5)"/>
      <sheetName val="WRI (VID 99-6)"/>
      <sheetName val="PRI"/>
      <sheetName val="FTTB"/>
      <sheetName val="CALCULATE FTTB "/>
      <sheetName val="Sheet2"/>
      <sheetName val="Sheet1"/>
    </sheetNames>
    <sheetDataSet>
      <sheetData sheetId="0"/>
      <sheetData sheetId="1"/>
      <sheetData sheetId="2"/>
      <sheetData sheetId="3"/>
      <sheetData sheetId="4">
        <row r="8">
          <cell r="M8">
            <v>535</v>
          </cell>
        </row>
        <row r="15">
          <cell r="M15">
            <v>893</v>
          </cell>
        </row>
        <row r="22">
          <cell r="M22">
            <v>770</v>
          </cell>
        </row>
        <row r="29">
          <cell r="M29">
            <v>607</v>
          </cell>
        </row>
        <row r="36">
          <cell r="M36">
            <v>505</v>
          </cell>
        </row>
        <row r="43">
          <cell r="M43">
            <v>185</v>
          </cell>
        </row>
        <row r="49">
          <cell r="M49">
            <v>110</v>
          </cell>
        </row>
        <row r="55">
          <cell r="M55">
            <v>76</v>
          </cell>
        </row>
        <row r="61">
          <cell r="M61">
            <v>69</v>
          </cell>
        </row>
        <row r="67">
          <cell r="M67">
            <v>62</v>
          </cell>
        </row>
        <row r="74">
          <cell r="M74">
            <v>214</v>
          </cell>
        </row>
        <row r="81">
          <cell r="M81">
            <v>126</v>
          </cell>
        </row>
        <row r="88">
          <cell r="M88">
            <v>281</v>
          </cell>
        </row>
      </sheetData>
      <sheetData sheetId="5">
        <row r="8">
          <cell r="M8">
            <v>261</v>
          </cell>
        </row>
        <row r="9">
          <cell r="M9">
            <v>9</v>
          </cell>
        </row>
        <row r="17">
          <cell r="M17">
            <v>19</v>
          </cell>
        </row>
        <row r="23">
          <cell r="M23">
            <v>8</v>
          </cell>
        </row>
        <row r="29">
          <cell r="M29">
            <v>42</v>
          </cell>
        </row>
        <row r="35">
          <cell r="M35">
            <v>39</v>
          </cell>
        </row>
        <row r="42">
          <cell r="M42">
            <v>171</v>
          </cell>
        </row>
        <row r="48">
          <cell r="M48">
            <v>62</v>
          </cell>
        </row>
        <row r="54">
          <cell r="M54">
            <v>63</v>
          </cell>
        </row>
      </sheetData>
      <sheetData sheetId="6">
        <row r="8">
          <cell r="M8">
            <v>251</v>
          </cell>
        </row>
        <row r="14">
          <cell r="M14">
            <v>89</v>
          </cell>
        </row>
        <row r="21">
          <cell r="M21">
            <v>51</v>
          </cell>
        </row>
        <row r="27">
          <cell r="M27">
            <v>122</v>
          </cell>
        </row>
        <row r="33">
          <cell r="M33">
            <v>68</v>
          </cell>
        </row>
        <row r="40">
          <cell r="M40">
            <v>353</v>
          </cell>
        </row>
        <row r="46">
          <cell r="M46">
            <v>36</v>
          </cell>
        </row>
        <row r="52">
          <cell r="M52">
            <v>44</v>
          </cell>
        </row>
        <row r="58">
          <cell r="M58">
            <v>102</v>
          </cell>
        </row>
        <row r="64">
          <cell r="M64">
            <v>39</v>
          </cell>
        </row>
        <row r="71">
          <cell r="M71">
            <v>21</v>
          </cell>
        </row>
        <row r="73">
          <cell r="M73">
            <v>171</v>
          </cell>
        </row>
      </sheetData>
      <sheetData sheetId="7">
        <row r="8">
          <cell r="M8">
            <v>824</v>
          </cell>
        </row>
        <row r="14">
          <cell r="M14">
            <v>68</v>
          </cell>
        </row>
        <row r="20">
          <cell r="M20">
            <v>38</v>
          </cell>
        </row>
        <row r="26">
          <cell r="M26">
            <v>116</v>
          </cell>
        </row>
        <row r="33">
          <cell r="M33">
            <v>129</v>
          </cell>
        </row>
        <row r="40">
          <cell r="M40">
            <v>364</v>
          </cell>
        </row>
        <row r="41">
          <cell r="M41">
            <v>23</v>
          </cell>
        </row>
      </sheetData>
      <sheetData sheetId="8">
        <row r="8">
          <cell r="M8">
            <v>483</v>
          </cell>
        </row>
        <row r="15">
          <cell r="M15">
            <v>67</v>
          </cell>
        </row>
        <row r="16">
          <cell r="M16">
            <v>15</v>
          </cell>
        </row>
        <row r="17">
          <cell r="M17">
            <v>213</v>
          </cell>
        </row>
        <row r="25">
          <cell r="M25">
            <v>61</v>
          </cell>
        </row>
        <row r="32">
          <cell r="M32">
            <v>184</v>
          </cell>
        </row>
        <row r="38">
          <cell r="M38">
            <v>88</v>
          </cell>
        </row>
        <row r="44">
          <cell r="M44">
            <v>37</v>
          </cell>
        </row>
        <row r="51">
          <cell r="M51">
            <v>225</v>
          </cell>
        </row>
      </sheetData>
      <sheetData sheetId="9">
        <row r="8">
          <cell r="M8">
            <v>290</v>
          </cell>
        </row>
        <row r="15">
          <cell r="M15">
            <v>297</v>
          </cell>
        </row>
        <row r="22">
          <cell r="M22">
            <v>162</v>
          </cell>
        </row>
        <row r="29">
          <cell r="M29">
            <v>38</v>
          </cell>
        </row>
      </sheetData>
      <sheetData sheetId="10">
        <row r="9">
          <cell r="M9">
            <v>32</v>
          </cell>
        </row>
        <row r="10">
          <cell r="M10">
            <v>521</v>
          </cell>
        </row>
        <row r="18">
          <cell r="M18">
            <v>531</v>
          </cell>
        </row>
        <row r="24">
          <cell r="M24">
            <v>99</v>
          </cell>
        </row>
        <row r="30">
          <cell r="M30">
            <v>49</v>
          </cell>
        </row>
        <row r="37">
          <cell r="M37">
            <v>152</v>
          </cell>
        </row>
        <row r="44">
          <cell r="M44">
            <v>137</v>
          </cell>
        </row>
        <row r="51">
          <cell r="M51">
            <v>129</v>
          </cell>
        </row>
        <row r="58">
          <cell r="M58">
            <v>81</v>
          </cell>
        </row>
        <row r="65">
          <cell r="M65">
            <v>109</v>
          </cell>
        </row>
      </sheetData>
      <sheetData sheetId="11">
        <row r="7">
          <cell r="M7">
            <v>336</v>
          </cell>
        </row>
        <row r="13">
          <cell r="M13">
            <v>268</v>
          </cell>
        </row>
        <row r="19">
          <cell r="M19">
            <v>165</v>
          </cell>
        </row>
        <row r="25">
          <cell r="M25">
            <v>88</v>
          </cell>
        </row>
        <row r="31">
          <cell r="M31">
            <v>118</v>
          </cell>
        </row>
        <row r="37">
          <cell r="M37">
            <v>158</v>
          </cell>
        </row>
        <row r="43">
          <cell r="M43">
            <v>616</v>
          </cell>
        </row>
        <row r="49">
          <cell r="M49">
            <v>109</v>
          </cell>
        </row>
        <row r="55">
          <cell r="M55">
            <v>242</v>
          </cell>
        </row>
        <row r="61">
          <cell r="M61">
            <v>156</v>
          </cell>
        </row>
        <row r="67">
          <cell r="M67">
            <v>359</v>
          </cell>
        </row>
        <row r="73">
          <cell r="M73">
            <v>130</v>
          </cell>
        </row>
        <row r="79">
          <cell r="M79">
            <v>109</v>
          </cell>
        </row>
        <row r="85">
          <cell r="M85">
            <v>288</v>
          </cell>
        </row>
        <row r="91">
          <cell r="M91">
            <v>146</v>
          </cell>
        </row>
        <row r="97">
          <cell r="M97">
            <v>100</v>
          </cell>
        </row>
        <row r="103">
          <cell r="M103">
            <v>31</v>
          </cell>
        </row>
        <row r="109">
          <cell r="M109">
            <v>325</v>
          </cell>
        </row>
        <row r="115">
          <cell r="M115">
            <v>305</v>
          </cell>
        </row>
        <row r="122">
          <cell r="M122">
            <v>281</v>
          </cell>
        </row>
        <row r="128">
          <cell r="M128">
            <v>161</v>
          </cell>
        </row>
        <row r="134">
          <cell r="M134">
            <v>120</v>
          </cell>
        </row>
        <row r="140">
          <cell r="M140">
            <v>120</v>
          </cell>
        </row>
        <row r="146">
          <cell r="M146">
            <v>170</v>
          </cell>
        </row>
        <row r="152">
          <cell r="M152">
            <v>53</v>
          </cell>
        </row>
      </sheetData>
      <sheetData sheetId="12">
        <row r="17">
          <cell r="M17">
            <v>379</v>
          </cell>
        </row>
      </sheetData>
      <sheetData sheetId="13">
        <row r="7">
          <cell r="M7">
            <v>60</v>
          </cell>
        </row>
        <row r="13">
          <cell r="M13">
            <v>44</v>
          </cell>
        </row>
        <row r="19">
          <cell r="M19">
            <v>135</v>
          </cell>
        </row>
        <row r="25">
          <cell r="M25">
            <v>78</v>
          </cell>
        </row>
        <row r="31">
          <cell r="M31">
            <v>72</v>
          </cell>
        </row>
        <row r="43">
          <cell r="M43">
            <v>3</v>
          </cell>
        </row>
      </sheetData>
      <sheetData sheetId="14">
        <row r="7">
          <cell r="M7">
            <v>393</v>
          </cell>
        </row>
        <row r="13">
          <cell r="M13">
            <v>472</v>
          </cell>
        </row>
        <row r="19">
          <cell r="M19">
            <v>278</v>
          </cell>
        </row>
      </sheetData>
      <sheetData sheetId="15">
        <row r="7">
          <cell r="M7">
            <v>216</v>
          </cell>
        </row>
        <row r="19">
          <cell r="M19">
            <v>59</v>
          </cell>
        </row>
        <row r="25">
          <cell r="M25">
            <v>100</v>
          </cell>
        </row>
      </sheetData>
      <sheetData sheetId="16">
        <row r="7">
          <cell r="M7">
            <v>14</v>
          </cell>
        </row>
        <row r="13">
          <cell r="M13">
            <v>63</v>
          </cell>
        </row>
        <row r="19">
          <cell r="M19">
            <v>16</v>
          </cell>
        </row>
      </sheetData>
      <sheetData sheetId="17">
        <row r="10">
          <cell r="M10">
            <v>198</v>
          </cell>
        </row>
      </sheetData>
      <sheetData sheetId="18">
        <row r="6">
          <cell r="M6">
            <v>2536</v>
          </cell>
        </row>
        <row r="7">
          <cell r="M7">
            <v>122</v>
          </cell>
        </row>
        <row r="8">
          <cell r="M8">
            <v>174</v>
          </cell>
        </row>
        <row r="9">
          <cell r="M9">
            <v>8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G120" zoomScale="115" zoomScaleNormal="115" workbookViewId="0">
      <selection activeCell="M136" sqref="M136"/>
    </sheetView>
  </sheetViews>
  <sheetFormatPr defaultRowHeight="12.75" x14ac:dyDescent="0.2"/>
  <cols>
    <col min="1" max="1" width="15.140625" style="176" customWidth="1"/>
    <col min="2" max="2" width="15.42578125" style="176" bestFit="1" customWidth="1"/>
    <col min="3" max="3" width="13.28515625" style="176" customWidth="1"/>
    <col min="4" max="256" width="9.140625" style="176"/>
    <col min="257" max="257" width="15.140625" style="176" bestFit="1" customWidth="1"/>
    <col min="258" max="512" width="9.140625" style="176"/>
    <col min="513" max="513" width="15.140625" style="176" bestFit="1" customWidth="1"/>
    <col min="514" max="768" width="9.140625" style="176"/>
    <col min="769" max="769" width="15.140625" style="176" bestFit="1" customWidth="1"/>
    <col min="770" max="1024" width="9.140625" style="176"/>
    <col min="1025" max="1025" width="15.140625" style="176" bestFit="1" customWidth="1"/>
    <col min="1026" max="1280" width="9.140625" style="176"/>
    <col min="1281" max="1281" width="15.140625" style="176" bestFit="1" customWidth="1"/>
    <col min="1282" max="1536" width="9.140625" style="176"/>
    <col min="1537" max="1537" width="15.140625" style="176" bestFit="1" customWidth="1"/>
    <col min="1538" max="1792" width="9.140625" style="176"/>
    <col min="1793" max="1793" width="15.140625" style="176" bestFit="1" customWidth="1"/>
    <col min="1794" max="2048" width="9.140625" style="176"/>
    <col min="2049" max="2049" width="15.140625" style="176" bestFit="1" customWidth="1"/>
    <col min="2050" max="2304" width="9.140625" style="176"/>
    <col min="2305" max="2305" width="15.140625" style="176" bestFit="1" customWidth="1"/>
    <col min="2306" max="2560" width="9.140625" style="176"/>
    <col min="2561" max="2561" width="15.140625" style="176" bestFit="1" customWidth="1"/>
    <col min="2562" max="2816" width="9.140625" style="176"/>
    <col min="2817" max="2817" width="15.140625" style="176" bestFit="1" customWidth="1"/>
    <col min="2818" max="3072" width="9.140625" style="176"/>
    <col min="3073" max="3073" width="15.140625" style="176" bestFit="1" customWidth="1"/>
    <col min="3074" max="3328" width="9.140625" style="176"/>
    <col min="3329" max="3329" width="15.140625" style="176" bestFit="1" customWidth="1"/>
    <col min="3330" max="3584" width="9.140625" style="176"/>
    <col min="3585" max="3585" width="15.140625" style="176" bestFit="1" customWidth="1"/>
    <col min="3586" max="3840" width="9.140625" style="176"/>
    <col min="3841" max="3841" width="15.140625" style="176" bestFit="1" customWidth="1"/>
    <col min="3842" max="4096" width="9.140625" style="176"/>
    <col min="4097" max="4097" width="15.140625" style="176" bestFit="1" customWidth="1"/>
    <col min="4098" max="4352" width="9.140625" style="176"/>
    <col min="4353" max="4353" width="15.140625" style="176" bestFit="1" customWidth="1"/>
    <col min="4354" max="4608" width="9.140625" style="176"/>
    <col min="4609" max="4609" width="15.140625" style="176" bestFit="1" customWidth="1"/>
    <col min="4610" max="4864" width="9.140625" style="176"/>
    <col min="4865" max="4865" width="15.140625" style="176" bestFit="1" customWidth="1"/>
    <col min="4866" max="5120" width="9.140625" style="176"/>
    <col min="5121" max="5121" width="15.140625" style="176" bestFit="1" customWidth="1"/>
    <col min="5122" max="5376" width="9.140625" style="176"/>
    <col min="5377" max="5377" width="15.140625" style="176" bestFit="1" customWidth="1"/>
    <col min="5378" max="5632" width="9.140625" style="176"/>
    <col min="5633" max="5633" width="15.140625" style="176" bestFit="1" customWidth="1"/>
    <col min="5634" max="5888" width="9.140625" style="176"/>
    <col min="5889" max="5889" width="15.140625" style="176" bestFit="1" customWidth="1"/>
    <col min="5890" max="6144" width="9.140625" style="176"/>
    <col min="6145" max="6145" width="15.140625" style="176" bestFit="1" customWidth="1"/>
    <col min="6146" max="6400" width="9.140625" style="176"/>
    <col min="6401" max="6401" width="15.140625" style="176" bestFit="1" customWidth="1"/>
    <col min="6402" max="6656" width="9.140625" style="176"/>
    <col min="6657" max="6657" width="15.140625" style="176" bestFit="1" customWidth="1"/>
    <col min="6658" max="6912" width="9.140625" style="176"/>
    <col min="6913" max="6913" width="15.140625" style="176" bestFit="1" customWidth="1"/>
    <col min="6914" max="7168" width="9.140625" style="176"/>
    <col min="7169" max="7169" width="15.140625" style="176" bestFit="1" customWidth="1"/>
    <col min="7170" max="7424" width="9.140625" style="176"/>
    <col min="7425" max="7425" width="15.140625" style="176" bestFit="1" customWidth="1"/>
    <col min="7426" max="7680" width="9.140625" style="176"/>
    <col min="7681" max="7681" width="15.140625" style="176" bestFit="1" customWidth="1"/>
    <col min="7682" max="7936" width="9.140625" style="176"/>
    <col min="7937" max="7937" width="15.140625" style="176" bestFit="1" customWidth="1"/>
    <col min="7938" max="8192" width="9.140625" style="176"/>
    <col min="8193" max="8193" width="15.140625" style="176" bestFit="1" customWidth="1"/>
    <col min="8194" max="8448" width="9.140625" style="176"/>
    <col min="8449" max="8449" width="15.140625" style="176" bestFit="1" customWidth="1"/>
    <col min="8450" max="8704" width="9.140625" style="176"/>
    <col min="8705" max="8705" width="15.140625" style="176" bestFit="1" customWidth="1"/>
    <col min="8706" max="8960" width="9.140625" style="176"/>
    <col min="8961" max="8961" width="15.140625" style="176" bestFit="1" customWidth="1"/>
    <col min="8962" max="9216" width="9.140625" style="176"/>
    <col min="9217" max="9217" width="15.140625" style="176" bestFit="1" customWidth="1"/>
    <col min="9218" max="9472" width="9.140625" style="176"/>
    <col min="9473" max="9473" width="15.140625" style="176" bestFit="1" customWidth="1"/>
    <col min="9474" max="9728" width="9.140625" style="176"/>
    <col min="9729" max="9729" width="15.140625" style="176" bestFit="1" customWidth="1"/>
    <col min="9730" max="9984" width="9.140625" style="176"/>
    <col min="9985" max="9985" width="15.140625" style="176" bestFit="1" customWidth="1"/>
    <col min="9986" max="10240" width="9.140625" style="176"/>
    <col min="10241" max="10241" width="15.140625" style="176" bestFit="1" customWidth="1"/>
    <col min="10242" max="10496" width="9.140625" style="176"/>
    <col min="10497" max="10497" width="15.140625" style="176" bestFit="1" customWidth="1"/>
    <col min="10498" max="10752" width="9.140625" style="176"/>
    <col min="10753" max="10753" width="15.140625" style="176" bestFit="1" customWidth="1"/>
    <col min="10754" max="11008" width="9.140625" style="176"/>
    <col min="11009" max="11009" width="15.140625" style="176" bestFit="1" customWidth="1"/>
    <col min="11010" max="11264" width="9.140625" style="176"/>
    <col min="11265" max="11265" width="15.140625" style="176" bestFit="1" customWidth="1"/>
    <col min="11266" max="11520" width="9.140625" style="176"/>
    <col min="11521" max="11521" width="15.140625" style="176" bestFit="1" customWidth="1"/>
    <col min="11522" max="11776" width="9.140625" style="176"/>
    <col min="11777" max="11777" width="15.140625" style="176" bestFit="1" customWidth="1"/>
    <col min="11778" max="12032" width="9.140625" style="176"/>
    <col min="12033" max="12033" width="15.140625" style="176" bestFit="1" customWidth="1"/>
    <col min="12034" max="12288" width="9.140625" style="176"/>
    <col min="12289" max="12289" width="15.140625" style="176" bestFit="1" customWidth="1"/>
    <col min="12290" max="12544" width="9.140625" style="176"/>
    <col min="12545" max="12545" width="15.140625" style="176" bestFit="1" customWidth="1"/>
    <col min="12546" max="12800" width="9.140625" style="176"/>
    <col min="12801" max="12801" width="15.140625" style="176" bestFit="1" customWidth="1"/>
    <col min="12802" max="13056" width="9.140625" style="176"/>
    <col min="13057" max="13057" width="15.140625" style="176" bestFit="1" customWidth="1"/>
    <col min="13058" max="13312" width="9.140625" style="176"/>
    <col min="13313" max="13313" width="15.140625" style="176" bestFit="1" customWidth="1"/>
    <col min="13314" max="13568" width="9.140625" style="176"/>
    <col min="13569" max="13569" width="15.140625" style="176" bestFit="1" customWidth="1"/>
    <col min="13570" max="13824" width="9.140625" style="176"/>
    <col min="13825" max="13825" width="15.140625" style="176" bestFit="1" customWidth="1"/>
    <col min="13826" max="14080" width="9.140625" style="176"/>
    <col min="14081" max="14081" width="15.140625" style="176" bestFit="1" customWidth="1"/>
    <col min="14082" max="14336" width="9.140625" style="176"/>
    <col min="14337" max="14337" width="15.140625" style="176" bestFit="1" customWidth="1"/>
    <col min="14338" max="14592" width="9.140625" style="176"/>
    <col min="14593" max="14593" width="15.140625" style="176" bestFit="1" customWidth="1"/>
    <col min="14594" max="14848" width="9.140625" style="176"/>
    <col min="14849" max="14849" width="15.140625" style="176" bestFit="1" customWidth="1"/>
    <col min="14850" max="15104" width="9.140625" style="176"/>
    <col min="15105" max="15105" width="15.140625" style="176" bestFit="1" customWidth="1"/>
    <col min="15106" max="15360" width="9.140625" style="176"/>
    <col min="15361" max="15361" width="15.140625" style="176" bestFit="1" customWidth="1"/>
    <col min="15362" max="15616" width="9.140625" style="176"/>
    <col min="15617" max="15617" width="15.140625" style="176" bestFit="1" customWidth="1"/>
    <col min="15618" max="15872" width="9.140625" style="176"/>
    <col min="15873" max="15873" width="15.140625" style="176" bestFit="1" customWidth="1"/>
    <col min="15874" max="16128" width="9.140625" style="176"/>
    <col min="16129" max="16129" width="15.140625" style="176" bestFit="1" customWidth="1"/>
    <col min="16130" max="16384" width="9.140625" style="176"/>
  </cols>
  <sheetData>
    <row r="1" spans="1:14" x14ac:dyDescent="0.2">
      <c r="A1" s="223" t="s">
        <v>388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</row>
    <row r="2" spans="1:14" x14ac:dyDescent="0.2">
      <c r="A2" s="98"/>
      <c r="B2" s="98"/>
      <c r="C2" s="195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14" x14ac:dyDescent="0.2">
      <c r="A3" s="224" t="s">
        <v>53</v>
      </c>
      <c r="B3" s="224"/>
      <c r="C3" s="224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1:14" x14ac:dyDescent="0.2">
      <c r="C4" s="177"/>
    </row>
    <row r="5" spans="1:14" x14ac:dyDescent="0.2">
      <c r="A5" s="220" t="s">
        <v>54</v>
      </c>
      <c r="B5" s="221" t="s">
        <v>55</v>
      </c>
      <c r="C5" s="188" t="s">
        <v>56</v>
      </c>
      <c r="D5" s="188" t="s">
        <v>57</v>
      </c>
      <c r="E5" s="188" t="s">
        <v>58</v>
      </c>
      <c r="F5" s="188" t="s">
        <v>59</v>
      </c>
      <c r="G5" s="188" t="s">
        <v>60</v>
      </c>
      <c r="H5" s="188" t="s">
        <v>61</v>
      </c>
      <c r="I5" s="188" t="s">
        <v>62</v>
      </c>
      <c r="J5" s="189" t="s">
        <v>63</v>
      </c>
      <c r="K5" s="189" t="s">
        <v>64</v>
      </c>
      <c r="L5" s="189" t="s">
        <v>65</v>
      </c>
      <c r="M5" s="188" t="s">
        <v>66</v>
      </c>
      <c r="N5" s="189" t="s">
        <v>67</v>
      </c>
    </row>
    <row r="6" spans="1:14" x14ac:dyDescent="0.2">
      <c r="A6" s="220"/>
      <c r="B6" s="222"/>
      <c r="C6" s="189" t="s">
        <v>68</v>
      </c>
      <c r="D6" s="189" t="s">
        <v>68</v>
      </c>
      <c r="E6" s="189" t="s">
        <v>68</v>
      </c>
      <c r="F6" s="189" t="s">
        <v>68</v>
      </c>
      <c r="G6" s="189" t="s">
        <v>68</v>
      </c>
      <c r="H6" s="189" t="s">
        <v>68</v>
      </c>
      <c r="I6" s="189" t="s">
        <v>68</v>
      </c>
      <c r="J6" s="189" t="s">
        <v>68</v>
      </c>
      <c r="K6" s="189" t="s">
        <v>68</v>
      </c>
      <c r="L6" s="189" t="s">
        <v>68</v>
      </c>
      <c r="M6" s="189" t="s">
        <v>68</v>
      </c>
      <c r="N6" s="189" t="s">
        <v>68</v>
      </c>
    </row>
    <row r="7" spans="1:14" x14ac:dyDescent="0.2">
      <c r="A7" s="196" t="s">
        <v>81</v>
      </c>
      <c r="B7" s="196" t="s">
        <v>82</v>
      </c>
      <c r="C7" s="192">
        <f>'[1]Trashigang (11)'!C73</f>
        <v>179</v>
      </c>
      <c r="D7" s="192">
        <f>'[1]Trashigang (11)'!D73</f>
        <v>172</v>
      </c>
      <c r="E7" s="192">
        <f>'[1]Trashigang (11)'!E73</f>
        <v>182</v>
      </c>
      <c r="F7" s="192">
        <v>171</v>
      </c>
      <c r="G7" s="192">
        <v>172</v>
      </c>
      <c r="H7" s="192">
        <f>'[2]Trashigang (11)'!H73</f>
        <v>171</v>
      </c>
      <c r="I7" s="192">
        <v>170</v>
      </c>
      <c r="J7" s="192">
        <v>170</v>
      </c>
      <c r="K7" s="192">
        <v>170</v>
      </c>
      <c r="L7" s="192">
        <f>'[3]Trashigang (11)'!L73</f>
        <v>171</v>
      </c>
      <c r="M7" s="192">
        <f>'[4]Trashigang (11)'!M73</f>
        <v>171</v>
      </c>
      <c r="N7" s="192"/>
    </row>
    <row r="8" spans="1:14" x14ac:dyDescent="0.2">
      <c r="A8" s="196" t="s">
        <v>76</v>
      </c>
      <c r="B8" s="196" t="s">
        <v>366</v>
      </c>
      <c r="C8" s="191">
        <f>'[1]Trashigang (11)'!C71</f>
        <v>24</v>
      </c>
      <c r="D8" s="191">
        <f>'[1]Trashigang (11)'!D71</f>
        <v>24</v>
      </c>
      <c r="E8" s="191">
        <f>'[1]Trashigang (11)'!E71</f>
        <v>14</v>
      </c>
      <c r="F8" s="191">
        <v>24</v>
      </c>
      <c r="G8" s="191">
        <v>24</v>
      </c>
      <c r="H8" s="191">
        <f>'[2]Trashigang (11)'!H71</f>
        <v>24</v>
      </c>
      <c r="I8" s="191">
        <v>24</v>
      </c>
      <c r="J8" s="191">
        <v>24</v>
      </c>
      <c r="K8" s="191">
        <v>21</v>
      </c>
      <c r="L8" s="191">
        <f>'[3]Trashigang (11)'!L71</f>
        <v>21</v>
      </c>
      <c r="M8" s="191">
        <f>'[4]Trashigang (11)'!M71</f>
        <v>21</v>
      </c>
      <c r="N8" s="191"/>
    </row>
    <row r="9" spans="1:14" x14ac:dyDescent="0.2">
      <c r="A9" s="196" t="s">
        <v>41</v>
      </c>
      <c r="B9" s="196" t="s">
        <v>351</v>
      </c>
      <c r="C9" s="191">
        <f>'[1]Trashigang (11)'!C58+'[1]Trashigang (11)'!C64</f>
        <v>134</v>
      </c>
      <c r="D9" s="191">
        <f>'[1]Trashigang (11)'!D58+'[1]Trashigang (11)'!D64</f>
        <v>135</v>
      </c>
      <c r="E9" s="191">
        <f>'[1]Trashigang (11)'!E58+'[1]Trashigang (11)'!E64</f>
        <v>134</v>
      </c>
      <c r="F9" s="191">
        <v>135</v>
      </c>
      <c r="G9" s="191">
        <v>135</v>
      </c>
      <c r="H9" s="191">
        <f>'[2]Trashigang (11)'!H58+'[2]Trashigang (11)'!H64</f>
        <v>138</v>
      </c>
      <c r="I9" s="191">
        <v>140</v>
      </c>
      <c r="J9" s="191">
        <v>140</v>
      </c>
      <c r="K9" s="191">
        <v>140</v>
      </c>
      <c r="L9" s="191">
        <f>'[3]Trashigang (11)'!L58+'[3]Trashigang (11)'!L64</f>
        <v>141</v>
      </c>
      <c r="M9" s="191">
        <f>'[4]Trashigang (11)'!M58+'[4]Trashigang (11)'!M64</f>
        <v>141</v>
      </c>
      <c r="N9" s="191"/>
    </row>
    <row r="10" spans="1:14" x14ac:dyDescent="0.2">
      <c r="A10" s="196" t="s">
        <v>40</v>
      </c>
      <c r="B10" s="196" t="s">
        <v>82</v>
      </c>
      <c r="C10" s="194">
        <f>'[1]Trashigang (11)'!C40</f>
        <v>360</v>
      </c>
      <c r="D10" s="194">
        <f>'[1]Trashigang (11)'!D40</f>
        <v>357</v>
      </c>
      <c r="E10" s="194">
        <f>'[1]Trashigang (11)'!E40</f>
        <v>362</v>
      </c>
      <c r="F10" s="194">
        <v>357</v>
      </c>
      <c r="G10" s="194">
        <v>356</v>
      </c>
      <c r="H10" s="194">
        <f>'[2]Trashigang (11)'!H40</f>
        <v>352</v>
      </c>
      <c r="I10" s="194">
        <v>352</v>
      </c>
      <c r="J10" s="194">
        <v>352</v>
      </c>
      <c r="K10" s="194">
        <v>352</v>
      </c>
      <c r="L10" s="194">
        <f>'[3]Trashigang (11)'!L40</f>
        <v>353</v>
      </c>
      <c r="M10" s="194">
        <f>'[4]Trashigang (11)'!M40</f>
        <v>353</v>
      </c>
      <c r="N10" s="194"/>
    </row>
    <row r="11" spans="1:14" x14ac:dyDescent="0.2">
      <c r="A11" s="196" t="s">
        <v>350</v>
      </c>
      <c r="B11" s="196" t="s">
        <v>351</v>
      </c>
      <c r="C11" s="192">
        <f>'[1]Trashigang (11)'!C46</f>
        <v>38</v>
      </c>
      <c r="D11" s="192">
        <f>'[1]Trashigang (11)'!D46</f>
        <v>37</v>
      </c>
      <c r="E11" s="192">
        <f>'[1]Trashigang (11)'!E46</f>
        <v>37</v>
      </c>
      <c r="F11" s="192">
        <v>37</v>
      </c>
      <c r="G11" s="192">
        <v>37</v>
      </c>
      <c r="H11" s="192">
        <f>'[2]Trashigang (11)'!H46</f>
        <v>36</v>
      </c>
      <c r="I11" s="192">
        <v>35</v>
      </c>
      <c r="J11" s="192">
        <v>34</v>
      </c>
      <c r="K11" s="192">
        <v>34</v>
      </c>
      <c r="L11" s="192">
        <f>'[3]Trashigang (11)'!L46</f>
        <v>34</v>
      </c>
      <c r="M11" s="192">
        <f>'[4]Trashigang (11)'!M46</f>
        <v>36</v>
      </c>
      <c r="N11" s="192"/>
    </row>
    <row r="12" spans="1:14" x14ac:dyDescent="0.2">
      <c r="A12" s="196" t="s">
        <v>367</v>
      </c>
      <c r="B12" s="196" t="s">
        <v>351</v>
      </c>
      <c r="C12" s="192">
        <f>'[1]Trashigang (11)'!C52</f>
        <v>42</v>
      </c>
      <c r="D12" s="192">
        <f>'[1]Trashigang (11)'!D52</f>
        <v>43</v>
      </c>
      <c r="E12" s="192">
        <f>'[1]Trashigang (11)'!E52</f>
        <v>43</v>
      </c>
      <c r="F12" s="192">
        <v>42</v>
      </c>
      <c r="G12" s="192">
        <v>42</v>
      </c>
      <c r="H12" s="192">
        <f>'[2]Trashigang (11)'!H52</f>
        <v>42</v>
      </c>
      <c r="I12" s="192">
        <v>41</v>
      </c>
      <c r="J12" s="192">
        <v>41</v>
      </c>
      <c r="K12" s="192">
        <v>41</v>
      </c>
      <c r="L12" s="192">
        <f>'[3]Trashigang (11)'!L52</f>
        <v>44</v>
      </c>
      <c r="M12" s="192">
        <f>'[4]Trashigang (11)'!M52</f>
        <v>44</v>
      </c>
      <c r="N12" s="192"/>
    </row>
    <row r="13" spans="1:14" x14ac:dyDescent="0.2">
      <c r="A13" s="196" t="s">
        <v>85</v>
      </c>
      <c r="B13" s="196" t="s">
        <v>82</v>
      </c>
      <c r="C13" s="192">
        <f>'[1]Trashigang (11)'!C8</f>
        <v>252</v>
      </c>
      <c r="D13" s="192">
        <f>'[1]Trashigang (11)'!D8</f>
        <v>250</v>
      </c>
      <c r="E13" s="192">
        <f>'[1]Trashigang (11)'!E8</f>
        <v>250</v>
      </c>
      <c r="F13" s="192">
        <v>250</v>
      </c>
      <c r="G13" s="192">
        <v>249</v>
      </c>
      <c r="H13" s="192">
        <f>'[2]Trashigang (11)'!H8</f>
        <v>249</v>
      </c>
      <c r="I13" s="192">
        <v>248</v>
      </c>
      <c r="J13" s="192">
        <v>250</v>
      </c>
      <c r="K13" s="192">
        <v>250</v>
      </c>
      <c r="L13" s="192">
        <f>'[3]Trashigang (11)'!L8</f>
        <v>250</v>
      </c>
      <c r="M13" s="192">
        <f>'[4]Trashigang (11)'!M8</f>
        <v>251</v>
      </c>
      <c r="N13" s="192"/>
    </row>
    <row r="14" spans="1:14" x14ac:dyDescent="0.2">
      <c r="A14" s="196" t="s">
        <v>75</v>
      </c>
      <c r="B14" s="196" t="s">
        <v>351</v>
      </c>
      <c r="C14" s="191">
        <f>'[1]Trashigang (11)'!C14</f>
        <v>89</v>
      </c>
      <c r="D14" s="191">
        <f>'[1]Trashigang (11)'!D14</f>
        <v>89</v>
      </c>
      <c r="E14" s="191">
        <f>'[1]Trashigang (11)'!E14</f>
        <v>89</v>
      </c>
      <c r="F14" s="191">
        <v>89</v>
      </c>
      <c r="G14" s="191">
        <v>89</v>
      </c>
      <c r="H14" s="191">
        <f>'[2]Trashigang (11)'!H14</f>
        <v>89</v>
      </c>
      <c r="I14" s="191">
        <v>89</v>
      </c>
      <c r="J14" s="191">
        <v>89</v>
      </c>
      <c r="K14" s="191">
        <v>89</v>
      </c>
      <c r="L14" s="191">
        <f>'[3]Trashigang (11)'!L14</f>
        <v>89</v>
      </c>
      <c r="M14" s="191">
        <f>'[4]Trashigang (11)'!M14</f>
        <v>89</v>
      </c>
      <c r="N14" s="191"/>
    </row>
    <row r="15" spans="1:14" x14ac:dyDescent="0.2">
      <c r="A15" s="196" t="s">
        <v>69</v>
      </c>
      <c r="B15" s="196" t="s">
        <v>351</v>
      </c>
      <c r="C15" s="192">
        <f>'[1]Trashigang (11)'!C27+'[1]Trashigang (11)'!C33</f>
        <v>189</v>
      </c>
      <c r="D15" s="192">
        <f>'[1]Trashigang (11)'!D27+'[1]Trashigang (11)'!D33</f>
        <v>189</v>
      </c>
      <c r="E15" s="192">
        <f>'[1]Trashigang (11)'!E27+'[1]Trashigang (11)'!E33</f>
        <v>189</v>
      </c>
      <c r="F15" s="192">
        <v>189</v>
      </c>
      <c r="G15" s="192">
        <v>189</v>
      </c>
      <c r="H15" s="192">
        <f>'[2]Trashigang (11)'!H27+'[2]Trashigang (11)'!H33</f>
        <v>189</v>
      </c>
      <c r="I15" s="192">
        <v>189</v>
      </c>
      <c r="J15" s="192">
        <v>189</v>
      </c>
      <c r="K15" s="192">
        <v>189</v>
      </c>
      <c r="L15" s="192">
        <f>'[3]Trashigang (11)'!L27+'[3]Trashigang (11)'!L33</f>
        <v>189</v>
      </c>
      <c r="M15" s="192">
        <f>'[4]Trashigang (11)'!M27+'[4]Trashigang (11)'!M33</f>
        <v>190</v>
      </c>
      <c r="N15" s="192"/>
    </row>
    <row r="16" spans="1:14" x14ac:dyDescent="0.2">
      <c r="A16" s="196" t="s">
        <v>71</v>
      </c>
      <c r="B16" s="196" t="s">
        <v>70</v>
      </c>
      <c r="C16" s="190">
        <f>'[1]WRI (VID 6 -5)'!C25</f>
        <v>112</v>
      </c>
      <c r="D16" s="190">
        <f>'[1]WRI (VID 6 -5)'!D25</f>
        <v>112</v>
      </c>
      <c r="E16" s="190">
        <f>'[1]WRI (VID 6 -5)'!E25</f>
        <v>111</v>
      </c>
      <c r="F16" s="190">
        <v>110</v>
      </c>
      <c r="G16" s="190">
        <v>106</v>
      </c>
      <c r="H16" s="190">
        <f>'[2]WRI (VID 6 -5)'!H25</f>
        <v>106</v>
      </c>
      <c r="I16" s="190">
        <v>104</v>
      </c>
      <c r="J16" s="190">
        <v>104</v>
      </c>
      <c r="K16" s="190">
        <v>102</v>
      </c>
      <c r="L16" s="190">
        <f>'[3]WRI (VID 6 -5)'!L25</f>
        <v>101</v>
      </c>
      <c r="M16" s="190">
        <f>'[4]WRI (VID 6 -5)'!M25</f>
        <v>100</v>
      </c>
      <c r="N16" s="190"/>
    </row>
    <row r="17" spans="1:14" x14ac:dyDescent="0.2">
      <c r="A17" s="196" t="s">
        <v>72</v>
      </c>
      <c r="B17" s="196" t="s">
        <v>70</v>
      </c>
      <c r="C17" s="190">
        <f>'[1]WRI (VID 99-6)'!C19</f>
        <v>13</v>
      </c>
      <c r="D17" s="190">
        <f>'[1]WRI (VID 99-6)'!D19</f>
        <v>13</v>
      </c>
      <c r="E17" s="190">
        <f>'[1]WRI (VID 99-6)'!E19</f>
        <v>14</v>
      </c>
      <c r="F17" s="190">
        <v>14</v>
      </c>
      <c r="G17" s="190">
        <v>14</v>
      </c>
      <c r="H17" s="190">
        <f>'[2]WRI (VID 99-6)'!H19</f>
        <v>15</v>
      </c>
      <c r="I17" s="190">
        <v>15</v>
      </c>
      <c r="J17" s="190">
        <v>15</v>
      </c>
      <c r="K17" s="190">
        <v>16</v>
      </c>
      <c r="L17" s="190">
        <f>'[3]WRI (VID 99-6)'!L19</f>
        <v>16</v>
      </c>
      <c r="M17" s="190">
        <f>'[4]WRI (VID 99-6)'!M19</f>
        <v>16</v>
      </c>
      <c r="N17" s="190"/>
    </row>
    <row r="18" spans="1:14" x14ac:dyDescent="0.2">
      <c r="A18" s="197" t="s">
        <v>73</v>
      </c>
      <c r="B18" s="196" t="s">
        <v>82</v>
      </c>
      <c r="C18" s="192">
        <f>'[1]Trashigang (11)'!C21</f>
        <v>58</v>
      </c>
      <c r="D18" s="192">
        <f>'[1]Trashigang (11)'!D21</f>
        <v>57</v>
      </c>
      <c r="E18" s="192">
        <f>'[1]Trashigang (11)'!E21</f>
        <v>58</v>
      </c>
      <c r="F18" s="192">
        <v>58</v>
      </c>
      <c r="G18" s="192">
        <v>56</v>
      </c>
      <c r="H18" s="192">
        <f>'[2]Trashigang (11)'!H21</f>
        <v>50</v>
      </c>
      <c r="I18" s="192">
        <v>49</v>
      </c>
      <c r="J18" s="192">
        <v>49</v>
      </c>
      <c r="K18" s="192">
        <v>50</v>
      </c>
      <c r="L18" s="192">
        <f>'[3]Trashigang (11)'!L21</f>
        <v>51</v>
      </c>
      <c r="M18" s="192">
        <f>'[4]Trashigang (11)'!M21</f>
        <v>51</v>
      </c>
      <c r="N18" s="192"/>
    </row>
    <row r="19" spans="1:14" x14ac:dyDescent="0.2">
      <c r="A19" s="196" t="s">
        <v>74</v>
      </c>
      <c r="B19" s="196" t="s">
        <v>70</v>
      </c>
      <c r="C19" s="192">
        <f>'[1]Trashigang (11)'!C72</f>
        <v>20</v>
      </c>
      <c r="D19" s="192">
        <f>'[1]Trashigang (11)'!D72</f>
        <v>20</v>
      </c>
      <c r="E19" s="192">
        <f>'[1]Trashigang (11)'!E72</f>
        <v>19</v>
      </c>
      <c r="F19" s="192">
        <v>19</v>
      </c>
      <c r="G19" s="192">
        <v>19</v>
      </c>
      <c r="H19" s="192">
        <f>'[2]Trashigang (11)'!H72</f>
        <v>19</v>
      </c>
      <c r="I19" s="192">
        <v>17</v>
      </c>
      <c r="J19" s="192">
        <v>17</v>
      </c>
      <c r="K19" s="192">
        <v>0</v>
      </c>
      <c r="L19" s="192">
        <f>'[3]Trashigang (11)'!L72</f>
        <v>0</v>
      </c>
      <c r="M19" s="192">
        <f>'[4]Trashigang (11)'!M72</f>
        <v>0</v>
      </c>
      <c r="N19" s="192"/>
    </row>
    <row r="20" spans="1:14" x14ac:dyDescent="0.2">
      <c r="A20" s="196" t="s">
        <v>86</v>
      </c>
      <c r="B20" s="196" t="s">
        <v>82</v>
      </c>
      <c r="C20" s="190">
        <f>'[1]SJK (4)'!C8+'[1]SJK (4)'!C15</f>
        <v>572</v>
      </c>
      <c r="D20" s="190">
        <f>'[1]SJK (4)'!D8+'[1]SJK (4)'!D15</f>
        <v>575</v>
      </c>
      <c r="E20" s="190">
        <f>'[1]SJK (4)'!E8+'[1]SJK (4)'!E15</f>
        <v>578</v>
      </c>
      <c r="F20" s="190">
        <v>578</v>
      </c>
      <c r="G20" s="190">
        <v>582</v>
      </c>
      <c r="H20" s="190">
        <f>'[2]SJK (4)'!H8+'[2]SJK (4)'!H15</f>
        <v>583</v>
      </c>
      <c r="I20" s="190">
        <v>582</v>
      </c>
      <c r="J20" s="190">
        <v>583</v>
      </c>
      <c r="K20" s="190">
        <v>585</v>
      </c>
      <c r="L20" s="190">
        <f>'[3]SJK (4)'!L8+'[3]SJK (4)'!L15</f>
        <v>587</v>
      </c>
      <c r="M20" s="190">
        <f>'[4]SJK (4)'!M8+'[4]SJK (4)'!M15</f>
        <v>587</v>
      </c>
      <c r="N20" s="190"/>
    </row>
    <row r="21" spans="1:14" x14ac:dyDescent="0.2">
      <c r="A21" s="196" t="s">
        <v>83</v>
      </c>
      <c r="B21" s="196" t="s">
        <v>82</v>
      </c>
      <c r="C21" s="191">
        <f>'[1]SJK (4)'!C22</f>
        <v>153</v>
      </c>
      <c r="D21" s="191">
        <f>'[1]SJK (4)'!D22</f>
        <v>154</v>
      </c>
      <c r="E21" s="191">
        <f>'[1]SJK (4)'!E22</f>
        <v>154</v>
      </c>
      <c r="F21" s="191">
        <v>155</v>
      </c>
      <c r="G21" s="191">
        <v>157</v>
      </c>
      <c r="H21" s="191">
        <f>'[2]SJK (4)'!H22</f>
        <v>157</v>
      </c>
      <c r="I21" s="191">
        <v>158</v>
      </c>
      <c r="J21" s="191">
        <v>159</v>
      </c>
      <c r="K21" s="191">
        <v>160</v>
      </c>
      <c r="L21" s="191">
        <f>'[3]SJK (4)'!L22</f>
        <v>162</v>
      </c>
      <c r="M21" s="191">
        <f>'[4]SJK (4)'!M22</f>
        <v>162</v>
      </c>
      <c r="N21" s="191"/>
    </row>
    <row r="22" spans="1:14" x14ac:dyDescent="0.2">
      <c r="A22" s="196" t="s">
        <v>84</v>
      </c>
      <c r="B22" s="196" t="s">
        <v>82</v>
      </c>
      <c r="C22" s="190">
        <f>'[1]SJK (4)'!C29</f>
        <v>35</v>
      </c>
      <c r="D22" s="190">
        <f>'[1]SJK (4)'!D29</f>
        <v>34</v>
      </c>
      <c r="E22" s="190">
        <f>'[1]SJK (4)'!E29</f>
        <v>34</v>
      </c>
      <c r="F22" s="190">
        <v>34</v>
      </c>
      <c r="G22" s="190">
        <v>37</v>
      </c>
      <c r="H22" s="190">
        <f>'[2]SJK (4)'!H29</f>
        <v>37</v>
      </c>
      <c r="I22" s="190">
        <v>38</v>
      </c>
      <c r="J22" s="190">
        <v>38</v>
      </c>
      <c r="K22" s="190">
        <v>38</v>
      </c>
      <c r="L22" s="190">
        <f>'[3]SJK (4)'!L29</f>
        <v>38</v>
      </c>
      <c r="M22" s="190">
        <f>'[4]SJK (4)'!M29</f>
        <v>38</v>
      </c>
      <c r="N22" s="190"/>
    </row>
    <row r="23" spans="1:14" x14ac:dyDescent="0.2">
      <c r="A23" s="196" t="s">
        <v>43</v>
      </c>
      <c r="B23" s="196" t="s">
        <v>70</v>
      </c>
      <c r="C23" s="192">
        <f>'[1]WRI (VID 6 -5)'!C7</f>
        <v>214</v>
      </c>
      <c r="D23" s="192">
        <f>'[1]WRI (VID 6 -5)'!D7</f>
        <v>214</v>
      </c>
      <c r="E23" s="192">
        <f>'[1]WRI (VID 6 -5)'!E7</f>
        <v>215</v>
      </c>
      <c r="F23" s="192">
        <v>215</v>
      </c>
      <c r="G23" s="192">
        <v>215</v>
      </c>
      <c r="H23" s="192">
        <f>'[2]WRI (VID 6 -5)'!H7</f>
        <v>215</v>
      </c>
      <c r="I23" s="192">
        <v>215</v>
      </c>
      <c r="J23" s="192">
        <v>215</v>
      </c>
      <c r="K23" s="192">
        <v>216</v>
      </c>
      <c r="L23" s="192">
        <f>'[3]WRI (VID 6 -5)'!L7</f>
        <v>216</v>
      </c>
      <c r="M23" s="192">
        <f>'[4]WRI (VID 6 -5)'!M7</f>
        <v>216</v>
      </c>
      <c r="N23" s="192"/>
    </row>
    <row r="24" spans="1:14" x14ac:dyDescent="0.2">
      <c r="A24" s="196" t="s">
        <v>78</v>
      </c>
      <c r="B24" s="196" t="s">
        <v>70</v>
      </c>
      <c r="C24" s="190">
        <f>'[1]WRI (VID 6 -5)'!C13</f>
        <v>113</v>
      </c>
      <c r="D24" s="190">
        <f>'[1]WRI (VID 6 -5)'!D13</f>
        <v>113</v>
      </c>
      <c r="E24" s="190">
        <f>'[1]WRI (VID 6 -5)'!E13</f>
        <v>115</v>
      </c>
      <c r="F24" s="190">
        <v>116</v>
      </c>
      <c r="G24" s="190">
        <v>118</v>
      </c>
      <c r="H24" s="190">
        <f>'[2]WRI (VID 6 -5)'!H13</f>
        <v>118</v>
      </c>
      <c r="I24" s="190">
        <v>116</v>
      </c>
      <c r="J24" s="190">
        <v>101</v>
      </c>
      <c r="K24" s="190">
        <v>0</v>
      </c>
      <c r="L24" s="190">
        <f>'[3]WRI (VID 6 -5)'!L13</f>
        <v>0</v>
      </c>
      <c r="M24" s="190">
        <f>'[4]WRI (VID 6 -5)'!M13</f>
        <v>0</v>
      </c>
      <c r="N24" s="190"/>
    </row>
    <row r="25" spans="1:14" x14ac:dyDescent="0.2">
      <c r="A25" s="196" t="s">
        <v>79</v>
      </c>
      <c r="B25" s="196" t="s">
        <v>70</v>
      </c>
      <c r="C25" s="190">
        <f>'[1]WRI (VID 6 -5)'!C19</f>
        <v>59</v>
      </c>
      <c r="D25" s="190">
        <f>'[1]WRI (VID 6 -5)'!D19</f>
        <v>59</v>
      </c>
      <c r="E25" s="190">
        <f>'[1]WRI (VID 6 -5)'!E19</f>
        <v>59</v>
      </c>
      <c r="F25" s="190">
        <v>59</v>
      </c>
      <c r="G25" s="190">
        <v>59</v>
      </c>
      <c r="H25" s="190">
        <f>'[2]WRI (VID 6 -5)'!H19</f>
        <v>59</v>
      </c>
      <c r="I25" s="190">
        <v>59</v>
      </c>
      <c r="J25" s="190">
        <v>59</v>
      </c>
      <c r="K25" s="190">
        <v>59</v>
      </c>
      <c r="L25" s="190">
        <f>'[3]WRI (VID 6 -5)'!L19</f>
        <v>59</v>
      </c>
      <c r="M25" s="190">
        <f>'[4]WRI (VID 6 -5)'!M19</f>
        <v>59</v>
      </c>
      <c r="N25" s="190"/>
    </row>
    <row r="26" spans="1:14" x14ac:dyDescent="0.2">
      <c r="A26" s="196" t="s">
        <v>392</v>
      </c>
      <c r="B26" s="196" t="s">
        <v>393</v>
      </c>
      <c r="C26" s="190"/>
      <c r="D26" s="190"/>
      <c r="E26" s="190"/>
      <c r="F26" s="190"/>
      <c r="G26" s="190"/>
      <c r="H26" s="190"/>
      <c r="I26" s="190"/>
      <c r="J26" s="190"/>
      <c r="K26" s="190">
        <v>123</v>
      </c>
      <c r="L26" s="190">
        <f>[3]FTTB!L7</f>
        <v>121</v>
      </c>
      <c r="M26" s="190">
        <f>[4]FTTB!M7</f>
        <v>122</v>
      </c>
      <c r="N26" s="190"/>
    </row>
    <row r="27" spans="1:14" x14ac:dyDescent="0.2">
      <c r="A27" s="198" t="s">
        <v>87</v>
      </c>
      <c r="B27" s="198"/>
      <c r="C27" s="199">
        <f>SUM(C7:C25)</f>
        <v>2656</v>
      </c>
      <c r="D27" s="199">
        <f>SUM(D7:D25)</f>
        <v>2647</v>
      </c>
      <c r="E27" s="199">
        <f t="shared" ref="E27:J27" si="0">SUM(E7:E25)</f>
        <v>2657</v>
      </c>
      <c r="F27" s="199">
        <f t="shared" si="0"/>
        <v>2652</v>
      </c>
      <c r="G27" s="199">
        <f t="shared" si="0"/>
        <v>2656</v>
      </c>
      <c r="H27" s="199">
        <f t="shared" si="0"/>
        <v>2649</v>
      </c>
      <c r="I27" s="199">
        <f t="shared" si="0"/>
        <v>2641</v>
      </c>
      <c r="J27" s="199">
        <f t="shared" si="0"/>
        <v>2629</v>
      </c>
      <c r="K27" s="199">
        <f>SUM(K7:K26)</f>
        <v>2635</v>
      </c>
      <c r="L27" s="199">
        <f>SUM(L7:L26)</f>
        <v>2643</v>
      </c>
      <c r="M27" s="199">
        <f t="shared" ref="M27:N27" si="1">SUM(M7:M26)</f>
        <v>2647</v>
      </c>
      <c r="N27" s="199">
        <f t="shared" si="1"/>
        <v>0</v>
      </c>
    </row>
    <row r="28" spans="1:14" x14ac:dyDescent="0.2">
      <c r="C28" s="177"/>
    </row>
    <row r="29" spans="1:14" x14ac:dyDescent="0.2">
      <c r="C29" s="177"/>
    </row>
    <row r="30" spans="1:14" x14ac:dyDescent="0.2">
      <c r="A30" s="224" t="s">
        <v>88</v>
      </c>
      <c r="B30" s="224"/>
      <c r="C30" s="224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</row>
    <row r="31" spans="1:14" x14ac:dyDescent="0.2">
      <c r="A31" s="98"/>
      <c r="B31" s="98"/>
      <c r="C31" s="195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</row>
    <row r="32" spans="1:14" x14ac:dyDescent="0.2">
      <c r="A32" s="220" t="s">
        <v>54</v>
      </c>
      <c r="B32" s="221" t="s">
        <v>55</v>
      </c>
      <c r="C32" s="188" t="s">
        <v>56</v>
      </c>
      <c r="D32" s="188" t="s">
        <v>57</v>
      </c>
      <c r="E32" s="188" t="s">
        <v>58</v>
      </c>
      <c r="F32" s="188" t="s">
        <v>59</v>
      </c>
      <c r="G32" s="188" t="s">
        <v>60</v>
      </c>
      <c r="H32" s="188" t="s">
        <v>61</v>
      </c>
      <c r="I32" s="188" t="s">
        <v>62</v>
      </c>
      <c r="J32" s="189" t="s">
        <v>63</v>
      </c>
      <c r="K32" s="189" t="s">
        <v>64</v>
      </c>
      <c r="L32" s="189" t="s">
        <v>65</v>
      </c>
      <c r="M32" s="188" t="s">
        <v>66</v>
      </c>
      <c r="N32" s="189" t="s">
        <v>67</v>
      </c>
    </row>
    <row r="33" spans="1:14" x14ac:dyDescent="0.2">
      <c r="A33" s="220"/>
      <c r="B33" s="222"/>
      <c r="C33" s="189" t="s">
        <v>68</v>
      </c>
      <c r="D33" s="189" t="s">
        <v>68</v>
      </c>
      <c r="E33" s="189" t="s">
        <v>68</v>
      </c>
      <c r="F33" s="189" t="s">
        <v>68</v>
      </c>
      <c r="G33" s="189" t="s">
        <v>68</v>
      </c>
      <c r="H33" s="189" t="s">
        <v>68</v>
      </c>
      <c r="I33" s="189" t="s">
        <v>68</v>
      </c>
      <c r="J33" s="189" t="s">
        <v>68</v>
      </c>
      <c r="K33" s="189" t="s">
        <v>68</v>
      </c>
      <c r="L33" s="189" t="s">
        <v>68</v>
      </c>
      <c r="M33" s="189" t="s">
        <v>68</v>
      </c>
      <c r="N33" s="189" t="s">
        <v>68</v>
      </c>
    </row>
    <row r="34" spans="1:14" x14ac:dyDescent="0.2">
      <c r="A34" s="200" t="s">
        <v>89</v>
      </c>
      <c r="B34" s="200" t="s">
        <v>70</v>
      </c>
      <c r="C34" s="190">
        <f>'[1]Gelephu (6)'!C51</f>
        <v>222</v>
      </c>
      <c r="D34" s="190">
        <f>'[1]Gelephu (6)'!D51</f>
        <v>223</v>
      </c>
      <c r="E34" s="190">
        <f>'[1]Gelephu (6)'!E51</f>
        <v>225</v>
      </c>
      <c r="F34" s="190">
        <v>227</v>
      </c>
      <c r="G34" s="190">
        <v>229</v>
      </c>
      <c r="H34" s="190">
        <f>'[2]Gelephu (6)'!H51</f>
        <v>228</v>
      </c>
      <c r="I34" s="190">
        <v>227</v>
      </c>
      <c r="J34" s="190">
        <v>225</v>
      </c>
      <c r="K34" s="190">
        <v>225</v>
      </c>
      <c r="L34" s="190">
        <f>'[3]Gelephu (6)'!L51</f>
        <v>225</v>
      </c>
      <c r="M34" s="190">
        <f>'[4]Gelephu (6)'!M51</f>
        <v>225</v>
      </c>
      <c r="N34" s="190"/>
    </row>
    <row r="35" spans="1:14" x14ac:dyDescent="0.2">
      <c r="A35" s="201" t="s">
        <v>35</v>
      </c>
      <c r="B35" s="200" t="s">
        <v>82</v>
      </c>
      <c r="C35" s="190">
        <f>'[1]Trongsa (8)'!C8</f>
        <v>257</v>
      </c>
      <c r="D35" s="190">
        <f>'[1]Trongsa (8)'!D8</f>
        <v>258</v>
      </c>
      <c r="E35" s="190">
        <f>'[1]Trongsa (8)'!E8</f>
        <v>259</v>
      </c>
      <c r="F35" s="190">
        <v>258</v>
      </c>
      <c r="G35" s="190">
        <v>258</v>
      </c>
      <c r="H35" s="190">
        <f>'[2]Trongsa (8)'!H8</f>
        <v>258</v>
      </c>
      <c r="I35" s="190">
        <v>260</v>
      </c>
      <c r="J35" s="190">
        <v>259</v>
      </c>
      <c r="K35" s="190">
        <v>260</v>
      </c>
      <c r="L35" s="190">
        <f>'[3]Trongsa (8)'!L8</f>
        <v>261</v>
      </c>
      <c r="M35" s="190">
        <f>'[4]Trongsa (8)'!M8</f>
        <v>261</v>
      </c>
      <c r="N35" s="190"/>
    </row>
    <row r="36" spans="1:14" x14ac:dyDescent="0.2">
      <c r="A36" s="200" t="s">
        <v>25</v>
      </c>
      <c r="B36" s="200" t="s">
        <v>362</v>
      </c>
      <c r="C36" s="190">
        <f>'[1]Trongsa (8)'!C9</f>
        <v>9</v>
      </c>
      <c r="D36" s="190">
        <f>'[1]Trongsa (8)'!D9</f>
        <v>9</v>
      </c>
      <c r="E36" s="190">
        <f>'[1]Trongsa (8)'!E9</f>
        <v>8</v>
      </c>
      <c r="F36" s="190">
        <v>9</v>
      </c>
      <c r="G36" s="190">
        <v>9</v>
      </c>
      <c r="H36" s="190">
        <f>'[2]Trongsa (8)'!H9</f>
        <v>9</v>
      </c>
      <c r="I36" s="190">
        <v>9</v>
      </c>
      <c r="J36" s="190">
        <v>9</v>
      </c>
      <c r="K36" s="190">
        <v>9</v>
      </c>
      <c r="L36" s="190">
        <f>'[3]Trongsa (8)'!L9</f>
        <v>9</v>
      </c>
      <c r="M36" s="190">
        <f>'[4]Trongsa (8)'!M9</f>
        <v>9</v>
      </c>
      <c r="N36" s="190"/>
    </row>
    <row r="37" spans="1:14" x14ac:dyDescent="0.2">
      <c r="A37" s="200" t="s">
        <v>91</v>
      </c>
      <c r="B37" s="200" t="s">
        <v>362</v>
      </c>
      <c r="C37" s="190">
        <f>'[1]Trongsa (8)'!C10</f>
        <v>104</v>
      </c>
      <c r="D37" s="190">
        <f>'[1]Trongsa (8)'!D10</f>
        <v>104</v>
      </c>
      <c r="E37" s="190">
        <f>'[1]Trongsa (8)'!E10</f>
        <v>104</v>
      </c>
      <c r="F37" s="190">
        <v>104</v>
      </c>
      <c r="G37" s="190">
        <v>104</v>
      </c>
      <c r="H37" s="190">
        <f>'[2]Trongsa (8)'!H10</f>
        <v>104</v>
      </c>
      <c r="I37" s="190">
        <v>102</v>
      </c>
      <c r="J37" s="190">
        <v>102</v>
      </c>
      <c r="K37" s="190">
        <v>0</v>
      </c>
      <c r="L37" s="190">
        <f>'[3]Trongsa (8)'!L10</f>
        <v>0</v>
      </c>
      <c r="M37" s="190">
        <f>'[4]Trongsa (8)'!M10</f>
        <v>0</v>
      </c>
      <c r="N37" s="190"/>
    </row>
    <row r="38" spans="1:14" x14ac:dyDescent="0.2">
      <c r="A38" s="201" t="s">
        <v>11</v>
      </c>
      <c r="B38" s="200" t="s">
        <v>351</v>
      </c>
      <c r="C38" s="190">
        <f>'[1]Trongsa (8)'!C17</f>
        <v>18</v>
      </c>
      <c r="D38" s="190">
        <f>'[1]Trongsa (8)'!D17</f>
        <v>18</v>
      </c>
      <c r="E38" s="190">
        <f>'[1]Trongsa (8)'!E17</f>
        <v>19</v>
      </c>
      <c r="F38" s="190">
        <v>19</v>
      </c>
      <c r="G38" s="190">
        <v>19</v>
      </c>
      <c r="H38" s="190">
        <f>'[2]Trongsa (8)'!H17</f>
        <v>19</v>
      </c>
      <c r="I38" s="190">
        <v>19</v>
      </c>
      <c r="J38" s="190">
        <v>19</v>
      </c>
      <c r="K38" s="190">
        <v>19</v>
      </c>
      <c r="L38" s="190">
        <f>'[3]Trongsa (8)'!L17</f>
        <v>19</v>
      </c>
      <c r="M38" s="190">
        <f>'[4]Trongsa (8)'!M17</f>
        <v>19</v>
      </c>
      <c r="N38" s="190"/>
    </row>
    <row r="39" spans="1:14" x14ac:dyDescent="0.2">
      <c r="A39" s="176" t="s">
        <v>90</v>
      </c>
      <c r="B39" s="200" t="s">
        <v>351</v>
      </c>
      <c r="C39" s="190">
        <f>'[1]Trongsa (8)'!C23</f>
        <v>8</v>
      </c>
      <c r="D39" s="190">
        <f>'[1]Trongsa (8)'!D23</f>
        <v>8</v>
      </c>
      <c r="E39" s="190">
        <f>'[1]Trongsa (8)'!E23</f>
        <v>8</v>
      </c>
      <c r="F39" s="190">
        <v>8</v>
      </c>
      <c r="G39" s="190">
        <v>8</v>
      </c>
      <c r="H39" s="190">
        <f>'[2]Trongsa (8)'!H23</f>
        <v>8</v>
      </c>
      <c r="I39" s="190">
        <v>8</v>
      </c>
      <c r="J39" s="190">
        <v>8</v>
      </c>
      <c r="K39" s="190">
        <v>8</v>
      </c>
      <c r="L39" s="190">
        <f>'[3]Trongsa (8)'!L23</f>
        <v>8</v>
      </c>
      <c r="M39" s="190">
        <f>'[4]Trongsa (8)'!M23</f>
        <v>8</v>
      </c>
      <c r="N39" s="190"/>
    </row>
    <row r="40" spans="1:14" x14ac:dyDescent="0.2">
      <c r="A40" s="201" t="s">
        <v>352</v>
      </c>
      <c r="B40" s="200" t="s">
        <v>351</v>
      </c>
      <c r="C40" s="190">
        <f>'[1]Trongsa (8)'!C29</f>
        <v>48</v>
      </c>
      <c r="D40" s="190">
        <f>'[1]Trongsa (8)'!D29</f>
        <v>48</v>
      </c>
      <c r="E40" s="190">
        <f>'[1]Trongsa (8)'!E29</f>
        <v>47</v>
      </c>
      <c r="F40" s="190">
        <v>47</v>
      </c>
      <c r="G40" s="190">
        <v>47</v>
      </c>
      <c r="H40" s="190">
        <f>'[2]Trongsa (8)'!H29</f>
        <v>47</v>
      </c>
      <c r="I40" s="190">
        <v>44</v>
      </c>
      <c r="J40" s="190">
        <v>44</v>
      </c>
      <c r="K40" s="190">
        <v>40</v>
      </c>
      <c r="L40" s="190">
        <f>'[3]Trongsa (8)'!L29</f>
        <v>42</v>
      </c>
      <c r="M40" s="190">
        <f>'[4]Trongsa (8)'!M29</f>
        <v>42</v>
      </c>
      <c r="N40" s="190"/>
    </row>
    <row r="41" spans="1:14" x14ac:dyDescent="0.2">
      <c r="A41" s="201" t="s">
        <v>50</v>
      </c>
      <c r="B41" s="200" t="s">
        <v>351</v>
      </c>
      <c r="C41" s="190">
        <f>'[1]Trongsa (8)'!C35</f>
        <v>37</v>
      </c>
      <c r="D41" s="190">
        <f>'[1]Trongsa (8)'!D35</f>
        <v>37</v>
      </c>
      <c r="E41" s="190">
        <f>'[1]Trongsa (8)'!E35</f>
        <v>37</v>
      </c>
      <c r="F41" s="190">
        <v>37</v>
      </c>
      <c r="G41" s="190">
        <v>37</v>
      </c>
      <c r="H41" s="190">
        <f>'[2]Trongsa (8)'!H35</f>
        <v>38</v>
      </c>
      <c r="I41" s="190">
        <v>39</v>
      </c>
      <c r="J41" s="190">
        <v>40</v>
      </c>
      <c r="K41" s="190">
        <v>39</v>
      </c>
      <c r="L41" s="190">
        <f>'[3]Trongsa (8)'!L35</f>
        <v>39</v>
      </c>
      <c r="M41" s="190">
        <f>'[4]Trongsa (8)'!M35</f>
        <v>39</v>
      </c>
      <c r="N41" s="190"/>
    </row>
    <row r="42" spans="1:14" x14ac:dyDescent="0.2">
      <c r="A42" s="200" t="s">
        <v>37</v>
      </c>
      <c r="B42" s="200" t="s">
        <v>368</v>
      </c>
      <c r="C42" s="190">
        <f>'[1]Trongsa (8)'!C42</f>
        <v>170</v>
      </c>
      <c r="D42" s="190">
        <f>'[1]Trongsa (8)'!D42</f>
        <v>170</v>
      </c>
      <c r="E42" s="190">
        <f>'[1]Trongsa (8)'!E42</f>
        <v>170</v>
      </c>
      <c r="F42" s="190">
        <v>170</v>
      </c>
      <c r="G42" s="190">
        <v>169</v>
      </c>
      <c r="H42" s="190">
        <f>'[2]Trongsa (8)'!H42</f>
        <v>170</v>
      </c>
      <c r="I42" s="190">
        <v>170</v>
      </c>
      <c r="J42" s="190">
        <v>171</v>
      </c>
      <c r="K42" s="190">
        <v>171</v>
      </c>
      <c r="L42" s="190">
        <f>'[3]Trongsa (8)'!L42</f>
        <v>171</v>
      </c>
      <c r="M42" s="190">
        <f>'[4]Trongsa (8)'!M42</f>
        <v>171</v>
      </c>
      <c r="N42" s="190"/>
    </row>
    <row r="43" spans="1:14" x14ac:dyDescent="0.2">
      <c r="A43" s="200" t="s">
        <v>94</v>
      </c>
      <c r="B43" s="200" t="s">
        <v>351</v>
      </c>
      <c r="C43" s="190">
        <f>'[1]Trongsa (8)'!C48</f>
        <v>60</v>
      </c>
      <c r="D43" s="190">
        <f>'[1]Trongsa (8)'!D48</f>
        <v>60</v>
      </c>
      <c r="E43" s="190">
        <f>'[1]Trongsa (8)'!E48</f>
        <v>60</v>
      </c>
      <c r="F43" s="190">
        <v>62</v>
      </c>
      <c r="G43" s="190">
        <v>61</v>
      </c>
      <c r="H43" s="190">
        <f>'[2]Trongsa (8)'!H48</f>
        <v>61</v>
      </c>
      <c r="I43" s="190">
        <v>61</v>
      </c>
      <c r="J43" s="190">
        <v>61</v>
      </c>
      <c r="K43" s="190">
        <v>62</v>
      </c>
      <c r="L43" s="190">
        <f>'[3]Trongsa (8)'!L48</f>
        <v>62</v>
      </c>
      <c r="M43" s="190">
        <f>'[4]Trongsa (8)'!M48</f>
        <v>62</v>
      </c>
      <c r="N43" s="190"/>
    </row>
    <row r="44" spans="1:14" x14ac:dyDescent="0.2">
      <c r="A44" s="200" t="s">
        <v>26</v>
      </c>
      <c r="B44" s="200" t="s">
        <v>351</v>
      </c>
      <c r="C44" s="190">
        <f>'[1]Trongsa (8)'!C54</f>
        <v>62</v>
      </c>
      <c r="D44" s="190">
        <f>'[1]Trongsa (8)'!D54</f>
        <v>62</v>
      </c>
      <c r="E44" s="190">
        <f>'[1]Trongsa (8)'!E54</f>
        <v>63</v>
      </c>
      <c r="F44" s="190">
        <v>62</v>
      </c>
      <c r="G44" s="190">
        <v>62</v>
      </c>
      <c r="H44" s="190">
        <f>'[2]Trongsa (8)'!H54</f>
        <v>62</v>
      </c>
      <c r="I44" s="190">
        <v>63</v>
      </c>
      <c r="J44" s="190">
        <v>63</v>
      </c>
      <c r="K44" s="190">
        <v>63</v>
      </c>
      <c r="L44" s="190">
        <f>'[3]Trongsa (8)'!L54</f>
        <v>63</v>
      </c>
      <c r="M44" s="190">
        <f>'[4]Trongsa (8)'!M54</f>
        <v>63</v>
      </c>
      <c r="N44" s="190"/>
    </row>
    <row r="45" spans="1:14" x14ac:dyDescent="0.2">
      <c r="A45" s="200" t="s">
        <v>345</v>
      </c>
      <c r="B45" s="200" t="s">
        <v>149</v>
      </c>
      <c r="C45" s="190">
        <f>'[1]Jakar LS (2)'!C17</f>
        <v>433</v>
      </c>
      <c r="D45" s="190">
        <f>'[1]Jakar LS (2)'!D17</f>
        <v>436</v>
      </c>
      <c r="E45" s="190">
        <f>'[1]Jakar LS (2)'!E17</f>
        <v>410</v>
      </c>
      <c r="F45" s="190">
        <v>395</v>
      </c>
      <c r="G45" s="190">
        <v>394</v>
      </c>
      <c r="H45" s="190">
        <f>'[2]Jakar LS (2)'!H17</f>
        <v>394</v>
      </c>
      <c r="I45" s="190">
        <v>394</v>
      </c>
      <c r="J45" s="190">
        <v>393</v>
      </c>
      <c r="K45" s="190">
        <v>391</v>
      </c>
      <c r="L45" s="190">
        <f>'[3]Jakar LS (2)'!L17</f>
        <v>379</v>
      </c>
      <c r="M45" s="190">
        <f>'[4]Jakar LS (2)'!M17</f>
        <v>379</v>
      </c>
      <c r="N45" s="190"/>
    </row>
    <row r="46" spans="1:14" x14ac:dyDescent="0.2">
      <c r="A46" s="200" t="s">
        <v>92</v>
      </c>
      <c r="B46" s="200" t="s">
        <v>82</v>
      </c>
      <c r="C46" s="190">
        <f>('[1]Gelephu (6)'!C8+'[1]Gelephu (6)'!C17)</f>
        <v>710</v>
      </c>
      <c r="D46" s="190">
        <f>('[1]Gelephu (6)'!D8+'[1]Gelephu (6)'!D17)</f>
        <v>708</v>
      </c>
      <c r="E46" s="190">
        <f>('[1]Gelephu (6)'!E8+'[1]Gelephu (6)'!E17)</f>
        <v>701</v>
      </c>
      <c r="F46" s="190">
        <v>703</v>
      </c>
      <c r="G46" s="190">
        <v>703</v>
      </c>
      <c r="H46" s="190">
        <f>('[2]Gelephu (6)'!H8+'[2]Gelephu (6)'!H17)</f>
        <v>711</v>
      </c>
      <c r="I46" s="190">
        <v>709</v>
      </c>
      <c r="J46" s="190">
        <v>704</v>
      </c>
      <c r="K46" s="190">
        <v>707</v>
      </c>
      <c r="L46" s="190">
        <f>('[3]Gelephu (6)'!L8+'[3]Gelephu (6)'!L17)</f>
        <v>700</v>
      </c>
      <c r="M46" s="190">
        <f>('[4]Gelephu (6)'!M8+'[4]Gelephu (6)'!M17)</f>
        <v>696</v>
      </c>
      <c r="N46" s="190"/>
    </row>
    <row r="47" spans="1:14" x14ac:dyDescent="0.2">
      <c r="A47" s="200" t="s">
        <v>341</v>
      </c>
      <c r="B47" s="200" t="s">
        <v>362</v>
      </c>
      <c r="C47" s="190">
        <f>'[1]Gelephu (6)'!C15</f>
        <v>65</v>
      </c>
      <c r="D47" s="190">
        <f>'[1]Gelephu (6)'!D15</f>
        <v>65</v>
      </c>
      <c r="E47" s="190">
        <f>'[1]Gelephu (6)'!E15</f>
        <v>65</v>
      </c>
      <c r="F47" s="190">
        <v>65</v>
      </c>
      <c r="G47" s="190">
        <v>65</v>
      </c>
      <c r="H47" s="190">
        <f>'[2]Gelephu (6)'!H15</f>
        <v>66</v>
      </c>
      <c r="I47" s="190">
        <v>66</v>
      </c>
      <c r="J47" s="190">
        <v>66</v>
      </c>
      <c r="K47" s="190">
        <v>66</v>
      </c>
      <c r="L47" s="190">
        <f>'[3]Gelephu (6)'!L15</f>
        <v>66</v>
      </c>
      <c r="M47" s="190">
        <f>'[4]Gelephu (6)'!M15</f>
        <v>67</v>
      </c>
      <c r="N47" s="190"/>
    </row>
    <row r="48" spans="1:14" x14ac:dyDescent="0.2">
      <c r="A48" s="200" t="s">
        <v>340</v>
      </c>
      <c r="B48" s="200" t="s">
        <v>362</v>
      </c>
      <c r="C48" s="190">
        <f>'[1]Gelephu (6)'!C16</f>
        <v>15</v>
      </c>
      <c r="D48" s="190">
        <f>'[1]Gelephu (6)'!D16</f>
        <v>15</v>
      </c>
      <c r="E48" s="190">
        <f>'[1]Gelephu (6)'!E16</f>
        <v>15</v>
      </c>
      <c r="F48" s="190">
        <v>15</v>
      </c>
      <c r="G48" s="190">
        <v>15</v>
      </c>
      <c r="H48" s="190">
        <f>'[2]Gelephu (6)'!H16</f>
        <v>15</v>
      </c>
      <c r="I48" s="190">
        <v>15</v>
      </c>
      <c r="J48" s="190">
        <v>15</v>
      </c>
      <c r="K48" s="190">
        <v>15</v>
      </c>
      <c r="L48" s="190">
        <f>'[3]Gelephu (6)'!L16</f>
        <v>15</v>
      </c>
      <c r="M48" s="190">
        <f>'[4]Gelephu (6)'!M16</f>
        <v>15</v>
      </c>
      <c r="N48" s="190"/>
    </row>
    <row r="49" spans="1:14" x14ac:dyDescent="0.2">
      <c r="A49" s="200" t="s">
        <v>363</v>
      </c>
      <c r="B49" s="200" t="s">
        <v>82</v>
      </c>
      <c r="C49" s="190">
        <f>'[1]Gelephu (6)'!C25</f>
        <v>60</v>
      </c>
      <c r="D49" s="190">
        <f>'[1]Gelephu (6)'!D25</f>
        <v>60</v>
      </c>
      <c r="E49" s="190">
        <f>'[1]Gelephu (6)'!E25</f>
        <v>61</v>
      </c>
      <c r="F49" s="190">
        <v>62</v>
      </c>
      <c r="G49" s="190">
        <v>63</v>
      </c>
      <c r="H49" s="190">
        <f>'[2]Gelephu (6)'!H25</f>
        <v>63</v>
      </c>
      <c r="I49" s="190">
        <v>62</v>
      </c>
      <c r="J49" s="190">
        <v>61</v>
      </c>
      <c r="K49" s="190">
        <v>61</v>
      </c>
      <c r="L49" s="190">
        <f>'[3]Gelephu (6)'!L25</f>
        <v>61</v>
      </c>
      <c r="M49" s="190">
        <f>'[4]Gelephu (6)'!M25</f>
        <v>61</v>
      </c>
      <c r="N49" s="190"/>
    </row>
    <row r="50" spans="1:14" x14ac:dyDescent="0.2">
      <c r="A50" s="200" t="s">
        <v>93</v>
      </c>
      <c r="B50" s="200" t="s">
        <v>82</v>
      </c>
      <c r="C50" s="190">
        <f>'[1]Gelephu (6)'!C32</f>
        <v>181</v>
      </c>
      <c r="D50" s="190">
        <f>'[1]Gelephu (6)'!D32</f>
        <v>181</v>
      </c>
      <c r="E50" s="190">
        <f>'[1]Gelephu (6)'!E32</f>
        <v>181</v>
      </c>
      <c r="F50" s="190">
        <v>182</v>
      </c>
      <c r="G50" s="190">
        <v>182</v>
      </c>
      <c r="H50" s="190">
        <f>'[2]Gelephu (6)'!H32</f>
        <v>182</v>
      </c>
      <c r="I50" s="190">
        <v>182</v>
      </c>
      <c r="J50" s="190">
        <v>184</v>
      </c>
      <c r="K50" s="190">
        <v>184</v>
      </c>
      <c r="L50" s="190">
        <f>'[3]Gelephu (6)'!L32</f>
        <v>184</v>
      </c>
      <c r="M50" s="190">
        <f>'[4]Gelephu (6)'!M32</f>
        <v>184</v>
      </c>
      <c r="N50" s="190"/>
    </row>
    <row r="51" spans="1:14" x14ac:dyDescent="0.2">
      <c r="A51" s="200" t="s">
        <v>46</v>
      </c>
      <c r="B51" s="200" t="s">
        <v>351</v>
      </c>
      <c r="C51" s="190">
        <f>'[1]Gelephu (6)'!C38</f>
        <v>93</v>
      </c>
      <c r="D51" s="190">
        <f>'[1]Gelephu (6)'!D38</f>
        <v>93</v>
      </c>
      <c r="E51" s="190">
        <f>'[1]Gelephu (6)'!E38</f>
        <v>92</v>
      </c>
      <c r="F51" s="190">
        <v>92</v>
      </c>
      <c r="G51" s="190">
        <v>91</v>
      </c>
      <c r="H51" s="190">
        <f>'[2]Gelephu (6)'!H38</f>
        <v>88</v>
      </c>
      <c r="I51" s="190">
        <v>88</v>
      </c>
      <c r="J51" s="190">
        <v>88</v>
      </c>
      <c r="K51" s="190">
        <v>88</v>
      </c>
      <c r="L51" s="190">
        <f>'[3]Gelephu (6)'!L38</f>
        <v>88</v>
      </c>
      <c r="M51" s="190">
        <f>'[4]Gelephu (6)'!M38</f>
        <v>88</v>
      </c>
      <c r="N51" s="190"/>
    </row>
    <row r="52" spans="1:14" x14ac:dyDescent="0.2">
      <c r="A52" s="200" t="s">
        <v>353</v>
      </c>
      <c r="B52" s="200" t="s">
        <v>351</v>
      </c>
      <c r="C52" s="190">
        <f>'[1]Gelephu (6)'!C44</f>
        <v>36</v>
      </c>
      <c r="D52" s="190">
        <f>'[1]Gelephu (6)'!D44</f>
        <v>37</v>
      </c>
      <c r="E52" s="190">
        <f>'[1]Gelephu (6)'!E44</f>
        <v>37</v>
      </c>
      <c r="F52" s="190">
        <v>37</v>
      </c>
      <c r="G52" s="190">
        <v>37</v>
      </c>
      <c r="H52" s="190">
        <f>'[2]Gelephu (6)'!H44</f>
        <v>37</v>
      </c>
      <c r="I52" s="190">
        <v>37</v>
      </c>
      <c r="J52" s="190">
        <v>37</v>
      </c>
      <c r="K52" s="190">
        <v>37</v>
      </c>
      <c r="L52" s="190">
        <f>'[3]Gelephu (6)'!L44</f>
        <v>37</v>
      </c>
      <c r="M52" s="190">
        <f>'[4]Gelephu (6)'!M44</f>
        <v>37</v>
      </c>
      <c r="N52" s="190"/>
    </row>
    <row r="53" spans="1:14" x14ac:dyDescent="0.2">
      <c r="A53" s="200" t="s">
        <v>394</v>
      </c>
      <c r="B53" s="200" t="s">
        <v>126</v>
      </c>
      <c r="C53" s="190">
        <f>[1]FTTB!C7</f>
        <v>74</v>
      </c>
      <c r="D53" s="190">
        <f>[1]FTTB!D7</f>
        <v>74</v>
      </c>
      <c r="E53" s="190">
        <f>[1]FTTB!E7</f>
        <v>72</v>
      </c>
      <c r="F53" s="190">
        <v>72</v>
      </c>
      <c r="G53" s="190">
        <v>72</v>
      </c>
      <c r="H53" s="190">
        <f>[2]FTTB!H7</f>
        <v>72</v>
      </c>
      <c r="I53" s="190">
        <v>72</v>
      </c>
      <c r="J53" s="190">
        <v>73</v>
      </c>
      <c r="K53" s="190">
        <v>174</v>
      </c>
      <c r="L53" s="190">
        <f>[3]FTTB!L8</f>
        <v>174</v>
      </c>
      <c r="M53" s="190">
        <f>[4]FTTB!M8</f>
        <v>174</v>
      </c>
      <c r="N53" s="190"/>
    </row>
    <row r="54" spans="1:14" x14ac:dyDescent="0.2">
      <c r="A54" s="202" t="s">
        <v>87</v>
      </c>
      <c r="B54" s="202"/>
      <c r="C54" s="203">
        <f>SUM(C34:C53)</f>
        <v>2662</v>
      </c>
      <c r="D54" s="203">
        <f t="shared" ref="D54:N54" si="2">SUM(D34:D53)</f>
        <v>2666</v>
      </c>
      <c r="E54" s="203">
        <f t="shared" si="2"/>
        <v>2634</v>
      </c>
      <c r="F54" s="203">
        <f t="shared" si="2"/>
        <v>2626</v>
      </c>
      <c r="G54" s="203">
        <f t="shared" si="2"/>
        <v>2625</v>
      </c>
      <c r="H54" s="203">
        <f t="shared" si="2"/>
        <v>2632</v>
      </c>
      <c r="I54" s="203">
        <f t="shared" si="2"/>
        <v>2627</v>
      </c>
      <c r="J54" s="203">
        <f t="shared" si="2"/>
        <v>2622</v>
      </c>
      <c r="K54" s="203">
        <f t="shared" si="2"/>
        <v>2619</v>
      </c>
      <c r="L54" s="203">
        <f t="shared" si="2"/>
        <v>2603</v>
      </c>
      <c r="M54" s="203">
        <f t="shared" si="2"/>
        <v>2600</v>
      </c>
      <c r="N54" s="203">
        <f t="shared" si="2"/>
        <v>0</v>
      </c>
    </row>
    <row r="55" spans="1:14" x14ac:dyDescent="0.2">
      <c r="C55" s="177"/>
    </row>
    <row r="56" spans="1:14" x14ac:dyDescent="0.2">
      <c r="C56" s="177"/>
    </row>
    <row r="57" spans="1:14" x14ac:dyDescent="0.2">
      <c r="A57" s="204" t="s">
        <v>95</v>
      </c>
      <c r="B57" s="204"/>
      <c r="C57" s="195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1:14" x14ac:dyDescent="0.2">
      <c r="A58" s="205"/>
      <c r="B58" s="205"/>
      <c r="C58" s="195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</row>
    <row r="59" spans="1:14" x14ac:dyDescent="0.2">
      <c r="A59" s="220" t="s">
        <v>54</v>
      </c>
      <c r="B59" s="221" t="s">
        <v>55</v>
      </c>
      <c r="C59" s="188" t="s">
        <v>56</v>
      </c>
      <c r="D59" s="188" t="s">
        <v>57</v>
      </c>
      <c r="E59" s="188" t="s">
        <v>58</v>
      </c>
      <c r="F59" s="188" t="s">
        <v>59</v>
      </c>
      <c r="G59" s="188" t="s">
        <v>60</v>
      </c>
      <c r="H59" s="188" t="s">
        <v>61</v>
      </c>
      <c r="I59" s="188" t="s">
        <v>62</v>
      </c>
      <c r="J59" s="189" t="s">
        <v>63</v>
      </c>
      <c r="K59" s="189" t="s">
        <v>64</v>
      </c>
      <c r="L59" s="189" t="s">
        <v>65</v>
      </c>
      <c r="M59" s="188" t="s">
        <v>66</v>
      </c>
      <c r="N59" s="189" t="s">
        <v>67</v>
      </c>
    </row>
    <row r="60" spans="1:14" x14ac:dyDescent="0.2">
      <c r="A60" s="220"/>
      <c r="B60" s="222"/>
      <c r="C60" s="189" t="s">
        <v>68</v>
      </c>
      <c r="D60" s="189" t="s">
        <v>68</v>
      </c>
      <c r="E60" s="189" t="s">
        <v>68</v>
      </c>
      <c r="F60" s="189" t="s">
        <v>68</v>
      </c>
      <c r="G60" s="189" t="s">
        <v>68</v>
      </c>
      <c r="H60" s="189" t="s">
        <v>68</v>
      </c>
      <c r="I60" s="189" t="s">
        <v>68</v>
      </c>
      <c r="J60" s="189" t="s">
        <v>68</v>
      </c>
      <c r="K60" s="189" t="s">
        <v>68</v>
      </c>
      <c r="L60" s="189" t="s">
        <v>68</v>
      </c>
      <c r="M60" s="189" t="s">
        <v>68</v>
      </c>
      <c r="N60" s="189" t="s">
        <v>68</v>
      </c>
    </row>
    <row r="61" spans="1:14" x14ac:dyDescent="0.2">
      <c r="A61" s="200" t="s">
        <v>369</v>
      </c>
      <c r="B61" s="200" t="s">
        <v>82</v>
      </c>
      <c r="C61" s="192">
        <f>'[1]Thimphu (11)'!C8</f>
        <v>500</v>
      </c>
      <c r="D61" s="192">
        <f>'[1]Thimphu (11)'!D8</f>
        <v>503</v>
      </c>
      <c r="E61" s="192">
        <f>'[1]Thimphu (11)'!E8</f>
        <v>508</v>
      </c>
      <c r="F61" s="192">
        <v>507</v>
      </c>
      <c r="G61" s="192">
        <v>513</v>
      </c>
      <c r="H61" s="192">
        <f>'[2]Thimphu (11)'!H8</f>
        <v>524</v>
      </c>
      <c r="I61" s="192">
        <v>522</v>
      </c>
      <c r="J61" s="192">
        <v>533</v>
      </c>
      <c r="K61" s="192">
        <v>541</v>
      </c>
      <c r="L61" s="192">
        <f>'[3]Thimphu (11)'!L8</f>
        <v>535</v>
      </c>
      <c r="M61" s="192">
        <f>'[4]Thimphu (11)'!M8</f>
        <v>535</v>
      </c>
      <c r="N61" s="192"/>
    </row>
    <row r="62" spans="1:14" x14ac:dyDescent="0.2">
      <c r="A62" s="200" t="s">
        <v>370</v>
      </c>
      <c r="B62" s="200" t="s">
        <v>82</v>
      </c>
      <c r="C62" s="192">
        <f>'[1]Thimphu (11)'!C15</f>
        <v>899</v>
      </c>
      <c r="D62" s="192">
        <f>'[1]Thimphu (11)'!D15</f>
        <v>900</v>
      </c>
      <c r="E62" s="192">
        <f>'[1]Thimphu (11)'!E15</f>
        <v>900</v>
      </c>
      <c r="F62" s="192">
        <v>902</v>
      </c>
      <c r="G62" s="192">
        <v>905</v>
      </c>
      <c r="H62" s="192">
        <f>'[2]Thimphu (11)'!H15</f>
        <v>902</v>
      </c>
      <c r="I62" s="192">
        <v>898</v>
      </c>
      <c r="J62" s="192">
        <v>897</v>
      </c>
      <c r="K62" s="192">
        <v>891</v>
      </c>
      <c r="L62" s="192">
        <f>'[3]Thimphu (11)'!L15</f>
        <v>895</v>
      </c>
      <c r="M62" s="192">
        <f>'[4]Thimphu (11)'!M15</f>
        <v>893</v>
      </c>
      <c r="N62" s="192"/>
    </row>
    <row r="63" spans="1:14" x14ac:dyDescent="0.2">
      <c r="A63" s="200" t="s">
        <v>371</v>
      </c>
      <c r="B63" s="200" t="s">
        <v>82</v>
      </c>
      <c r="C63" s="192">
        <f>'[1]Thimphu (11)'!C22</f>
        <v>745</v>
      </c>
      <c r="D63" s="192">
        <f>'[1]Thimphu (11)'!D22</f>
        <v>750</v>
      </c>
      <c r="E63" s="192">
        <f>'[1]Thimphu (11)'!E22</f>
        <v>753</v>
      </c>
      <c r="F63" s="192">
        <v>760</v>
      </c>
      <c r="G63" s="192">
        <v>765</v>
      </c>
      <c r="H63" s="192">
        <f>'[2]Thimphu (11)'!H22</f>
        <v>770</v>
      </c>
      <c r="I63" s="192">
        <v>770</v>
      </c>
      <c r="J63" s="192">
        <v>771</v>
      </c>
      <c r="K63" s="192">
        <v>771</v>
      </c>
      <c r="L63" s="192">
        <f>'[3]Thimphu (11)'!L22</f>
        <v>769</v>
      </c>
      <c r="M63" s="192">
        <f>'[4]Thimphu (11)'!M22</f>
        <v>770</v>
      </c>
      <c r="N63" s="192"/>
    </row>
    <row r="64" spans="1:14" x14ac:dyDescent="0.2">
      <c r="A64" s="200" t="s">
        <v>372</v>
      </c>
      <c r="B64" s="200" t="s">
        <v>82</v>
      </c>
      <c r="C64" s="192">
        <f>'[1]Thimphu (11)'!C29</f>
        <v>607</v>
      </c>
      <c r="D64" s="192">
        <f>'[1]Thimphu (11)'!D29</f>
        <v>608</v>
      </c>
      <c r="E64" s="192">
        <f>'[1]Thimphu (11)'!E29</f>
        <v>606</v>
      </c>
      <c r="F64" s="192">
        <v>609</v>
      </c>
      <c r="G64" s="192">
        <v>608</v>
      </c>
      <c r="H64" s="192">
        <f>'[2]Thimphu (11)'!H29</f>
        <v>604</v>
      </c>
      <c r="I64" s="192">
        <v>610</v>
      </c>
      <c r="J64" s="192">
        <v>612</v>
      </c>
      <c r="K64" s="192">
        <v>612</v>
      </c>
      <c r="L64" s="192">
        <f>'[3]Thimphu (11)'!L29</f>
        <v>613</v>
      </c>
      <c r="M64" s="192">
        <f>'[4]Thimphu (11)'!M29</f>
        <v>607</v>
      </c>
      <c r="N64" s="192"/>
    </row>
    <row r="65" spans="1:14" x14ac:dyDescent="0.2">
      <c r="A65" s="200" t="s">
        <v>373</v>
      </c>
      <c r="B65" s="200"/>
      <c r="C65" s="192">
        <f>'[1]Thimphu (11)'!C88</f>
        <v>311</v>
      </c>
      <c r="D65" s="192">
        <f>'[1]Thimphu (11)'!D88</f>
        <v>309</v>
      </c>
      <c r="E65" s="192">
        <f>'[1]Thimphu (11)'!E88</f>
        <v>309</v>
      </c>
      <c r="F65" s="192">
        <v>309</v>
      </c>
      <c r="G65" s="192">
        <v>305</v>
      </c>
      <c r="H65" s="192">
        <f>'[2]Thimphu (11)'!H88</f>
        <v>304</v>
      </c>
      <c r="I65" s="192">
        <v>282</v>
      </c>
      <c r="J65" s="192">
        <v>282</v>
      </c>
      <c r="K65" s="192">
        <v>281</v>
      </c>
      <c r="L65" s="192">
        <f>'[3]Thimphu (11)'!L88</f>
        <v>281</v>
      </c>
      <c r="M65" s="192">
        <f>'[4]Thimphu (11)'!M88</f>
        <v>281</v>
      </c>
      <c r="N65" s="192"/>
    </row>
    <row r="66" spans="1:14" x14ac:dyDescent="0.2">
      <c r="A66" s="200" t="s">
        <v>97</v>
      </c>
      <c r="B66" s="200" t="s">
        <v>82</v>
      </c>
      <c r="C66" s="190">
        <f>'[1]Thimphu (11)'!C36</f>
        <v>479</v>
      </c>
      <c r="D66" s="190">
        <f>'[1]Thimphu (11)'!D36</f>
        <v>482</v>
      </c>
      <c r="E66" s="190">
        <f>'[1]Thimphu (11)'!E36</f>
        <v>485</v>
      </c>
      <c r="F66" s="190">
        <v>488</v>
      </c>
      <c r="G66" s="190">
        <v>485</v>
      </c>
      <c r="H66" s="190">
        <f>'[2]Thimphu (11)'!H36</f>
        <v>488</v>
      </c>
      <c r="I66" s="190">
        <v>491</v>
      </c>
      <c r="J66" s="190">
        <v>493</v>
      </c>
      <c r="K66" s="190">
        <v>497</v>
      </c>
      <c r="L66" s="190">
        <f>'[3]Thimphu (11)'!L36</f>
        <v>501</v>
      </c>
      <c r="M66" s="190">
        <f>'[4]Thimphu (11)'!M36</f>
        <v>505</v>
      </c>
      <c r="N66" s="190"/>
    </row>
    <row r="67" spans="1:14" x14ac:dyDescent="0.2">
      <c r="A67" s="200" t="s">
        <v>99</v>
      </c>
      <c r="B67" s="200" t="s">
        <v>82</v>
      </c>
      <c r="C67" s="192">
        <f>'[1]Thimphu (11)'!C43</f>
        <v>187</v>
      </c>
      <c r="D67" s="192">
        <f>'[1]Thimphu (11)'!D43</f>
        <v>187</v>
      </c>
      <c r="E67" s="192">
        <f>'[1]Thimphu (11)'!E43</f>
        <v>189</v>
      </c>
      <c r="F67" s="192">
        <v>189</v>
      </c>
      <c r="G67" s="192">
        <v>189</v>
      </c>
      <c r="H67" s="192">
        <f>'[2]Thimphu (11)'!H43</f>
        <v>190</v>
      </c>
      <c r="I67" s="192">
        <v>184</v>
      </c>
      <c r="J67" s="192">
        <v>185</v>
      </c>
      <c r="K67" s="192">
        <v>185</v>
      </c>
      <c r="L67" s="192">
        <f>'[3]Thimphu (11)'!L43</f>
        <v>185</v>
      </c>
      <c r="M67" s="192">
        <f>'[4]Thimphu (11)'!M43</f>
        <v>185</v>
      </c>
      <c r="N67" s="192"/>
    </row>
    <row r="68" spans="1:14" x14ac:dyDescent="0.2">
      <c r="A68" s="206" t="s">
        <v>100</v>
      </c>
      <c r="B68" s="200" t="s">
        <v>351</v>
      </c>
      <c r="C68" s="190">
        <f>('[1]Thimphu (11)'!C49+'[1]Thimphu (11)'!C55)</f>
        <v>185</v>
      </c>
      <c r="D68" s="190">
        <f>('[1]Thimphu (11)'!D49+'[1]Thimphu (11)'!D55)</f>
        <v>185</v>
      </c>
      <c r="E68" s="190">
        <f>('[1]Thimphu (11)'!E49+'[1]Thimphu (11)'!E55)</f>
        <v>185</v>
      </c>
      <c r="F68" s="190">
        <v>181</v>
      </c>
      <c r="G68" s="190">
        <v>182</v>
      </c>
      <c r="H68" s="190">
        <f>('[2]Thimphu (11)'!H49+'[2]Thimphu (11)'!H55)</f>
        <v>183</v>
      </c>
      <c r="I68" s="190">
        <v>183</v>
      </c>
      <c r="J68" s="190">
        <v>185</v>
      </c>
      <c r="K68" s="190">
        <v>186</v>
      </c>
      <c r="L68" s="190">
        <f>('[3]Thimphu (11)'!L49+'[3]Thimphu (11)'!L55)</f>
        <v>186</v>
      </c>
      <c r="M68" s="190">
        <f>('[4]Thimphu (11)'!M49+'[4]Thimphu (11)'!M55)</f>
        <v>186</v>
      </c>
      <c r="N68" s="190"/>
    </row>
    <row r="69" spans="1:14" x14ac:dyDescent="0.2">
      <c r="A69" s="200" t="s">
        <v>98</v>
      </c>
      <c r="B69" s="200" t="s">
        <v>351</v>
      </c>
      <c r="C69" s="190">
        <f>'[1]Thimphu (11)'!C61</f>
        <v>62</v>
      </c>
      <c r="D69" s="190">
        <f>'[1]Thimphu (11)'!D61</f>
        <v>62</v>
      </c>
      <c r="E69" s="190">
        <f>'[1]Thimphu (11)'!E61</f>
        <v>65</v>
      </c>
      <c r="F69" s="190">
        <v>65</v>
      </c>
      <c r="G69" s="190">
        <v>65</v>
      </c>
      <c r="H69" s="190">
        <f>'[2]Thimphu (11)'!H61</f>
        <v>67</v>
      </c>
      <c r="I69" s="190">
        <v>69</v>
      </c>
      <c r="J69" s="190">
        <v>69</v>
      </c>
      <c r="K69" s="190">
        <v>69</v>
      </c>
      <c r="L69" s="190">
        <f>'[3]Thimphu (11)'!L61</f>
        <v>69</v>
      </c>
      <c r="M69" s="190">
        <f>'[4]Thimphu (11)'!M61</f>
        <v>69</v>
      </c>
      <c r="N69" s="190"/>
    </row>
    <row r="70" spans="1:14" x14ac:dyDescent="0.2">
      <c r="A70" s="200" t="s">
        <v>31</v>
      </c>
      <c r="B70" s="200" t="s">
        <v>351</v>
      </c>
      <c r="C70" s="190">
        <f>'[1]Thimphu (11)'!C67</f>
        <v>59</v>
      </c>
      <c r="D70" s="190">
        <f>'[1]Thimphu (11)'!D67</f>
        <v>59</v>
      </c>
      <c r="E70" s="190">
        <f>'[1]Thimphu (11)'!E67</f>
        <v>59</v>
      </c>
      <c r="F70" s="190">
        <v>60</v>
      </c>
      <c r="G70" s="190">
        <v>61</v>
      </c>
      <c r="H70" s="190">
        <f>'[2]Thimphu (11)'!H67</f>
        <v>61</v>
      </c>
      <c r="I70" s="190">
        <v>62</v>
      </c>
      <c r="J70" s="190">
        <v>62</v>
      </c>
      <c r="K70" s="190">
        <v>62</v>
      </c>
      <c r="L70" s="190">
        <f>'[3]Thimphu (11)'!L67</f>
        <v>62</v>
      </c>
      <c r="M70" s="190">
        <f>'[4]Thimphu (11)'!M67</f>
        <v>62</v>
      </c>
      <c r="N70" s="190"/>
    </row>
    <row r="71" spans="1:14" x14ac:dyDescent="0.2">
      <c r="A71" s="200" t="s">
        <v>374</v>
      </c>
      <c r="B71" s="200" t="s">
        <v>82</v>
      </c>
      <c r="C71" s="190">
        <f>'[1]Thimphu (11)'!C74</f>
        <v>203</v>
      </c>
      <c r="D71" s="190">
        <f>'[1]Thimphu (11)'!D74</f>
        <v>204</v>
      </c>
      <c r="E71" s="190">
        <f>'[1]Thimphu (11)'!E74</f>
        <v>205</v>
      </c>
      <c r="F71" s="190">
        <v>207</v>
      </c>
      <c r="G71" s="190">
        <v>207</v>
      </c>
      <c r="H71" s="190">
        <f>'[2]Thimphu (11)'!H74</f>
        <v>208</v>
      </c>
      <c r="I71" s="190">
        <v>209</v>
      </c>
      <c r="J71" s="190">
        <v>211</v>
      </c>
      <c r="K71" s="190">
        <v>212</v>
      </c>
      <c r="L71" s="190">
        <f>'[3]Thimphu (11)'!L74</f>
        <v>213</v>
      </c>
      <c r="M71" s="190">
        <f>'[4]Thimphu (11)'!M74</f>
        <v>214</v>
      </c>
      <c r="N71" s="190"/>
    </row>
    <row r="72" spans="1:14" x14ac:dyDescent="0.2">
      <c r="A72" s="206" t="s">
        <v>32</v>
      </c>
      <c r="B72" s="200" t="s">
        <v>82</v>
      </c>
      <c r="C72" s="192">
        <f>('[1]Paro (9)'!C10+'[1]Paro (9)'!C18)</f>
        <v>1185</v>
      </c>
      <c r="D72" s="192">
        <f>('[1]Paro (9)'!D10+'[1]Paro (9)'!D18)</f>
        <v>1192</v>
      </c>
      <c r="E72" s="192">
        <f>('[1]Paro (9)'!E10+'[1]Paro (9)'!E18)</f>
        <v>1205</v>
      </c>
      <c r="F72" s="192">
        <v>1210</v>
      </c>
      <c r="G72" s="192">
        <v>1215</v>
      </c>
      <c r="H72" s="192">
        <f>('[2]Paro (9)'!H10+'[2]Paro (9)'!H18)</f>
        <v>1218</v>
      </c>
      <c r="I72" s="192">
        <v>1217</v>
      </c>
      <c r="J72" s="192">
        <v>1218</v>
      </c>
      <c r="K72" s="192">
        <v>1226</v>
      </c>
      <c r="L72" s="192">
        <f>('[3]Paro (9)'!L10+'[3]Paro (9)'!L18)</f>
        <v>1089</v>
      </c>
      <c r="M72" s="192">
        <f>('[4]Paro (9)'!M10+'[4]Paro (9)'!M18)</f>
        <v>1052</v>
      </c>
      <c r="N72" s="192"/>
    </row>
    <row r="73" spans="1:14" x14ac:dyDescent="0.2">
      <c r="A73" s="206" t="s">
        <v>375</v>
      </c>
      <c r="B73" s="200" t="s">
        <v>362</v>
      </c>
      <c r="C73" s="192">
        <f>'[1]Paro (9)'!C8</f>
        <v>10</v>
      </c>
      <c r="D73" s="192">
        <f>'[1]Paro (9)'!D8</f>
        <v>10</v>
      </c>
      <c r="E73" s="192">
        <f>'[1]Paro (9)'!E8</f>
        <v>10</v>
      </c>
      <c r="F73" s="192">
        <v>10</v>
      </c>
      <c r="G73" s="192">
        <v>1</v>
      </c>
      <c r="H73" s="192">
        <f>'[2]Paro (9)'!H8</f>
        <v>1</v>
      </c>
      <c r="I73" s="192">
        <v>1</v>
      </c>
      <c r="J73" s="192">
        <v>1</v>
      </c>
      <c r="K73" s="192">
        <v>0</v>
      </c>
      <c r="L73" s="192">
        <f>'[3]Paro (9)'!L8</f>
        <v>0</v>
      </c>
      <c r="M73" s="192">
        <f>'[4]Paro (9)'!M8</f>
        <v>0</v>
      </c>
      <c r="N73" s="192"/>
    </row>
    <row r="74" spans="1:14" x14ac:dyDescent="0.2">
      <c r="A74" s="206" t="s">
        <v>376</v>
      </c>
      <c r="B74" s="200" t="s">
        <v>362</v>
      </c>
      <c r="C74" s="192">
        <f>'[1]Paro (9)'!C9</f>
        <v>32</v>
      </c>
      <c r="D74" s="192">
        <f>'[1]Paro (9)'!D9</f>
        <v>32</v>
      </c>
      <c r="E74" s="192">
        <f>'[1]Paro (9)'!E9</f>
        <v>31</v>
      </c>
      <c r="F74" s="192">
        <v>32</v>
      </c>
      <c r="G74" s="192">
        <v>32</v>
      </c>
      <c r="H74" s="192">
        <f>'[2]Paro (9)'!H9</f>
        <v>32</v>
      </c>
      <c r="I74" s="192">
        <v>32</v>
      </c>
      <c r="J74" s="192">
        <v>32</v>
      </c>
      <c r="K74" s="192">
        <v>32</v>
      </c>
      <c r="L74" s="192">
        <f>'[3]Paro (9)'!L9</f>
        <v>32</v>
      </c>
      <c r="M74" s="192">
        <f>'[4]Paro (9)'!M9</f>
        <v>32</v>
      </c>
      <c r="N74" s="192"/>
    </row>
    <row r="75" spans="1:14" x14ac:dyDescent="0.2">
      <c r="A75" s="206" t="s">
        <v>133</v>
      </c>
      <c r="B75" s="200" t="s">
        <v>351</v>
      </c>
      <c r="C75" s="192">
        <f>('[1]Paro (9)'!C24+'[1]Paro (9)'!C30)</f>
        <v>145</v>
      </c>
      <c r="D75" s="192">
        <f>('[1]Paro (9)'!D24+'[1]Paro (9)'!D30)</f>
        <v>146</v>
      </c>
      <c r="E75" s="192">
        <f>('[1]Paro (9)'!E24+'[1]Paro (9)'!E30)</f>
        <v>146</v>
      </c>
      <c r="F75" s="192">
        <v>148</v>
      </c>
      <c r="G75" s="192">
        <v>149</v>
      </c>
      <c r="H75" s="192">
        <f>('[2]Paro (9)'!H24+'[2]Paro (9)'!H30)</f>
        <v>150</v>
      </c>
      <c r="I75" s="192">
        <v>148</v>
      </c>
      <c r="J75" s="192">
        <v>148</v>
      </c>
      <c r="K75" s="192">
        <v>148</v>
      </c>
      <c r="L75" s="192">
        <f>('[3]Paro (9)'!L24+'[3]Paro (9)'!L30)</f>
        <v>148</v>
      </c>
      <c r="M75" s="192">
        <f>('[4]Paro (9)'!M24+'[4]Paro (9)'!M30)</f>
        <v>148</v>
      </c>
      <c r="N75" s="192"/>
    </row>
    <row r="76" spans="1:14" x14ac:dyDescent="0.2">
      <c r="A76" s="206" t="s">
        <v>138</v>
      </c>
      <c r="B76" s="200" t="s">
        <v>82</v>
      </c>
      <c r="C76" s="193">
        <f>'[1]Paro (9)'!C37+'[1]Paro (9)'!C44</f>
        <v>279</v>
      </c>
      <c r="D76" s="193">
        <f>'[1]Paro (9)'!D37+'[1]Paro (9)'!D44</f>
        <v>279</v>
      </c>
      <c r="E76" s="193">
        <f>'[1]Paro (9)'!E37+'[1]Paro (9)'!E44</f>
        <v>279</v>
      </c>
      <c r="F76" s="193">
        <v>281</v>
      </c>
      <c r="G76" s="193">
        <v>283</v>
      </c>
      <c r="H76" s="193">
        <f>'[2]Paro (9)'!H37+'[2]Paro (9)'!H44</f>
        <v>286</v>
      </c>
      <c r="I76" s="193">
        <v>286</v>
      </c>
      <c r="J76" s="193">
        <v>289</v>
      </c>
      <c r="K76" s="193">
        <v>288</v>
      </c>
      <c r="L76" s="193">
        <f>'[3]Paro (9)'!L37+'[3]Paro (9)'!L44</f>
        <v>289</v>
      </c>
      <c r="M76" s="193">
        <f>'[4]Paro (9)'!M37+'[4]Paro (9)'!M44</f>
        <v>289</v>
      </c>
      <c r="N76" s="193"/>
    </row>
    <row r="77" spans="1:14" x14ac:dyDescent="0.2">
      <c r="A77" s="200" t="s">
        <v>102</v>
      </c>
      <c r="B77" s="200" t="s">
        <v>149</v>
      </c>
      <c r="C77" s="192">
        <f>'[1]Thimphu LS (26)'!C7</f>
        <v>326</v>
      </c>
      <c r="D77" s="192">
        <f>'[1]Thimphu LS (26)'!D7</f>
        <v>326</v>
      </c>
      <c r="E77" s="192">
        <f>'[1]Thimphu LS (26)'!E7</f>
        <v>334</v>
      </c>
      <c r="F77" s="192">
        <v>334</v>
      </c>
      <c r="G77" s="192">
        <v>334</v>
      </c>
      <c r="H77" s="192">
        <f>'[2]Thimphu LS (26)'!H7</f>
        <v>333</v>
      </c>
      <c r="I77" s="192">
        <v>333</v>
      </c>
      <c r="J77" s="192">
        <v>333</v>
      </c>
      <c r="K77" s="192">
        <v>334</v>
      </c>
      <c r="L77" s="192">
        <f>'[3]Thimphu LS (26)'!L7</f>
        <v>334</v>
      </c>
      <c r="M77" s="192">
        <f>'[4]Thimphu LS (26)'!M7</f>
        <v>336</v>
      </c>
      <c r="N77" s="192"/>
    </row>
    <row r="78" spans="1:14" x14ac:dyDescent="0.2">
      <c r="A78" s="200" t="s">
        <v>104</v>
      </c>
      <c r="B78" s="200" t="s">
        <v>149</v>
      </c>
      <c r="C78" s="192">
        <f>'[1]Thimphu LS (26)'!C13</f>
        <v>250</v>
      </c>
      <c r="D78" s="192">
        <f>'[1]Thimphu LS (26)'!D13</f>
        <v>251</v>
      </c>
      <c r="E78" s="192">
        <f>'[1]Thimphu LS (26)'!E13</f>
        <v>252</v>
      </c>
      <c r="F78" s="192">
        <v>253</v>
      </c>
      <c r="G78" s="192">
        <v>253</v>
      </c>
      <c r="H78" s="192">
        <f>'[2]Thimphu LS (26)'!H13</f>
        <v>255</v>
      </c>
      <c r="I78" s="192">
        <v>259</v>
      </c>
      <c r="J78" s="192">
        <v>361</v>
      </c>
      <c r="K78" s="192">
        <v>263</v>
      </c>
      <c r="L78" s="192">
        <f>'[3]Thimphu LS (26)'!L13</f>
        <v>263</v>
      </c>
      <c r="M78" s="192">
        <f>'[4]Thimphu LS (26)'!M13</f>
        <v>268</v>
      </c>
      <c r="N78" s="192"/>
    </row>
    <row r="79" spans="1:14" x14ac:dyDescent="0.2">
      <c r="A79" s="200" t="s">
        <v>105</v>
      </c>
      <c r="B79" s="200" t="s">
        <v>149</v>
      </c>
      <c r="C79" s="192">
        <f>'[1]Thimphu LS (26)'!C19</f>
        <v>170</v>
      </c>
      <c r="D79" s="192">
        <f>'[1]Thimphu LS (26)'!D19</f>
        <v>169</v>
      </c>
      <c r="E79" s="192">
        <f>'[1]Thimphu LS (26)'!E19</f>
        <v>168</v>
      </c>
      <c r="F79" s="192">
        <v>167</v>
      </c>
      <c r="G79" s="192">
        <v>168</v>
      </c>
      <c r="H79" s="192">
        <f>'[2]Thimphu LS (26)'!H19</f>
        <v>168</v>
      </c>
      <c r="I79" s="192">
        <v>165</v>
      </c>
      <c r="J79" s="192">
        <v>165</v>
      </c>
      <c r="K79" s="192">
        <v>165</v>
      </c>
      <c r="L79" s="192">
        <f>'[3]Thimphu LS (26)'!L19</f>
        <v>165</v>
      </c>
      <c r="M79" s="192">
        <f>'[4]Thimphu LS (26)'!M19</f>
        <v>165</v>
      </c>
      <c r="N79" s="192"/>
    </row>
    <row r="80" spans="1:14" x14ac:dyDescent="0.2">
      <c r="A80" s="200" t="s">
        <v>106</v>
      </c>
      <c r="B80" s="200" t="s">
        <v>149</v>
      </c>
      <c r="C80" s="192">
        <f>'[1]Thimphu LS (26)'!C25</f>
        <v>86</v>
      </c>
      <c r="D80" s="192">
        <f>'[1]Thimphu LS (26)'!D25</f>
        <v>86</v>
      </c>
      <c r="E80" s="192">
        <f>'[1]Thimphu LS (26)'!E25</f>
        <v>88</v>
      </c>
      <c r="F80" s="192">
        <v>88</v>
      </c>
      <c r="G80" s="192">
        <v>90</v>
      </c>
      <c r="H80" s="192">
        <f>'[2]Thimphu LS (26)'!H25</f>
        <v>90</v>
      </c>
      <c r="I80" s="192">
        <v>89</v>
      </c>
      <c r="J80" s="192">
        <v>88</v>
      </c>
      <c r="K80" s="192">
        <v>88</v>
      </c>
      <c r="L80" s="192">
        <f>'[3]Thimphu LS (26)'!L25</f>
        <v>88</v>
      </c>
      <c r="M80" s="192">
        <f>'[4]Thimphu LS (26)'!M25</f>
        <v>88</v>
      </c>
      <c r="N80" s="192"/>
    </row>
    <row r="81" spans="1:14" x14ac:dyDescent="0.2">
      <c r="A81" s="200" t="s">
        <v>379</v>
      </c>
      <c r="B81" s="200" t="s">
        <v>149</v>
      </c>
      <c r="C81" s="192">
        <f>'[1]Thimphu LS (26)'!C152</f>
        <v>51</v>
      </c>
      <c r="D81" s="192">
        <f>'[1]Thimphu LS (26)'!D152</f>
        <v>49</v>
      </c>
      <c r="E81" s="192">
        <f>'[1]Thimphu LS (26)'!E152</f>
        <v>48</v>
      </c>
      <c r="F81" s="192">
        <v>48</v>
      </c>
      <c r="G81" s="192">
        <v>49</v>
      </c>
      <c r="H81" s="192">
        <f>'[2]Thimphu LS (26)'!H152</f>
        <v>49</v>
      </c>
      <c r="I81" s="192">
        <v>52</v>
      </c>
      <c r="J81" s="192">
        <v>53</v>
      </c>
      <c r="K81" s="192">
        <v>53</v>
      </c>
      <c r="L81" s="192">
        <f>'[3]Thimphu LS (26)'!L152</f>
        <v>53</v>
      </c>
      <c r="M81" s="192">
        <f>'[4]Thimphu LS (26)'!M152</f>
        <v>53</v>
      </c>
      <c r="N81" s="192"/>
    </row>
    <row r="82" spans="1:14" x14ac:dyDescent="0.2">
      <c r="A82" s="200" t="s">
        <v>107</v>
      </c>
      <c r="B82" s="200" t="s">
        <v>149</v>
      </c>
      <c r="C82" s="192">
        <f>'[1]Thimphu LS (26)'!C31</f>
        <v>119</v>
      </c>
      <c r="D82" s="192">
        <f>'[1]Thimphu LS (26)'!D31</f>
        <v>119</v>
      </c>
      <c r="E82" s="192">
        <f>'[1]Thimphu LS (26)'!E31</f>
        <v>119</v>
      </c>
      <c r="F82" s="192">
        <v>119</v>
      </c>
      <c r="G82" s="192">
        <v>119</v>
      </c>
      <c r="H82" s="192">
        <f>'[2]Thimphu LS (26)'!H31</f>
        <v>119</v>
      </c>
      <c r="I82" s="192">
        <v>119</v>
      </c>
      <c r="J82" s="192">
        <v>119</v>
      </c>
      <c r="K82" s="192">
        <v>119</v>
      </c>
      <c r="L82" s="192">
        <f>'[3]Thimphu LS (26)'!L31</f>
        <v>119</v>
      </c>
      <c r="M82" s="192">
        <f>'[4]Thimphu LS (26)'!M31</f>
        <v>118</v>
      </c>
      <c r="N82" s="192"/>
    </row>
    <row r="83" spans="1:14" x14ac:dyDescent="0.2">
      <c r="A83" s="200" t="s">
        <v>108</v>
      </c>
      <c r="B83" s="200" t="s">
        <v>149</v>
      </c>
      <c r="C83" s="192">
        <f>'[1]Thimphu LS (26)'!C37</f>
        <v>159</v>
      </c>
      <c r="D83" s="192">
        <f>'[1]Thimphu LS (26)'!D37</f>
        <v>159</v>
      </c>
      <c r="E83" s="192">
        <f>'[1]Thimphu LS (26)'!E37</f>
        <v>151</v>
      </c>
      <c r="F83" s="192">
        <v>150</v>
      </c>
      <c r="G83" s="192">
        <v>151</v>
      </c>
      <c r="H83" s="192">
        <f>'[2]Thimphu LS (26)'!H37</f>
        <v>152</v>
      </c>
      <c r="I83" s="192">
        <v>152</v>
      </c>
      <c r="J83" s="192">
        <v>154</v>
      </c>
      <c r="K83" s="192">
        <v>154</v>
      </c>
      <c r="L83" s="192">
        <f>'[3]Thimphu LS (26)'!L37</f>
        <v>154</v>
      </c>
      <c r="M83" s="192">
        <f>'[4]Thimphu LS (26)'!M37</f>
        <v>158</v>
      </c>
      <c r="N83" s="192"/>
    </row>
    <row r="84" spans="1:14" x14ac:dyDescent="0.2">
      <c r="A84" s="200" t="s">
        <v>109</v>
      </c>
      <c r="B84" s="200" t="s">
        <v>149</v>
      </c>
      <c r="C84" s="192">
        <f>'[1]Thimphu LS (26)'!C43</f>
        <v>613</v>
      </c>
      <c r="D84" s="192">
        <f>'[1]Thimphu LS (26)'!D43</f>
        <v>613</v>
      </c>
      <c r="E84" s="192">
        <f>'[1]Thimphu LS (26)'!E43</f>
        <v>619</v>
      </c>
      <c r="F84" s="192">
        <v>621</v>
      </c>
      <c r="G84" s="192">
        <v>622</v>
      </c>
      <c r="H84" s="192">
        <f>'[2]Thimphu LS (26)'!H43</f>
        <v>622</v>
      </c>
      <c r="I84" s="192">
        <v>629</v>
      </c>
      <c r="J84" s="192">
        <v>637</v>
      </c>
      <c r="K84" s="192">
        <v>618</v>
      </c>
      <c r="L84" s="192">
        <f>'[3]Thimphu LS (26)'!L43</f>
        <v>619</v>
      </c>
      <c r="M84" s="192">
        <f>'[4]Thimphu LS (26)'!M43</f>
        <v>616</v>
      </c>
      <c r="N84" s="192"/>
    </row>
    <row r="85" spans="1:14" x14ac:dyDescent="0.2">
      <c r="A85" s="200" t="s">
        <v>110</v>
      </c>
      <c r="B85" s="200" t="s">
        <v>149</v>
      </c>
      <c r="C85" s="192">
        <f>'[1]Thimphu LS (26)'!C49</f>
        <v>106</v>
      </c>
      <c r="D85" s="192">
        <f>'[1]Thimphu LS (26)'!D49</f>
        <v>107</v>
      </c>
      <c r="E85" s="192">
        <f>'[1]Thimphu LS (26)'!E49</f>
        <v>107</v>
      </c>
      <c r="F85" s="192">
        <v>107</v>
      </c>
      <c r="G85" s="192">
        <v>108</v>
      </c>
      <c r="H85" s="192">
        <f>'[2]Thimphu LS (26)'!H49</f>
        <v>108</v>
      </c>
      <c r="I85" s="192">
        <v>107</v>
      </c>
      <c r="J85" s="192">
        <v>107</v>
      </c>
      <c r="K85" s="192">
        <v>107</v>
      </c>
      <c r="L85" s="192">
        <f>'[3]Thimphu LS (26)'!L49</f>
        <v>107</v>
      </c>
      <c r="M85" s="192">
        <f>'[4]Thimphu LS (26)'!M49</f>
        <v>109</v>
      </c>
      <c r="N85" s="192"/>
    </row>
    <row r="86" spans="1:14" x14ac:dyDescent="0.2">
      <c r="A86" s="200" t="s">
        <v>111</v>
      </c>
      <c r="B86" s="200" t="s">
        <v>149</v>
      </c>
      <c r="C86" s="192">
        <f>'[1]Thimphu LS (26)'!C55</f>
        <v>256</v>
      </c>
      <c r="D86" s="192">
        <f>'[1]Thimphu LS (26)'!D55</f>
        <v>258</v>
      </c>
      <c r="E86" s="192">
        <f>'[1]Thimphu LS (26)'!E55</f>
        <v>258</v>
      </c>
      <c r="F86" s="192">
        <v>259</v>
      </c>
      <c r="G86" s="192">
        <v>261</v>
      </c>
      <c r="H86" s="192">
        <f>'[2]Thimphu LS (26)'!H55</f>
        <v>262</v>
      </c>
      <c r="I86" s="192">
        <v>257</v>
      </c>
      <c r="J86" s="192">
        <v>259</v>
      </c>
      <c r="K86" s="192">
        <v>256</v>
      </c>
      <c r="L86" s="192">
        <f>'[3]Thimphu LS (26)'!L55</f>
        <v>241</v>
      </c>
      <c r="M86" s="192">
        <f>'[4]Thimphu LS (26)'!M55</f>
        <v>242</v>
      </c>
      <c r="N86" s="192"/>
    </row>
    <row r="87" spans="1:14" x14ac:dyDescent="0.2">
      <c r="A87" s="200" t="s">
        <v>3</v>
      </c>
      <c r="B87" s="200" t="s">
        <v>149</v>
      </c>
      <c r="C87" s="192">
        <f>'[1]Thimphu LS (26)'!C61</f>
        <v>169</v>
      </c>
      <c r="D87" s="192">
        <f>'[1]Thimphu LS (26)'!D61</f>
        <v>172</v>
      </c>
      <c r="E87" s="192">
        <f>'[1]Thimphu LS (26)'!E61</f>
        <v>170</v>
      </c>
      <c r="F87" s="192">
        <v>165</v>
      </c>
      <c r="G87" s="192">
        <v>162</v>
      </c>
      <c r="H87" s="192">
        <f>'[2]Thimphu LS (26)'!H61</f>
        <v>159</v>
      </c>
      <c r="I87" s="192">
        <v>157</v>
      </c>
      <c r="J87" s="192">
        <v>156</v>
      </c>
      <c r="K87" s="192">
        <v>157</v>
      </c>
      <c r="L87" s="192">
        <f>'[3]Thimphu LS (26)'!L61</f>
        <v>156</v>
      </c>
      <c r="M87" s="192">
        <f>'[4]Thimphu LS (26)'!M61</f>
        <v>156</v>
      </c>
      <c r="N87" s="192"/>
    </row>
    <row r="88" spans="1:14" x14ac:dyDescent="0.2">
      <c r="A88" s="200" t="s">
        <v>112</v>
      </c>
      <c r="B88" s="200" t="s">
        <v>149</v>
      </c>
      <c r="C88" s="192">
        <f>'[1]Thimphu LS (26)'!C67</f>
        <v>345</v>
      </c>
      <c r="D88" s="192">
        <f>'[1]Thimphu LS (26)'!D67</f>
        <v>348</v>
      </c>
      <c r="E88" s="192">
        <f>'[1]Thimphu LS (26)'!E67</f>
        <v>349</v>
      </c>
      <c r="F88" s="192">
        <v>350</v>
      </c>
      <c r="G88" s="192">
        <v>350</v>
      </c>
      <c r="H88" s="192">
        <f>'[2]Thimphu LS (26)'!H67</f>
        <v>353</v>
      </c>
      <c r="I88" s="192">
        <v>354</v>
      </c>
      <c r="J88" s="192">
        <v>357</v>
      </c>
      <c r="K88" s="192">
        <v>361</v>
      </c>
      <c r="L88" s="192">
        <f>'[3]Thimphu LS (26)'!L67</f>
        <v>362</v>
      </c>
      <c r="M88" s="192">
        <f>'[4]Thimphu LS (26)'!M67</f>
        <v>359</v>
      </c>
      <c r="N88" s="192"/>
    </row>
    <row r="89" spans="1:14" x14ac:dyDescent="0.2">
      <c r="A89" s="200" t="s">
        <v>113</v>
      </c>
      <c r="B89" s="200" t="s">
        <v>149</v>
      </c>
      <c r="C89" s="192">
        <f>'[1]Thimphu LS (26)'!C73</f>
        <v>96</v>
      </c>
      <c r="D89" s="192">
        <f>'[1]Thimphu LS (26)'!D73</f>
        <v>96</v>
      </c>
      <c r="E89" s="192">
        <f>'[1]Thimphu LS (26)'!E73</f>
        <v>98</v>
      </c>
      <c r="F89" s="192">
        <v>109</v>
      </c>
      <c r="G89" s="192">
        <v>111</v>
      </c>
      <c r="H89" s="192">
        <f>'[2]Thimphu LS (26)'!H73</f>
        <v>116</v>
      </c>
      <c r="I89" s="192">
        <v>116</v>
      </c>
      <c r="J89" s="192">
        <v>120</v>
      </c>
      <c r="K89" s="192">
        <v>129</v>
      </c>
      <c r="L89" s="192">
        <f>'[3]Thimphu LS (26)'!L73</f>
        <v>130</v>
      </c>
      <c r="M89" s="192">
        <f>'[4]Thimphu LS (26)'!M73</f>
        <v>130</v>
      </c>
      <c r="N89" s="192"/>
    </row>
    <row r="90" spans="1:14" x14ac:dyDescent="0.2">
      <c r="A90" s="200" t="s">
        <v>114</v>
      </c>
      <c r="B90" s="200" t="s">
        <v>149</v>
      </c>
      <c r="C90" s="192">
        <f>'[1]Thimphu LS (26)'!C79</f>
        <v>98</v>
      </c>
      <c r="D90" s="192">
        <f>'[1]Thimphu LS (26)'!D79</f>
        <v>101</v>
      </c>
      <c r="E90" s="192">
        <f>'[1]Thimphu LS (26)'!E79</f>
        <v>101</v>
      </c>
      <c r="F90" s="192">
        <v>102</v>
      </c>
      <c r="G90" s="192">
        <v>102</v>
      </c>
      <c r="H90" s="192">
        <f>'[2]Thimphu LS (26)'!H79</f>
        <v>102</v>
      </c>
      <c r="I90" s="192">
        <v>104</v>
      </c>
      <c r="J90" s="192">
        <v>104</v>
      </c>
      <c r="K90" s="192">
        <v>106</v>
      </c>
      <c r="L90" s="192">
        <f>'[3]Thimphu LS (26)'!L79</f>
        <v>106</v>
      </c>
      <c r="M90" s="192">
        <f>'[4]Thimphu LS (26)'!M79</f>
        <v>109</v>
      </c>
      <c r="N90" s="192"/>
    </row>
    <row r="91" spans="1:14" x14ac:dyDescent="0.2">
      <c r="A91" s="200" t="s">
        <v>128</v>
      </c>
      <c r="B91" s="200" t="s">
        <v>364</v>
      </c>
      <c r="C91" s="192">
        <f>'[1]Thimphu LS (26)'!C91</f>
        <v>141</v>
      </c>
      <c r="D91" s="192">
        <f>'[1]Thimphu LS (26)'!D91</f>
        <v>141</v>
      </c>
      <c r="E91" s="192">
        <f>'[1]Thimphu LS (26)'!E91</f>
        <v>142</v>
      </c>
      <c r="F91" s="192">
        <v>142</v>
      </c>
      <c r="G91" s="192">
        <v>142</v>
      </c>
      <c r="H91" s="192">
        <f>'[2]Thimphu LS (26)'!H91</f>
        <v>146</v>
      </c>
      <c r="I91" s="192">
        <v>144</v>
      </c>
      <c r="J91" s="192">
        <v>144</v>
      </c>
      <c r="K91" s="192">
        <v>144</v>
      </c>
      <c r="L91" s="192">
        <f>'[3]Thimphu LS (26)'!L91</f>
        <v>144</v>
      </c>
      <c r="M91" s="192">
        <f>'[4]Thimphu LS (26)'!M91</f>
        <v>146</v>
      </c>
      <c r="N91" s="192"/>
    </row>
    <row r="92" spans="1:14" x14ac:dyDescent="0.2">
      <c r="A92" s="206" t="s">
        <v>142</v>
      </c>
      <c r="B92" s="200" t="s">
        <v>364</v>
      </c>
      <c r="C92" s="190">
        <f>'[1]Thimphu LS (26)'!C97</f>
        <v>130</v>
      </c>
      <c r="D92" s="190">
        <f>'[1]Thimphu LS (26)'!D97</f>
        <v>131</v>
      </c>
      <c r="E92" s="190">
        <f>'[1]Thimphu LS (26)'!E97</f>
        <v>131</v>
      </c>
      <c r="F92" s="190">
        <v>114</v>
      </c>
      <c r="G92" s="190">
        <v>113</v>
      </c>
      <c r="H92" s="190">
        <f>'[2]Thimphu LS (26)'!H97</f>
        <v>113</v>
      </c>
      <c r="I92" s="190">
        <v>100</v>
      </c>
      <c r="J92" s="190">
        <v>100</v>
      </c>
      <c r="K92" s="190">
        <v>100</v>
      </c>
      <c r="L92" s="190">
        <f>'[3]Thimphu LS (26)'!L97</f>
        <v>100</v>
      </c>
      <c r="M92" s="190">
        <f>'[4]Thimphu LS (26)'!M97</f>
        <v>100</v>
      </c>
      <c r="N92" s="190"/>
    </row>
    <row r="93" spans="1:14" x14ac:dyDescent="0.2">
      <c r="A93" s="206" t="s">
        <v>130</v>
      </c>
      <c r="B93" s="200" t="s">
        <v>149</v>
      </c>
      <c r="C93" s="190">
        <f>'[1]Thimphu LS (26)'!C103</f>
        <v>60</v>
      </c>
      <c r="D93" s="190">
        <f>'[1]Thimphu LS (26)'!D103</f>
        <v>60</v>
      </c>
      <c r="E93" s="190">
        <f>'[1]Thimphu LS (26)'!E103</f>
        <v>60</v>
      </c>
      <c r="F93" s="190">
        <v>60</v>
      </c>
      <c r="G93" s="190">
        <v>61</v>
      </c>
      <c r="H93" s="190">
        <f>'[2]Thimphu LS (26)'!H103</f>
        <v>61</v>
      </c>
      <c r="I93" s="190">
        <v>61</v>
      </c>
      <c r="J93" s="190">
        <v>61</v>
      </c>
      <c r="K93" s="190">
        <v>31</v>
      </c>
      <c r="L93" s="190">
        <f>'[3]Thimphu LS (26)'!L103</f>
        <v>31</v>
      </c>
      <c r="M93" s="190">
        <f>'[4]Thimphu LS (26)'!M103</f>
        <v>31</v>
      </c>
      <c r="N93" s="190"/>
    </row>
    <row r="94" spans="1:14" x14ac:dyDescent="0.2">
      <c r="A94" s="206" t="s">
        <v>143</v>
      </c>
      <c r="B94" s="200" t="s">
        <v>149</v>
      </c>
      <c r="C94" s="190">
        <f>'[1]Thimphu LS (26)'!C109</f>
        <v>337</v>
      </c>
      <c r="D94" s="190">
        <f>'[1]Thimphu LS (26)'!D109</f>
        <v>338</v>
      </c>
      <c r="E94" s="190">
        <f>'[1]Thimphu LS (26)'!E109</f>
        <v>340</v>
      </c>
      <c r="F94" s="190">
        <v>341</v>
      </c>
      <c r="G94" s="190">
        <v>330</v>
      </c>
      <c r="H94" s="190">
        <f>'[2]Thimphu LS (26)'!H109</f>
        <v>330</v>
      </c>
      <c r="I94" s="190">
        <v>326</v>
      </c>
      <c r="J94" s="190">
        <v>325</v>
      </c>
      <c r="K94" s="190">
        <v>325</v>
      </c>
      <c r="L94" s="190">
        <f>'[3]Thimphu LS (26)'!L109</f>
        <v>325</v>
      </c>
      <c r="M94" s="190">
        <f>'[4]Thimphu LS (26)'!M109</f>
        <v>325</v>
      </c>
      <c r="N94" s="190"/>
    </row>
    <row r="95" spans="1:14" x14ac:dyDescent="0.2">
      <c r="A95" s="200" t="s">
        <v>117</v>
      </c>
      <c r="B95" s="200" t="s">
        <v>149</v>
      </c>
      <c r="C95" s="192">
        <f>'[1]Thimphu LS (26)'!C115</f>
        <v>335</v>
      </c>
      <c r="D95" s="192">
        <f>'[1]Thimphu LS (26)'!D115</f>
        <v>332</v>
      </c>
      <c r="E95" s="192">
        <f>'[1]Thimphu LS (26)'!E115</f>
        <v>330</v>
      </c>
      <c r="F95" s="192">
        <v>328</v>
      </c>
      <c r="G95" s="192">
        <v>325</v>
      </c>
      <c r="H95" s="192">
        <f>'[2]Thimphu LS (26)'!H115</f>
        <v>321</v>
      </c>
      <c r="I95" s="192">
        <v>321</v>
      </c>
      <c r="J95" s="192">
        <v>319</v>
      </c>
      <c r="K95" s="192">
        <v>314</v>
      </c>
      <c r="L95" s="192">
        <f>'[3]Thimphu LS (26)'!L115</f>
        <v>310</v>
      </c>
      <c r="M95" s="192">
        <f>'[4]Thimphu LS (26)'!M115</f>
        <v>305</v>
      </c>
      <c r="N95" s="192"/>
    </row>
    <row r="96" spans="1:14" x14ac:dyDescent="0.2">
      <c r="A96" s="200" t="s">
        <v>120</v>
      </c>
      <c r="B96" s="200" t="s">
        <v>149</v>
      </c>
      <c r="C96" s="192">
        <f>'[1]Thimphu LS (26)'!C85</f>
        <v>281</v>
      </c>
      <c r="D96" s="192">
        <f>'[1]Thimphu LS (26)'!D85</f>
        <v>281</v>
      </c>
      <c r="E96" s="192">
        <f>'[1]Thimphu LS (26)'!E85</f>
        <v>278</v>
      </c>
      <c r="F96" s="192">
        <v>283</v>
      </c>
      <c r="G96" s="192">
        <v>285</v>
      </c>
      <c r="H96" s="192">
        <f>'[2]Thimphu LS (26)'!H85</f>
        <v>287</v>
      </c>
      <c r="I96" s="192">
        <v>288</v>
      </c>
      <c r="J96" s="192">
        <v>288</v>
      </c>
      <c r="K96" s="192">
        <v>291</v>
      </c>
      <c r="L96" s="192">
        <f>'[3]Thimphu LS (26)'!L85</f>
        <v>289</v>
      </c>
      <c r="M96" s="192">
        <f>'[4]Thimphu LS (26)'!M85</f>
        <v>288</v>
      </c>
      <c r="N96" s="192"/>
    </row>
    <row r="97" spans="1:14" x14ac:dyDescent="0.2">
      <c r="A97" s="200" t="s">
        <v>121</v>
      </c>
      <c r="B97" s="200" t="s">
        <v>149</v>
      </c>
      <c r="C97" s="192">
        <f>'[1]Thimphu LS (26)'!C122</f>
        <v>280</v>
      </c>
      <c r="D97" s="192">
        <f>'[1]Thimphu LS (26)'!D122</f>
        <v>279</v>
      </c>
      <c r="E97" s="192">
        <f>'[1]Thimphu LS (26)'!E122</f>
        <v>279</v>
      </c>
      <c r="F97" s="192">
        <v>278</v>
      </c>
      <c r="G97" s="192">
        <v>279</v>
      </c>
      <c r="H97" s="192">
        <f>'[2]Thimphu LS (26)'!H122</f>
        <v>280</v>
      </c>
      <c r="I97" s="192">
        <v>277</v>
      </c>
      <c r="J97" s="192">
        <v>275</v>
      </c>
      <c r="K97" s="192">
        <v>275</v>
      </c>
      <c r="L97" s="192">
        <f>'[3]Thimphu LS (26)'!L122</f>
        <v>278</v>
      </c>
      <c r="M97" s="192">
        <f>'[4]Thimphu LS (26)'!M122</f>
        <v>281</v>
      </c>
      <c r="N97" s="192"/>
    </row>
    <row r="98" spans="1:14" x14ac:dyDescent="0.2">
      <c r="A98" s="200" t="s">
        <v>122</v>
      </c>
      <c r="B98" s="200" t="s">
        <v>149</v>
      </c>
      <c r="C98" s="192">
        <f>'[1]Thimphu LS (26)'!C128</f>
        <v>189</v>
      </c>
      <c r="D98" s="192">
        <f>'[1]Thimphu LS (26)'!D128</f>
        <v>190</v>
      </c>
      <c r="E98" s="192">
        <f>'[1]Thimphu LS (26)'!E128</f>
        <v>180</v>
      </c>
      <c r="F98" s="192">
        <v>180</v>
      </c>
      <c r="G98" s="192">
        <v>180</v>
      </c>
      <c r="H98" s="192">
        <f>'[2]Thimphu LS (26)'!H128</f>
        <v>177</v>
      </c>
      <c r="I98" s="192">
        <v>172</v>
      </c>
      <c r="J98" s="192">
        <v>167</v>
      </c>
      <c r="K98" s="192">
        <v>162</v>
      </c>
      <c r="L98" s="192">
        <f>'[3]Thimphu LS (26)'!L128</f>
        <v>162</v>
      </c>
      <c r="M98" s="192">
        <f>'[4]Thimphu LS (26)'!M128</f>
        <v>161</v>
      </c>
      <c r="N98" s="192"/>
    </row>
    <row r="99" spans="1:14" x14ac:dyDescent="0.2">
      <c r="A99" s="200" t="s">
        <v>378</v>
      </c>
      <c r="B99" s="200" t="s">
        <v>377</v>
      </c>
      <c r="C99" s="192">
        <f>'[1]Thimphu LS (26)'!C134</f>
        <v>172</v>
      </c>
      <c r="D99" s="192">
        <f>'[1]Thimphu LS (26)'!D134</f>
        <v>173</v>
      </c>
      <c r="E99" s="192">
        <f>'[1]Thimphu LS (26)'!E134</f>
        <v>173</v>
      </c>
      <c r="F99" s="192">
        <v>164</v>
      </c>
      <c r="G99" s="192">
        <v>86</v>
      </c>
      <c r="H99" s="192">
        <f>'[2]Thimphu LS (26)'!H134</f>
        <v>84</v>
      </c>
      <c r="I99" s="192">
        <v>82</v>
      </c>
      <c r="J99" s="192">
        <v>85</v>
      </c>
      <c r="K99" s="192">
        <v>106</v>
      </c>
      <c r="L99" s="192">
        <f>'[3]Thimphu LS (26)'!L134</f>
        <v>117</v>
      </c>
      <c r="M99" s="192">
        <f>'[4]Thimphu LS (26)'!M134</f>
        <v>120</v>
      </c>
      <c r="N99" s="192"/>
    </row>
    <row r="100" spans="1:14" x14ac:dyDescent="0.2">
      <c r="A100" s="200" t="s">
        <v>124</v>
      </c>
      <c r="B100" s="200" t="s">
        <v>149</v>
      </c>
      <c r="C100" s="192">
        <f>'[1]Thimphu LS (26)'!C146</f>
        <v>130</v>
      </c>
      <c r="D100" s="192">
        <f>'[1]Thimphu LS (26)'!D146</f>
        <v>128</v>
      </c>
      <c r="E100" s="192">
        <f>'[1]Thimphu LS (26)'!E146</f>
        <v>128</v>
      </c>
      <c r="F100" s="192">
        <v>131</v>
      </c>
      <c r="G100" s="192">
        <v>211</v>
      </c>
      <c r="H100" s="192">
        <f>'[2]Thimphu LS (26)'!H146</f>
        <v>213</v>
      </c>
      <c r="I100" s="192">
        <v>213</v>
      </c>
      <c r="J100" s="192">
        <v>211</v>
      </c>
      <c r="K100" s="192">
        <v>192</v>
      </c>
      <c r="L100" s="192">
        <f>'[3]Thimphu LS (26)'!L146</f>
        <v>174</v>
      </c>
      <c r="M100" s="192">
        <f>'[4]Thimphu LS (26)'!M146</f>
        <v>170</v>
      </c>
      <c r="N100" s="192"/>
    </row>
    <row r="101" spans="1:14" x14ac:dyDescent="0.2">
      <c r="A101" s="200" t="s">
        <v>123</v>
      </c>
      <c r="B101" s="200" t="s">
        <v>149</v>
      </c>
      <c r="C101" s="192">
        <f>'[1]Thimphu LS (26)'!C140</f>
        <v>124</v>
      </c>
      <c r="D101" s="192">
        <f>'[1]Thimphu LS (26)'!D140</f>
        <v>124</v>
      </c>
      <c r="E101" s="192">
        <f>'[1]Thimphu LS (26)'!E140</f>
        <v>127</v>
      </c>
      <c r="F101" s="192">
        <v>126</v>
      </c>
      <c r="G101" s="192">
        <v>125</v>
      </c>
      <c r="H101" s="192">
        <f>'[2]Thimphu LS (26)'!H140</f>
        <v>121</v>
      </c>
      <c r="I101" s="192">
        <v>121</v>
      </c>
      <c r="J101" s="192">
        <v>120</v>
      </c>
      <c r="K101" s="192">
        <v>120</v>
      </c>
      <c r="L101" s="192">
        <f>'[3]Thimphu LS (26)'!L140</f>
        <v>120</v>
      </c>
      <c r="M101" s="192">
        <f>'[4]Thimphu LS (26)'!M140</f>
        <v>120</v>
      </c>
      <c r="N101" s="192"/>
    </row>
    <row r="102" spans="1:14" x14ac:dyDescent="0.2">
      <c r="A102" s="200" t="s">
        <v>389</v>
      </c>
      <c r="B102" s="200" t="s">
        <v>149</v>
      </c>
      <c r="C102" s="192">
        <v>23</v>
      </c>
      <c r="D102" s="192">
        <v>23</v>
      </c>
      <c r="E102" s="192">
        <v>23</v>
      </c>
      <c r="F102" s="192">
        <v>23</v>
      </c>
      <c r="G102" s="192">
        <v>23</v>
      </c>
      <c r="H102" s="192">
        <v>23</v>
      </c>
      <c r="I102" s="192">
        <v>0</v>
      </c>
      <c r="J102" s="192">
        <v>0</v>
      </c>
      <c r="K102" s="192">
        <v>20</v>
      </c>
      <c r="L102" s="192">
        <v>20</v>
      </c>
      <c r="M102" s="192">
        <v>20</v>
      </c>
      <c r="N102" s="192"/>
    </row>
    <row r="103" spans="1:14" x14ac:dyDescent="0.2">
      <c r="A103" s="200" t="s">
        <v>127</v>
      </c>
      <c r="B103" s="200" t="s">
        <v>70</v>
      </c>
      <c r="C103" s="190">
        <f>'[1]Thimphu (11)'!C81</f>
        <v>123</v>
      </c>
      <c r="D103" s="190">
        <f>'[1]Thimphu (11)'!D81</f>
        <v>123</v>
      </c>
      <c r="E103" s="190">
        <f>'[1]Thimphu (11)'!E81</f>
        <v>124</v>
      </c>
      <c r="F103" s="190">
        <v>124</v>
      </c>
      <c r="G103" s="190">
        <v>124</v>
      </c>
      <c r="H103" s="190">
        <f>'[2]Thimphu (11)'!H81</f>
        <v>124</v>
      </c>
      <c r="I103" s="190">
        <v>124</v>
      </c>
      <c r="J103" s="190">
        <v>126</v>
      </c>
      <c r="K103" s="190">
        <v>126</v>
      </c>
      <c r="L103" s="190">
        <f>'[3]Thimphu (11)'!L81</f>
        <v>126</v>
      </c>
      <c r="M103" s="190">
        <f>'[4]Thimphu (11)'!M81</f>
        <v>126</v>
      </c>
      <c r="N103" s="190"/>
    </row>
    <row r="104" spans="1:14" x14ac:dyDescent="0.2">
      <c r="A104" s="200" t="s">
        <v>29</v>
      </c>
      <c r="B104" s="200" t="s">
        <v>70</v>
      </c>
      <c r="C104" s="190">
        <f>'[1]WRI (VID 6 -5)'!C31</f>
        <v>110</v>
      </c>
      <c r="D104" s="190">
        <f>'[1]WRI (VID 6 -5)'!D31</f>
        <v>110</v>
      </c>
      <c r="E104" s="190">
        <f>'[1]WRI (VID 6 -5)'!E31</f>
        <v>110</v>
      </c>
      <c r="F104" s="190">
        <v>111</v>
      </c>
      <c r="G104" s="190">
        <v>112</v>
      </c>
      <c r="H104" s="190">
        <f>'[2]WRI (VID 6 -5)'!H31</f>
        <v>112</v>
      </c>
      <c r="I104" s="190">
        <v>112</v>
      </c>
      <c r="J104" s="190">
        <v>110</v>
      </c>
      <c r="K104" s="190">
        <v>109</v>
      </c>
      <c r="L104" s="190">
        <f>'[3]WRI (VID 6 -5)'!L31</f>
        <v>0</v>
      </c>
      <c r="M104" s="190">
        <f>'[4]WRI (VID 6 -5)'!M31</f>
        <v>0</v>
      </c>
      <c r="N104" s="190"/>
    </row>
    <row r="105" spans="1:14" x14ac:dyDescent="0.2">
      <c r="A105" s="200" t="s">
        <v>131</v>
      </c>
      <c r="B105" s="200" t="s">
        <v>70</v>
      </c>
      <c r="C105" s="190">
        <f>'[1]WRI (VID 99-6)'!C7</f>
        <v>14</v>
      </c>
      <c r="D105" s="190">
        <f>'[1]WRI (VID 99-6)'!D7</f>
        <v>14</v>
      </c>
      <c r="E105" s="190">
        <f>'[1]WRI (VID 99-6)'!E7</f>
        <v>14</v>
      </c>
      <c r="F105" s="190">
        <v>14</v>
      </c>
      <c r="G105" s="190">
        <v>14</v>
      </c>
      <c r="H105" s="190">
        <f>'[2]WRI (VID 99-6)'!H7</f>
        <v>14</v>
      </c>
      <c r="I105" s="190">
        <v>14</v>
      </c>
      <c r="J105" s="190">
        <v>14</v>
      </c>
      <c r="K105" s="190">
        <v>14</v>
      </c>
      <c r="L105" s="190">
        <f>'[3]WRI (VID 99-6)'!L7</f>
        <v>14</v>
      </c>
      <c r="M105" s="190">
        <f>'[4]WRI (VID 99-6)'!M7</f>
        <v>14</v>
      </c>
      <c r="N105" s="190"/>
    </row>
    <row r="106" spans="1:14" x14ac:dyDescent="0.2">
      <c r="A106" s="200" t="s">
        <v>129</v>
      </c>
      <c r="B106" s="200" t="s">
        <v>70</v>
      </c>
      <c r="C106" s="190">
        <f>'[1]WRI (VID 99-6)'!C13</f>
        <v>58</v>
      </c>
      <c r="D106" s="190">
        <f>'[1]WRI (VID 99-6)'!D13</f>
        <v>59</v>
      </c>
      <c r="E106" s="190">
        <f>'[1]WRI (VID 99-6)'!E13</f>
        <v>59</v>
      </c>
      <c r="F106" s="190">
        <v>59</v>
      </c>
      <c r="G106" s="190">
        <v>59</v>
      </c>
      <c r="H106" s="190">
        <f>'[2]WRI (VID 99-6)'!H13</f>
        <v>59</v>
      </c>
      <c r="I106" s="190">
        <v>58</v>
      </c>
      <c r="J106" s="190">
        <v>58</v>
      </c>
      <c r="K106" s="190">
        <v>59</v>
      </c>
      <c r="L106" s="190">
        <f>'[3]WRI (VID 99-6)'!L13</f>
        <v>63</v>
      </c>
      <c r="M106" s="190">
        <f>'[4]WRI (VID 99-6)'!M13</f>
        <v>63</v>
      </c>
      <c r="N106" s="190"/>
    </row>
    <row r="107" spans="1:14" x14ac:dyDescent="0.2">
      <c r="A107" s="206" t="s">
        <v>51</v>
      </c>
      <c r="B107" s="200" t="s">
        <v>364</v>
      </c>
      <c r="C107" s="190">
        <f>'[1]Paro LS (6)'!C7</f>
        <v>55</v>
      </c>
      <c r="D107" s="190">
        <f>'[1]Paro LS (6)'!D7</f>
        <v>56</v>
      </c>
      <c r="E107" s="190">
        <f>'[1]Paro LS (6)'!E7</f>
        <v>57</v>
      </c>
      <c r="F107" s="190">
        <v>57</v>
      </c>
      <c r="G107" s="190">
        <v>57</v>
      </c>
      <c r="H107" s="190">
        <f>'[2]Paro LS (6)'!H7</f>
        <v>61</v>
      </c>
      <c r="I107" s="190">
        <v>60</v>
      </c>
      <c r="J107" s="190">
        <v>60</v>
      </c>
      <c r="K107" s="190">
        <v>60</v>
      </c>
      <c r="L107" s="190">
        <f>'[3]Paro LS (6)'!L7</f>
        <v>60</v>
      </c>
      <c r="M107" s="190">
        <f>'[4]Paro LS (6)'!M7</f>
        <v>60</v>
      </c>
      <c r="N107" s="190"/>
    </row>
    <row r="108" spans="1:14" x14ac:dyDescent="0.2">
      <c r="A108" s="206" t="s">
        <v>141</v>
      </c>
      <c r="B108" s="200" t="s">
        <v>364</v>
      </c>
      <c r="C108" s="190">
        <f>'[1]Paro LS (6)'!C13</f>
        <v>44</v>
      </c>
      <c r="D108" s="190">
        <f>'[1]Paro LS (6)'!D13</f>
        <v>44</v>
      </c>
      <c r="E108" s="190">
        <f>'[1]Paro LS (6)'!E13</f>
        <v>44</v>
      </c>
      <c r="F108" s="190">
        <v>44</v>
      </c>
      <c r="G108" s="190">
        <v>44</v>
      </c>
      <c r="H108" s="190">
        <f>'[2]Paro LS (6)'!H13</f>
        <v>44</v>
      </c>
      <c r="I108" s="190">
        <v>44</v>
      </c>
      <c r="J108" s="190">
        <v>44</v>
      </c>
      <c r="K108" s="190">
        <v>44</v>
      </c>
      <c r="L108" s="190">
        <f>'[3]Paro LS (6)'!L13</f>
        <v>44</v>
      </c>
      <c r="M108" s="190">
        <f>'[4]Paro LS (6)'!M13</f>
        <v>44</v>
      </c>
      <c r="N108" s="190"/>
    </row>
    <row r="109" spans="1:14" x14ac:dyDescent="0.2">
      <c r="A109" s="206" t="s">
        <v>134</v>
      </c>
      <c r="B109" s="200" t="s">
        <v>364</v>
      </c>
      <c r="C109" s="192">
        <f>'[1]Paro LS (6)'!C19</f>
        <v>12</v>
      </c>
      <c r="D109" s="192">
        <f>'[1]Paro LS (6)'!D19</f>
        <v>12</v>
      </c>
      <c r="E109" s="192">
        <f>'[1]Paro LS (6)'!E19</f>
        <v>12</v>
      </c>
      <c r="F109" s="192">
        <v>12</v>
      </c>
      <c r="G109" s="192">
        <v>12</v>
      </c>
      <c r="H109" s="192">
        <f>'[2]Paro LS (6)'!H19</f>
        <v>12</v>
      </c>
      <c r="I109" s="192">
        <v>12</v>
      </c>
      <c r="J109" s="192">
        <v>12</v>
      </c>
      <c r="K109" s="192">
        <v>5</v>
      </c>
      <c r="L109" s="192">
        <f>'[3]Paro LS (6)'!L19</f>
        <v>131</v>
      </c>
      <c r="M109" s="192">
        <f>'[4]Paro LS (6)'!M19</f>
        <v>135</v>
      </c>
      <c r="N109" s="192"/>
    </row>
    <row r="110" spans="1:14" x14ac:dyDescent="0.2">
      <c r="A110" s="206" t="s">
        <v>135</v>
      </c>
      <c r="B110" s="200" t="s">
        <v>364</v>
      </c>
      <c r="C110" s="192">
        <f>'[1]Paro LS (6)'!C25</f>
        <v>74</v>
      </c>
      <c r="D110" s="192">
        <f>'[1]Paro LS (6)'!D25</f>
        <v>74</v>
      </c>
      <c r="E110" s="192">
        <f>'[1]Paro LS (6)'!E25</f>
        <v>75</v>
      </c>
      <c r="F110" s="192">
        <v>75</v>
      </c>
      <c r="G110" s="192">
        <v>75</v>
      </c>
      <c r="H110" s="192">
        <f>'[2]Paro LS (6)'!H25</f>
        <v>75</v>
      </c>
      <c r="I110" s="192">
        <v>74</v>
      </c>
      <c r="J110" s="192">
        <v>75</v>
      </c>
      <c r="K110" s="192">
        <v>76</v>
      </c>
      <c r="L110" s="192">
        <f>'[3]Paro LS (6)'!L25</f>
        <v>78</v>
      </c>
      <c r="M110" s="192">
        <f>'[4]Paro LS (6)'!M25</f>
        <v>78</v>
      </c>
      <c r="N110" s="192"/>
    </row>
    <row r="111" spans="1:14" x14ac:dyDescent="0.2">
      <c r="A111" s="206" t="s">
        <v>136</v>
      </c>
      <c r="B111" s="200" t="s">
        <v>364</v>
      </c>
      <c r="C111" s="192">
        <f>'[1]Paro LS (6)'!C31</f>
        <v>69</v>
      </c>
      <c r="D111" s="192">
        <f>'[1]Paro LS (6)'!D31</f>
        <v>69</v>
      </c>
      <c r="E111" s="192">
        <f>'[1]Paro LS (6)'!E31</f>
        <v>69</v>
      </c>
      <c r="F111" s="192">
        <v>69</v>
      </c>
      <c r="G111" s="192">
        <v>72</v>
      </c>
      <c r="H111" s="192">
        <f>'[2]Paro LS (6)'!H31</f>
        <v>72</v>
      </c>
      <c r="I111" s="192">
        <v>72</v>
      </c>
      <c r="J111" s="192">
        <v>72</v>
      </c>
      <c r="K111" s="192">
        <v>71</v>
      </c>
      <c r="L111" s="192">
        <f>'[3]Paro LS (6)'!L31</f>
        <v>72</v>
      </c>
      <c r="M111" s="192">
        <f>'[4]Paro LS (6)'!M31</f>
        <v>72</v>
      </c>
      <c r="N111" s="192"/>
    </row>
    <row r="112" spans="1:14" x14ac:dyDescent="0.2">
      <c r="A112" s="206" t="s">
        <v>137</v>
      </c>
      <c r="B112" s="200" t="s">
        <v>119</v>
      </c>
      <c r="C112" s="190">
        <f>'[1]Paro LS (6)'!C37</f>
        <v>11</v>
      </c>
      <c r="D112" s="190">
        <f>'[1]Paro LS (6)'!D37</f>
        <v>11</v>
      </c>
      <c r="E112" s="190">
        <f>'[1]Paro LS (6)'!E37</f>
        <v>10</v>
      </c>
      <c r="F112" s="190">
        <v>10</v>
      </c>
      <c r="G112" s="190">
        <v>0</v>
      </c>
      <c r="H112" s="190">
        <f>'[2]Paro LS (6)'!H37</f>
        <v>0</v>
      </c>
      <c r="I112" s="190">
        <v>0</v>
      </c>
      <c r="J112" s="190">
        <v>0</v>
      </c>
      <c r="K112" s="190">
        <v>0</v>
      </c>
      <c r="L112" s="190">
        <f>'[3]Paro LS (6)'!L37</f>
        <v>0</v>
      </c>
      <c r="M112" s="190">
        <f>'[4]Paro LS (6)'!M37</f>
        <v>0</v>
      </c>
      <c r="N112" s="190"/>
    </row>
    <row r="113" spans="1:14" x14ac:dyDescent="0.2">
      <c r="A113" s="206" t="s">
        <v>395</v>
      </c>
      <c r="B113" s="200" t="s">
        <v>149</v>
      </c>
      <c r="C113" s="190"/>
      <c r="D113" s="190"/>
      <c r="E113" s="190"/>
      <c r="F113" s="190"/>
      <c r="G113" s="190"/>
      <c r="H113" s="190"/>
      <c r="I113" s="190"/>
      <c r="J113" s="190"/>
      <c r="K113" s="190"/>
      <c r="L113" s="190">
        <f>'[3]Paro LS (6)'!L43</f>
        <v>2</v>
      </c>
      <c r="M113" s="190">
        <f>'[4]Paro LS (6)'!M43</f>
        <v>3</v>
      </c>
      <c r="N113" s="190"/>
    </row>
    <row r="114" spans="1:14" x14ac:dyDescent="0.2">
      <c r="A114" s="206" t="s">
        <v>140</v>
      </c>
      <c r="B114" s="200" t="s">
        <v>365</v>
      </c>
      <c r="C114" s="190">
        <f>[1]PRI!C10</f>
        <v>191</v>
      </c>
      <c r="D114" s="190">
        <f>[1]PRI!D10</f>
        <v>191</v>
      </c>
      <c r="E114" s="190">
        <f>[1]PRI!E10</f>
        <v>191</v>
      </c>
      <c r="F114" s="190">
        <v>192</v>
      </c>
      <c r="G114" s="190">
        <v>193</v>
      </c>
      <c r="H114" s="190">
        <f>[2]PRI!H10</f>
        <v>193</v>
      </c>
      <c r="I114" s="190">
        <v>196</v>
      </c>
      <c r="J114" s="190">
        <v>197</v>
      </c>
      <c r="K114" s="190">
        <v>197</v>
      </c>
      <c r="L114" s="190">
        <f>[3]PRI!L10</f>
        <v>198</v>
      </c>
      <c r="M114" s="190">
        <f>[4]PRI!M10</f>
        <v>198</v>
      </c>
      <c r="N114" s="190"/>
    </row>
    <row r="115" spans="1:14" x14ac:dyDescent="0.2">
      <c r="A115" s="200" t="s">
        <v>125</v>
      </c>
      <c r="B115" s="200" t="s">
        <v>126</v>
      </c>
      <c r="C115" s="190">
        <f>[1]FTTB!C6</f>
        <v>2025</v>
      </c>
      <c r="D115" s="190">
        <f>[1]FTTB!D6</f>
        <v>2040</v>
      </c>
      <c r="E115" s="190">
        <f>[1]FTTB!E6</f>
        <v>2065</v>
      </c>
      <c r="F115" s="190">
        <v>2087</v>
      </c>
      <c r="G115" s="190">
        <v>2138</v>
      </c>
      <c r="H115" s="190">
        <f>[2]FTTB!H6</f>
        <v>2162</v>
      </c>
      <c r="I115" s="190">
        <v>2187</v>
      </c>
      <c r="J115" s="190">
        <v>2223</v>
      </c>
      <c r="K115" s="190">
        <v>2203</v>
      </c>
      <c r="L115" s="190">
        <f>[3]FTTB!L6</f>
        <v>2475</v>
      </c>
      <c r="M115" s="190">
        <f>[4]FTTB!M6</f>
        <v>2536</v>
      </c>
      <c r="N115" s="190"/>
    </row>
    <row r="116" spans="1:14" x14ac:dyDescent="0.2">
      <c r="A116" s="202" t="s">
        <v>145</v>
      </c>
      <c r="B116" s="202"/>
      <c r="C116" s="199">
        <f>SUM(C61:C115)</f>
        <v>13720</v>
      </c>
      <c r="D116" s="199">
        <f t="shared" ref="D116:N116" si="3">SUM(D61:D115)</f>
        <v>13765</v>
      </c>
      <c r="E116" s="199">
        <f t="shared" si="3"/>
        <v>13818</v>
      </c>
      <c r="F116" s="199">
        <f t="shared" si="3"/>
        <v>13854</v>
      </c>
      <c r="G116" s="199">
        <f t="shared" si="3"/>
        <v>13905</v>
      </c>
      <c r="H116" s="199">
        <f t="shared" si="3"/>
        <v>13960</v>
      </c>
      <c r="I116" s="199">
        <f t="shared" si="3"/>
        <v>13915</v>
      </c>
      <c r="J116" s="199">
        <f t="shared" si="3"/>
        <v>14087</v>
      </c>
      <c r="K116" s="199">
        <f t="shared" si="3"/>
        <v>13955</v>
      </c>
      <c r="L116" s="199">
        <f t="shared" si="3"/>
        <v>14097</v>
      </c>
      <c r="M116" s="199">
        <f t="shared" si="3"/>
        <v>14131</v>
      </c>
      <c r="N116" s="199">
        <f t="shared" si="3"/>
        <v>0</v>
      </c>
    </row>
    <row r="117" spans="1:14" x14ac:dyDescent="0.2">
      <c r="C117" s="177"/>
    </row>
    <row r="118" spans="1:14" x14ac:dyDescent="0.2">
      <c r="C118" s="177"/>
    </row>
    <row r="119" spans="1:14" x14ac:dyDescent="0.2">
      <c r="A119" s="204" t="s">
        <v>146</v>
      </c>
      <c r="B119" s="204"/>
      <c r="C119" s="195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</row>
    <row r="120" spans="1:14" x14ac:dyDescent="0.2">
      <c r="C120" s="177"/>
    </row>
    <row r="121" spans="1:14" x14ac:dyDescent="0.2">
      <c r="A121" s="220" t="s">
        <v>54</v>
      </c>
      <c r="B121" s="221" t="s">
        <v>55</v>
      </c>
      <c r="C121" s="188" t="s">
        <v>56</v>
      </c>
      <c r="D121" s="188" t="s">
        <v>57</v>
      </c>
      <c r="E121" s="188" t="s">
        <v>58</v>
      </c>
      <c r="F121" s="188" t="s">
        <v>59</v>
      </c>
      <c r="G121" s="188" t="s">
        <v>60</v>
      </c>
      <c r="H121" s="188" t="s">
        <v>61</v>
      </c>
      <c r="I121" s="188" t="s">
        <v>62</v>
      </c>
      <c r="J121" s="189" t="s">
        <v>63</v>
      </c>
      <c r="K121" s="189" t="s">
        <v>64</v>
      </c>
      <c r="L121" s="189" t="s">
        <v>65</v>
      </c>
      <c r="M121" s="188" t="s">
        <v>66</v>
      </c>
      <c r="N121" s="189" t="s">
        <v>67</v>
      </c>
    </row>
    <row r="122" spans="1:14" x14ac:dyDescent="0.2">
      <c r="A122" s="220"/>
      <c r="B122" s="222"/>
      <c r="C122" s="189" t="s">
        <v>68</v>
      </c>
      <c r="D122" s="189" t="s">
        <v>68</v>
      </c>
      <c r="E122" s="189" t="s">
        <v>68</v>
      </c>
      <c r="F122" s="189" t="s">
        <v>68</v>
      </c>
      <c r="G122" s="189" t="s">
        <v>68</v>
      </c>
      <c r="H122" s="189" t="s">
        <v>68</v>
      </c>
      <c r="I122" s="189" t="s">
        <v>68</v>
      </c>
      <c r="J122" s="189" t="s">
        <v>68</v>
      </c>
      <c r="K122" s="189" t="s">
        <v>68</v>
      </c>
      <c r="L122" s="189" t="s">
        <v>68</v>
      </c>
      <c r="M122" s="189" t="s">
        <v>68</v>
      </c>
      <c r="N122" s="189" t="s">
        <v>68</v>
      </c>
    </row>
    <row r="123" spans="1:14" x14ac:dyDescent="0.2">
      <c r="A123" s="207" t="s">
        <v>147</v>
      </c>
      <c r="B123" s="208" t="s">
        <v>82</v>
      </c>
      <c r="C123" s="193">
        <f>('[1]Paro (9)'!C51+'[1]Paro (9)'!C58)</f>
        <v>211</v>
      </c>
      <c r="D123" s="193">
        <f>('[1]Paro (9)'!D51+'[1]Paro (9)'!D58)</f>
        <v>210</v>
      </c>
      <c r="E123" s="193">
        <f>('[1]Paro (9)'!E51+'[1]Paro (9)'!E58)</f>
        <v>210</v>
      </c>
      <c r="F123" s="193">
        <v>210</v>
      </c>
      <c r="G123" s="193">
        <v>210</v>
      </c>
      <c r="H123" s="193">
        <f>('[2]Paro (9)'!H51+'[2]Paro (9)'!H58)</f>
        <v>210</v>
      </c>
      <c r="I123" s="193">
        <v>210</v>
      </c>
      <c r="J123" s="193">
        <v>210</v>
      </c>
      <c r="K123" s="193">
        <v>210</v>
      </c>
      <c r="L123" s="193">
        <f>('[3]Paro (9)'!L51+'[3]Paro (9)'!L58)</f>
        <v>210</v>
      </c>
      <c r="M123" s="193">
        <f>('[4]Paro (9)'!M51+'[4]Paro (9)'!M58)</f>
        <v>210</v>
      </c>
      <c r="N123" s="193"/>
    </row>
    <row r="124" spans="1:14" x14ac:dyDescent="0.2">
      <c r="A124" s="207" t="s">
        <v>47</v>
      </c>
      <c r="B124" s="208" t="s">
        <v>82</v>
      </c>
      <c r="C124" s="193">
        <f>'[1]Paro (9)'!C65</f>
        <v>108</v>
      </c>
      <c r="D124" s="193">
        <f>'[1]Paro (9)'!D65</f>
        <v>108</v>
      </c>
      <c r="E124" s="193">
        <f>'[1]Paro (9)'!E65</f>
        <v>109</v>
      </c>
      <c r="F124" s="193">
        <v>109</v>
      </c>
      <c r="G124" s="193">
        <v>109</v>
      </c>
      <c r="H124" s="193">
        <f>'[2]Paro (9)'!H65</f>
        <v>109</v>
      </c>
      <c r="I124" s="193">
        <v>109</v>
      </c>
      <c r="J124" s="193">
        <v>109</v>
      </c>
      <c r="K124" s="193">
        <v>109</v>
      </c>
      <c r="L124" s="193">
        <f>'[3]Paro (9)'!L65</f>
        <v>109</v>
      </c>
      <c r="M124" s="193">
        <f>'[4]Paro (9)'!M65</f>
        <v>109</v>
      </c>
      <c r="N124" s="193"/>
    </row>
    <row r="125" spans="1:14" x14ac:dyDescent="0.2">
      <c r="A125" s="207" t="s">
        <v>148</v>
      </c>
      <c r="B125" s="208" t="s">
        <v>82</v>
      </c>
      <c r="C125" s="193">
        <f>'[1]Phuntsholing (5)'!C8</f>
        <v>795</v>
      </c>
      <c r="D125" s="193">
        <f>'[1]Phuntsholing (5)'!D8</f>
        <v>796</v>
      </c>
      <c r="E125" s="193">
        <f>'[1]Phuntsholing (5)'!E8</f>
        <v>799</v>
      </c>
      <c r="F125" s="193">
        <v>802</v>
      </c>
      <c r="G125" s="193">
        <v>801</v>
      </c>
      <c r="H125" s="193">
        <f>'[2]Phuntsholing (5)'!H8</f>
        <v>800</v>
      </c>
      <c r="I125" s="193">
        <v>809</v>
      </c>
      <c r="J125" s="193">
        <v>816</v>
      </c>
      <c r="K125" s="193">
        <v>819</v>
      </c>
      <c r="L125" s="193">
        <f>'[3]Phuntsholing (5)'!L8</f>
        <v>821</v>
      </c>
      <c r="M125" s="193">
        <f>'[4]Phuntsholing (5)'!M8</f>
        <v>824</v>
      </c>
      <c r="N125" s="193"/>
    </row>
    <row r="126" spans="1:14" x14ac:dyDescent="0.2">
      <c r="A126" s="207" t="s">
        <v>148</v>
      </c>
      <c r="B126" s="208" t="s">
        <v>149</v>
      </c>
      <c r="C126" s="193">
        <f>SUM('[1]PHUNTSHOLING FTTC (4)'!C7,'[1]PHUNTSHOLING FTTC (4)'!C13,'[1]PHUNTSHOLING FTTC (4)'!C19)</f>
        <v>1133</v>
      </c>
      <c r="D126" s="193">
        <f>SUM('[1]PHUNTSHOLING FTTC (4)'!D7,'[1]PHUNTSHOLING FTTC (4)'!D13,'[1]PHUNTSHOLING FTTC (4)'!D19)</f>
        <v>1135</v>
      </c>
      <c r="E126" s="193">
        <f>SUM('[1]PHUNTSHOLING FTTC (4)'!E7,'[1]PHUNTSHOLING FTTC (4)'!E13,'[1]PHUNTSHOLING FTTC (4)'!E19)</f>
        <v>1138</v>
      </c>
      <c r="F126" s="193">
        <v>1135</v>
      </c>
      <c r="G126" s="193">
        <v>1137</v>
      </c>
      <c r="H126" s="193">
        <f>SUM('[2]PHUNTSHOLING FTTC (4)'!H7,'[2]PHUNTSHOLING FTTC (4)'!H13,'[2]PHUNTSHOLING FTTC (4)'!H19)</f>
        <v>1137</v>
      </c>
      <c r="I126" s="193">
        <v>1138</v>
      </c>
      <c r="J126" s="193">
        <v>1139</v>
      </c>
      <c r="K126" s="193">
        <v>1136</v>
      </c>
      <c r="L126" s="193">
        <f>SUM('[3]PHUNTSHOLING FTTC (4)'!L7,'[3]PHUNTSHOLING FTTC (4)'!L13,'[3]PHUNTSHOLING FTTC (4)'!L19)</f>
        <v>1144</v>
      </c>
      <c r="M126" s="193">
        <f>SUM('[4]PHUNTSHOLING FTTC (4)'!M7,'[4]PHUNTSHOLING FTTC (4)'!M13,'[4]PHUNTSHOLING FTTC (4)'!M19)</f>
        <v>1143</v>
      </c>
      <c r="N126" s="193"/>
    </row>
    <row r="127" spans="1:14" x14ac:dyDescent="0.2">
      <c r="A127" s="207" t="s">
        <v>48</v>
      </c>
      <c r="B127" s="208" t="s">
        <v>149</v>
      </c>
      <c r="C127" s="193">
        <f>'[1]PHUNTSHOLING FTTC (4)'!C25</f>
        <v>408</v>
      </c>
      <c r="D127" s="193">
        <f>'[1]PHUNTSHOLING FTTC (4)'!D25</f>
        <v>409</v>
      </c>
      <c r="E127" s="193">
        <f>'[1]Phuntsholing (5)'!E40</f>
        <v>410</v>
      </c>
      <c r="F127" s="193">
        <v>410</v>
      </c>
      <c r="G127" s="193">
        <v>407</v>
      </c>
      <c r="H127" s="193">
        <f>'[2]Phuntsholing (5)'!H40</f>
        <v>407</v>
      </c>
      <c r="I127" s="193">
        <v>407</v>
      </c>
      <c r="J127" s="193">
        <v>367</v>
      </c>
      <c r="K127" s="193">
        <v>364</v>
      </c>
      <c r="L127" s="193">
        <f>'[3]Phuntsholing (5)'!L40</f>
        <v>364</v>
      </c>
      <c r="M127" s="193">
        <f>'[4]Phuntsholing (5)'!M40</f>
        <v>364</v>
      </c>
      <c r="N127" s="193"/>
    </row>
    <row r="128" spans="1:14" x14ac:dyDescent="0.2">
      <c r="A128" s="207" t="s">
        <v>150</v>
      </c>
      <c r="B128" s="208" t="s">
        <v>362</v>
      </c>
      <c r="C128" s="193">
        <f>'[1]PHUNTSHOLING FTTC (4)'!C26</f>
        <v>24</v>
      </c>
      <c r="D128" s="193">
        <f>'[1]PHUNTSHOLING FTTC (4)'!D26</f>
        <v>24</v>
      </c>
      <c r="E128" s="193">
        <f>'[1]Phuntsholing (5)'!E41</f>
        <v>23</v>
      </c>
      <c r="F128" s="193">
        <v>23</v>
      </c>
      <c r="G128" s="193">
        <v>23</v>
      </c>
      <c r="H128" s="193">
        <f>'[2]Phuntsholing (5)'!H41</f>
        <v>23</v>
      </c>
      <c r="I128" s="193">
        <v>23</v>
      </c>
      <c r="J128" s="193">
        <v>23</v>
      </c>
      <c r="K128" s="193">
        <v>23</v>
      </c>
      <c r="L128" s="193">
        <f>'[3]Phuntsholing (5)'!L41</f>
        <v>23</v>
      </c>
      <c r="M128" s="193">
        <f>'[4]Phuntsholing (5)'!M41</f>
        <v>23</v>
      </c>
      <c r="N128" s="193"/>
    </row>
    <row r="129" spans="1:14" x14ac:dyDescent="0.2">
      <c r="A129" s="207" t="s">
        <v>152</v>
      </c>
      <c r="B129" s="208" t="s">
        <v>82</v>
      </c>
      <c r="C129" s="193">
        <f>'[1]Phuntsholing (5)'!C33</f>
        <v>129</v>
      </c>
      <c r="D129" s="193">
        <f>'[1]Phuntsholing (5)'!D33</f>
        <v>129</v>
      </c>
      <c r="E129" s="193">
        <f>'[1]Phuntsholing (5)'!E33</f>
        <v>130</v>
      </c>
      <c r="F129" s="193">
        <v>130</v>
      </c>
      <c r="G129" s="193">
        <v>130</v>
      </c>
      <c r="H129" s="193">
        <f>'[2]Phuntsholing (5)'!H33</f>
        <v>130</v>
      </c>
      <c r="I129" s="193">
        <v>130</v>
      </c>
      <c r="J129" s="193">
        <v>129</v>
      </c>
      <c r="K129" s="193">
        <v>129</v>
      </c>
      <c r="L129" s="193">
        <f>'[3]Phuntsholing (5)'!L33</f>
        <v>129</v>
      </c>
      <c r="M129" s="193">
        <f>'[4]Phuntsholing (5)'!M33</f>
        <v>129</v>
      </c>
      <c r="N129" s="193"/>
    </row>
    <row r="130" spans="1:14" x14ac:dyDescent="0.2">
      <c r="A130" s="207" t="s">
        <v>347</v>
      </c>
      <c r="B130" s="208" t="s">
        <v>351</v>
      </c>
      <c r="C130" s="193">
        <f>'[1]Phuntsholing (5)'!C14</f>
        <v>70</v>
      </c>
      <c r="D130" s="193">
        <f>'[1]Phuntsholing (5)'!D14</f>
        <v>71</v>
      </c>
      <c r="E130" s="193">
        <f>'[1]Phuntsholing (5)'!E14</f>
        <v>71</v>
      </c>
      <c r="F130" s="193">
        <v>71</v>
      </c>
      <c r="G130" s="193">
        <v>71</v>
      </c>
      <c r="H130" s="193">
        <f>'[2]Phuntsholing (5)'!H14</f>
        <v>70</v>
      </c>
      <c r="I130" s="193">
        <v>70</v>
      </c>
      <c r="J130" s="193">
        <v>68</v>
      </c>
      <c r="K130" s="193">
        <v>68</v>
      </c>
      <c r="L130" s="193">
        <f>'[3]Phuntsholing (5)'!L14</f>
        <v>68</v>
      </c>
      <c r="M130" s="193">
        <f>'[4]Phuntsholing (5)'!M14</f>
        <v>68</v>
      </c>
      <c r="N130" s="193"/>
    </row>
    <row r="131" spans="1:14" x14ac:dyDescent="0.2">
      <c r="A131" s="207" t="s">
        <v>349</v>
      </c>
      <c r="B131" s="208" t="s">
        <v>351</v>
      </c>
      <c r="C131" s="193">
        <f>('[1]Phuntsholing (5)'!C20+'[1]Phuntsholing (5)'!C26)</f>
        <v>154</v>
      </c>
      <c r="D131" s="193">
        <f>('[1]Phuntsholing (5)'!D20+'[1]Phuntsholing (5)'!D26)</f>
        <v>154</v>
      </c>
      <c r="E131" s="193">
        <f>('[1]Phuntsholing (5)'!E20+'[1]Phuntsholing (5)'!E26)</f>
        <v>154</v>
      </c>
      <c r="F131" s="193">
        <v>154</v>
      </c>
      <c r="G131" s="193">
        <v>154</v>
      </c>
      <c r="H131" s="193">
        <f>('[2]Phuntsholing (5)'!H20+'[2]Phuntsholing (5)'!H26)</f>
        <v>154</v>
      </c>
      <c r="I131" s="193">
        <v>154</v>
      </c>
      <c r="J131" s="193">
        <v>154</v>
      </c>
      <c r="K131" s="193">
        <v>154</v>
      </c>
      <c r="L131" s="193">
        <f>('[3]Phuntsholing (5)'!L20+'[3]Phuntsholing (5)'!L26)</f>
        <v>154</v>
      </c>
      <c r="M131" s="193">
        <f>('[4]Phuntsholing (5)'!M20+'[4]Phuntsholing (5)'!M26)</f>
        <v>154</v>
      </c>
      <c r="N131" s="193"/>
    </row>
    <row r="132" spans="1:14" x14ac:dyDescent="0.2">
      <c r="A132" s="200" t="s">
        <v>385</v>
      </c>
      <c r="B132" s="208"/>
      <c r="C132" s="193">
        <f>[1]FTTB!C8</f>
        <v>7</v>
      </c>
      <c r="D132" s="193">
        <f>[1]FTTB!D8</f>
        <v>7</v>
      </c>
      <c r="E132" s="193">
        <f>[1]FTTB!E8</f>
        <v>8</v>
      </c>
      <c r="F132" s="193">
        <v>8</v>
      </c>
      <c r="G132" s="193">
        <v>8</v>
      </c>
      <c r="H132" s="193">
        <f>[2]FTTB!H8</f>
        <v>8</v>
      </c>
      <c r="I132" s="193">
        <v>8</v>
      </c>
      <c r="J132" s="193">
        <v>8</v>
      </c>
      <c r="K132" s="193">
        <v>8</v>
      </c>
      <c r="L132" s="193">
        <f>[3]FTTB!L9</f>
        <v>8</v>
      </c>
      <c r="M132" s="193">
        <f>[4]FTTB!M9</f>
        <v>8</v>
      </c>
      <c r="N132" s="193"/>
    </row>
    <row r="133" spans="1:14" x14ac:dyDescent="0.2">
      <c r="A133" s="209" t="s">
        <v>87</v>
      </c>
      <c r="B133" s="202"/>
      <c r="C133" s="199">
        <f>SUM(C123:C132)</f>
        <v>3039</v>
      </c>
      <c r="D133" s="199">
        <f t="shared" ref="D133:N133" si="4">SUM(D123:D132)</f>
        <v>3043</v>
      </c>
      <c r="E133" s="199">
        <f t="shared" si="4"/>
        <v>3052</v>
      </c>
      <c r="F133" s="199">
        <f t="shared" si="4"/>
        <v>3052</v>
      </c>
      <c r="G133" s="199">
        <f t="shared" si="4"/>
        <v>3050</v>
      </c>
      <c r="H133" s="199">
        <f t="shared" si="4"/>
        <v>3048</v>
      </c>
      <c r="I133" s="199">
        <f t="shared" si="4"/>
        <v>3058</v>
      </c>
      <c r="J133" s="199">
        <f t="shared" si="4"/>
        <v>3023</v>
      </c>
      <c r="K133" s="199">
        <f t="shared" si="4"/>
        <v>3020</v>
      </c>
      <c r="L133" s="199">
        <f t="shared" si="4"/>
        <v>3030</v>
      </c>
      <c r="M133" s="199">
        <f t="shared" si="4"/>
        <v>3032</v>
      </c>
      <c r="N133" s="199">
        <f t="shared" si="4"/>
        <v>0</v>
      </c>
    </row>
    <row r="134" spans="1:14" x14ac:dyDescent="0.2">
      <c r="A134" s="210" t="s">
        <v>153</v>
      </c>
      <c r="B134" s="210"/>
      <c r="C134" s="211">
        <f>SUM(C27,C54,C116,C133)</f>
        <v>22077</v>
      </c>
      <c r="D134" s="211">
        <f t="shared" ref="D134:N134" si="5">SUM(D27,D54,D116,D133)</f>
        <v>22121</v>
      </c>
      <c r="E134" s="211">
        <f t="shared" si="5"/>
        <v>22161</v>
      </c>
      <c r="F134" s="211">
        <f t="shared" si="5"/>
        <v>22184</v>
      </c>
      <c r="G134" s="211">
        <f t="shared" si="5"/>
        <v>22236</v>
      </c>
      <c r="H134" s="211">
        <f t="shared" si="5"/>
        <v>22289</v>
      </c>
      <c r="I134" s="211">
        <f t="shared" si="5"/>
        <v>22241</v>
      </c>
      <c r="J134" s="211">
        <f t="shared" si="5"/>
        <v>22361</v>
      </c>
      <c r="K134" s="211">
        <f t="shared" si="5"/>
        <v>22229</v>
      </c>
      <c r="L134" s="211">
        <f t="shared" si="5"/>
        <v>22373</v>
      </c>
      <c r="M134" s="211">
        <f t="shared" si="5"/>
        <v>22410</v>
      </c>
      <c r="N134" s="211">
        <f t="shared" si="5"/>
        <v>0</v>
      </c>
    </row>
    <row r="135" spans="1:14" x14ac:dyDescent="0.2">
      <c r="A135" s="216" t="s">
        <v>381</v>
      </c>
      <c r="B135" s="215"/>
      <c r="C135" s="194">
        <v>5308</v>
      </c>
      <c r="D135" s="194">
        <v>5538</v>
      </c>
      <c r="E135" s="194">
        <v>5564</v>
      </c>
      <c r="F135" s="194">
        <v>5655</v>
      </c>
      <c r="G135" s="194">
        <v>5702</v>
      </c>
      <c r="H135" s="194">
        <v>5846</v>
      </c>
      <c r="I135" s="194">
        <v>5873</v>
      </c>
      <c r="J135" s="194">
        <v>5113</v>
      </c>
      <c r="K135" s="194">
        <v>6274</v>
      </c>
      <c r="L135" s="194">
        <v>6324</v>
      </c>
      <c r="M135" s="194">
        <v>6541</v>
      </c>
      <c r="N135" s="194"/>
    </row>
    <row r="136" spans="1:14" x14ac:dyDescent="0.2">
      <c r="A136" s="216" t="s">
        <v>382</v>
      </c>
      <c r="B136" s="215"/>
      <c r="C136" s="217">
        <f>C134-C135</f>
        <v>16769</v>
      </c>
      <c r="D136" s="217">
        <f t="shared" ref="D136:N136" si="6">D134-D135</f>
        <v>16583</v>
      </c>
      <c r="E136" s="217">
        <f t="shared" si="6"/>
        <v>16597</v>
      </c>
      <c r="F136" s="217">
        <f t="shared" si="6"/>
        <v>16529</v>
      </c>
      <c r="G136" s="217">
        <f t="shared" si="6"/>
        <v>16534</v>
      </c>
      <c r="H136" s="217">
        <f t="shared" si="6"/>
        <v>16443</v>
      </c>
      <c r="I136" s="217">
        <f t="shared" si="6"/>
        <v>16368</v>
      </c>
      <c r="J136" s="217">
        <f t="shared" si="6"/>
        <v>17248</v>
      </c>
      <c r="K136" s="217">
        <f t="shared" si="6"/>
        <v>15955</v>
      </c>
      <c r="L136" s="217">
        <f t="shared" si="6"/>
        <v>16049</v>
      </c>
      <c r="M136" s="217">
        <f t="shared" si="6"/>
        <v>15869</v>
      </c>
      <c r="N136" s="217">
        <f t="shared" si="6"/>
        <v>0</v>
      </c>
    </row>
    <row r="139" spans="1:14" x14ac:dyDescent="0.2">
      <c r="A139" s="216" t="s">
        <v>383</v>
      </c>
    </row>
  </sheetData>
  <mergeCells count="11">
    <mergeCell ref="A59:A60"/>
    <mergeCell ref="B59:B60"/>
    <mergeCell ref="A121:A122"/>
    <mergeCell ref="B121:B122"/>
    <mergeCell ref="A1:N1"/>
    <mergeCell ref="A3:C3"/>
    <mergeCell ref="A5:A6"/>
    <mergeCell ref="B5:B6"/>
    <mergeCell ref="A30:C30"/>
    <mergeCell ref="A32:A33"/>
    <mergeCell ref="B32:B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H7" workbookViewId="0">
      <selection activeCell="N28" sqref="N28"/>
    </sheetView>
  </sheetViews>
  <sheetFormatPr defaultRowHeight="15" x14ac:dyDescent="0.25"/>
  <cols>
    <col min="1" max="1" width="5.140625" customWidth="1"/>
    <col min="2" max="2" width="16" customWidth="1"/>
    <col min="3" max="14" width="11" customWidth="1"/>
  </cols>
  <sheetData>
    <row r="1" spans="1:14" x14ac:dyDescent="0.25">
      <c r="A1" s="227" t="s">
        <v>387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14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1:14" x14ac:dyDescent="0.25">
      <c r="A3" s="225" t="s">
        <v>0</v>
      </c>
      <c r="B3" s="225" t="s">
        <v>27</v>
      </c>
      <c r="C3" s="229" t="s">
        <v>361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</row>
    <row r="4" spans="1:14" ht="25.5" x14ac:dyDescent="0.25">
      <c r="A4" s="225"/>
      <c r="B4" s="225"/>
      <c r="C4" s="4" t="s">
        <v>354</v>
      </c>
      <c r="D4" s="4" t="s">
        <v>355</v>
      </c>
      <c r="E4" s="4" t="s">
        <v>356</v>
      </c>
      <c r="F4" s="4" t="s">
        <v>357</v>
      </c>
      <c r="G4" s="4" t="s">
        <v>164</v>
      </c>
      <c r="H4" s="4" t="s">
        <v>358</v>
      </c>
      <c r="I4" s="4" t="s">
        <v>166</v>
      </c>
      <c r="J4" s="4" t="s">
        <v>359</v>
      </c>
      <c r="K4" s="4" t="s">
        <v>360</v>
      </c>
      <c r="L4" s="4" t="s">
        <v>342</v>
      </c>
      <c r="M4" s="4" t="s">
        <v>343</v>
      </c>
      <c r="N4" s="4" t="s">
        <v>344</v>
      </c>
    </row>
    <row r="5" spans="1:14" x14ac:dyDescent="0.25">
      <c r="A5" s="1">
        <v>1</v>
      </c>
      <c r="B5" s="1" t="s">
        <v>28</v>
      </c>
      <c r="C5" s="5">
        <f>'EXCHANGE WISE'!C38</f>
        <v>10569</v>
      </c>
      <c r="D5" s="5">
        <f>'EXCHANGE WISE'!D38</f>
        <v>10601</v>
      </c>
      <c r="E5" s="5">
        <f>'EXCHANGE WISE'!E38</f>
        <v>10636</v>
      </c>
      <c r="F5" s="5">
        <f>'EXCHANGE WISE'!F38</f>
        <v>10674</v>
      </c>
      <c r="G5" s="5">
        <f>'EXCHANGE WISE'!G38</f>
        <v>10742</v>
      </c>
      <c r="H5" s="5">
        <f>'EXCHANGE WISE'!H38</f>
        <v>10781</v>
      </c>
      <c r="I5" s="5">
        <f>'EXCHANGE WISE'!I38</f>
        <v>10759</v>
      </c>
      <c r="J5" s="5">
        <f>'EXCHANGE WISE'!J38</f>
        <v>10925</v>
      </c>
      <c r="K5" s="5">
        <f>'EXCHANGE WISE'!K38</f>
        <v>10823</v>
      </c>
      <c r="L5" s="5">
        <f>'EXCHANGE WISE'!L38</f>
        <v>11074</v>
      </c>
      <c r="M5" s="5">
        <f>'EXCHANGE WISE'!M38</f>
        <v>11137</v>
      </c>
      <c r="N5" s="5">
        <v>0</v>
      </c>
    </row>
    <row r="6" spans="1:14" x14ac:dyDescent="0.25">
      <c r="A6" s="1">
        <v>2</v>
      </c>
      <c r="B6" s="1" t="s">
        <v>29</v>
      </c>
      <c r="C6" s="5">
        <f>'EXCHANGE WISE'!C43</f>
        <v>374</v>
      </c>
      <c r="D6" s="5">
        <f>'EXCHANGE WISE'!D43</f>
        <v>374</v>
      </c>
      <c r="E6" s="5">
        <f>'EXCHANGE WISE'!E43</f>
        <v>376</v>
      </c>
      <c r="F6" s="5">
        <f>'EXCHANGE WISE'!F43</f>
        <v>377</v>
      </c>
      <c r="G6" s="5">
        <f>'EXCHANGE WISE'!G43</f>
        <v>378</v>
      </c>
      <c r="H6" s="5">
        <f>'EXCHANGE WISE'!H43</f>
        <v>382</v>
      </c>
      <c r="I6" s="5">
        <f>'EXCHANGE WISE'!I43</f>
        <v>380</v>
      </c>
      <c r="J6" s="5">
        <f>'EXCHANGE WISE'!J43</f>
        <v>380</v>
      </c>
      <c r="K6" s="5">
        <f>'EXCHANGE WISE'!K43</f>
        <v>379</v>
      </c>
      <c r="L6" s="5">
        <f>'EXCHANGE WISE'!L43</f>
        <v>270</v>
      </c>
      <c r="M6" s="5">
        <f>'EXCHANGE WISE'!M43</f>
        <v>272</v>
      </c>
      <c r="N6" s="5">
        <f>'EXCHANGE WISE'!N43</f>
        <v>0</v>
      </c>
    </row>
    <row r="7" spans="1:14" x14ac:dyDescent="0.25">
      <c r="A7" s="1">
        <v>3</v>
      </c>
      <c r="B7" s="1" t="s">
        <v>30</v>
      </c>
      <c r="C7" s="5">
        <f>'EXCHANGE WISE'!C50</f>
        <v>788</v>
      </c>
      <c r="D7" s="5">
        <f>'EXCHANGE WISE'!D50</f>
        <v>792</v>
      </c>
      <c r="E7" s="5">
        <f>'EXCHANGE WISE'!E50</f>
        <v>795</v>
      </c>
      <c r="F7" s="5">
        <f>'EXCHANGE WISE'!F50</f>
        <v>781</v>
      </c>
      <c r="G7" s="5">
        <f>'EXCHANGE WISE'!G50</f>
        <v>770</v>
      </c>
      <c r="H7" s="5">
        <f>'EXCHANGE WISE'!H50</f>
        <v>771</v>
      </c>
      <c r="I7" s="5">
        <f>'EXCHANGE WISE'!I50</f>
        <v>754</v>
      </c>
      <c r="J7" s="5">
        <f>'EXCHANGE WISE'!J50</f>
        <v>755</v>
      </c>
      <c r="K7" s="5">
        <f>'EXCHANGE WISE'!K50</f>
        <v>727</v>
      </c>
      <c r="L7" s="5">
        <f>'EXCHANGE WISE'!L50</f>
        <v>732</v>
      </c>
      <c r="M7" s="5">
        <f>'EXCHANGE WISE'!M50</f>
        <v>733</v>
      </c>
      <c r="N7" s="5">
        <f>'EXCHANGE WISE'!N50</f>
        <v>0</v>
      </c>
    </row>
    <row r="8" spans="1:14" x14ac:dyDescent="0.25">
      <c r="A8" s="1">
        <v>4</v>
      </c>
      <c r="B8" s="1" t="s">
        <v>31</v>
      </c>
      <c r="C8" s="5">
        <f>'EXCHANGE WISE'!C54</f>
        <v>73</v>
      </c>
      <c r="D8" s="5">
        <f>'EXCHANGE WISE'!D54</f>
        <v>73</v>
      </c>
      <c r="E8" s="5">
        <f>'EXCHANGE WISE'!E54</f>
        <v>73</v>
      </c>
      <c r="F8" s="5">
        <f>'EXCHANGE WISE'!F54</f>
        <v>74</v>
      </c>
      <c r="G8" s="5">
        <f>'EXCHANGE WISE'!G54</f>
        <v>75</v>
      </c>
      <c r="H8" s="5">
        <f>'EXCHANGE WISE'!H54</f>
        <v>75</v>
      </c>
      <c r="I8" s="5">
        <f>'EXCHANGE WISE'!I54</f>
        <v>76</v>
      </c>
      <c r="J8" s="5">
        <f>'EXCHANGE WISE'!J54</f>
        <v>76</v>
      </c>
      <c r="K8" s="5">
        <f>'EXCHANGE WISE'!K54</f>
        <v>76</v>
      </c>
      <c r="L8" s="5">
        <f>'EXCHANGE WISE'!L54</f>
        <v>76</v>
      </c>
      <c r="M8" s="5">
        <f>'EXCHANGE WISE'!M54</f>
        <v>76</v>
      </c>
      <c r="N8" s="5">
        <f>'EXCHANGE WISE'!N54</f>
        <v>0</v>
      </c>
    </row>
    <row r="9" spans="1:14" x14ac:dyDescent="0.25">
      <c r="A9" s="1">
        <v>5</v>
      </c>
      <c r="B9" s="1" t="s">
        <v>32</v>
      </c>
      <c r="C9" s="5">
        <f>'EXCHANGE WISE'!C66</f>
        <v>1627</v>
      </c>
      <c r="D9" s="5">
        <f>'EXCHANGE WISE'!D66</f>
        <v>1636</v>
      </c>
      <c r="E9" s="5">
        <f>'EXCHANGE WISE'!E66</f>
        <v>1649</v>
      </c>
      <c r="F9" s="5">
        <f>'EXCHANGE WISE'!F66</f>
        <v>1657</v>
      </c>
      <c r="G9" s="5">
        <f>'EXCHANGE WISE'!G66</f>
        <v>1656</v>
      </c>
      <c r="H9" s="5">
        <f>'EXCHANGE WISE'!H66</f>
        <v>1664</v>
      </c>
      <c r="I9" s="5">
        <f>'EXCHANGE WISE'!I66</f>
        <v>1659</v>
      </c>
      <c r="J9" s="5">
        <f>'EXCHANGE WISE'!J66</f>
        <v>1661</v>
      </c>
      <c r="K9" s="5">
        <f>'EXCHANGE WISE'!K66</f>
        <v>1662</v>
      </c>
      <c r="L9" s="5">
        <f>'EXCHANGE WISE'!L66</f>
        <v>1656</v>
      </c>
      <c r="M9" s="5">
        <f>'EXCHANGE WISE'!M66</f>
        <v>1624</v>
      </c>
      <c r="N9" s="5">
        <f>'EXCHANGE WISE'!N66</f>
        <v>0</v>
      </c>
    </row>
    <row r="10" spans="1:14" x14ac:dyDescent="0.25">
      <c r="A10" s="1">
        <v>6</v>
      </c>
      <c r="B10" s="1" t="s">
        <v>33</v>
      </c>
      <c r="C10" s="5">
        <f>'EXCHANGE WISE'!C70</f>
        <v>289</v>
      </c>
      <c r="D10" s="5">
        <f>'EXCHANGE WISE'!D70</f>
        <v>289</v>
      </c>
      <c r="E10" s="5">
        <f>'EXCHANGE WISE'!E70</f>
        <v>289</v>
      </c>
      <c r="F10" s="5">
        <f>'EXCHANGE WISE'!F70</f>
        <v>291</v>
      </c>
      <c r="G10" s="5">
        <f>'EXCHANGE WISE'!G70</f>
        <v>284</v>
      </c>
      <c r="H10" s="5">
        <f>'EXCHANGE WISE'!H70</f>
        <v>287</v>
      </c>
      <c r="I10" s="5">
        <f>'EXCHANGE WISE'!I70</f>
        <v>287</v>
      </c>
      <c r="J10" s="5">
        <f>'EXCHANGE WISE'!J70</f>
        <v>290</v>
      </c>
      <c r="K10" s="5">
        <f>'EXCHANGE WISE'!K70</f>
        <v>288</v>
      </c>
      <c r="L10" s="5">
        <f>'EXCHANGE WISE'!L70</f>
        <v>289</v>
      </c>
      <c r="M10" s="5">
        <f>'EXCHANGE WISE'!M70</f>
        <v>289</v>
      </c>
      <c r="N10" s="5">
        <f>'EXCHANGE WISE'!N70</f>
        <v>0</v>
      </c>
    </row>
    <row r="11" spans="1:14" x14ac:dyDescent="0.25">
      <c r="A11" s="1">
        <v>7</v>
      </c>
      <c r="B11" s="1" t="s">
        <v>35</v>
      </c>
      <c r="C11" s="5">
        <f>'EXCHANGE WISE'!C78</f>
        <v>377</v>
      </c>
      <c r="D11" s="5">
        <f>'EXCHANGE WISE'!D78</f>
        <v>378</v>
      </c>
      <c r="E11" s="5">
        <f>'EXCHANGE WISE'!E78</f>
        <v>378</v>
      </c>
      <c r="F11" s="5">
        <f>'EXCHANGE WISE'!F78</f>
        <v>378</v>
      </c>
      <c r="G11" s="5">
        <f>'EXCHANGE WISE'!G78</f>
        <v>378</v>
      </c>
      <c r="H11" s="5">
        <f>'EXCHANGE WISE'!H78</f>
        <v>379</v>
      </c>
      <c r="I11" s="5">
        <f>'EXCHANGE WISE'!I78</f>
        <v>379</v>
      </c>
      <c r="J11" s="5">
        <f>'EXCHANGE WISE'!J78</f>
        <v>379</v>
      </c>
      <c r="K11" s="5">
        <f>'EXCHANGE WISE'!K78</f>
        <v>375</v>
      </c>
      <c r="L11" s="5">
        <f>'EXCHANGE WISE'!L78</f>
        <v>378</v>
      </c>
      <c r="M11" s="5">
        <f>'EXCHANGE WISE'!M78</f>
        <v>378</v>
      </c>
      <c r="N11" s="5">
        <f>'EXCHANGE WISE'!N78</f>
        <v>0</v>
      </c>
    </row>
    <row r="12" spans="1:14" x14ac:dyDescent="0.25">
      <c r="A12" s="1">
        <v>8</v>
      </c>
      <c r="B12" s="1" t="s">
        <v>36</v>
      </c>
      <c r="C12" s="5">
        <f>'EXCHANGE WISE'!C83</f>
        <v>611</v>
      </c>
      <c r="D12" s="5">
        <f>'EXCHANGE WISE'!D83</f>
        <v>614</v>
      </c>
      <c r="E12" s="5">
        <f>'EXCHANGE WISE'!E83</f>
        <v>586</v>
      </c>
      <c r="F12" s="5">
        <f>'EXCHANGE WISE'!F83</f>
        <v>571</v>
      </c>
      <c r="G12" s="5">
        <f>'EXCHANGE WISE'!G83</f>
        <v>570</v>
      </c>
      <c r="H12" s="5">
        <f>'EXCHANGE WISE'!H83</f>
        <v>570</v>
      </c>
      <c r="I12" s="5">
        <f>'EXCHANGE WISE'!I83</f>
        <v>568</v>
      </c>
      <c r="J12" s="5">
        <f>'EXCHANGE WISE'!J83</f>
        <v>568</v>
      </c>
      <c r="K12" s="5">
        <f>'EXCHANGE WISE'!K83</f>
        <v>565</v>
      </c>
      <c r="L12" s="5">
        <f>'EXCHANGE WISE'!L83</f>
        <v>553</v>
      </c>
      <c r="M12" s="5">
        <f>'EXCHANGE WISE'!M83</f>
        <v>553</v>
      </c>
      <c r="N12" s="5">
        <f>'EXCHANGE WISE'!N83</f>
        <v>0</v>
      </c>
    </row>
    <row r="13" spans="1:14" x14ac:dyDescent="0.25">
      <c r="A13" s="1">
        <v>9</v>
      </c>
      <c r="B13" s="1" t="s">
        <v>37</v>
      </c>
      <c r="C13" s="5">
        <f>'EXCHANGE WISE'!C88</f>
        <v>292</v>
      </c>
      <c r="D13" s="5">
        <f>'EXCHANGE WISE'!D88</f>
        <v>292</v>
      </c>
      <c r="E13" s="5">
        <f>'EXCHANGE WISE'!E88</f>
        <v>293</v>
      </c>
      <c r="F13" s="5">
        <f>'EXCHANGE WISE'!F88</f>
        <v>294</v>
      </c>
      <c r="G13" s="5">
        <f>'EXCHANGE WISE'!G88</f>
        <v>292</v>
      </c>
      <c r="H13" s="5">
        <f>'EXCHANGE WISE'!H88</f>
        <v>293</v>
      </c>
      <c r="I13" s="5">
        <f>'EXCHANGE WISE'!I88</f>
        <v>294</v>
      </c>
      <c r="J13" s="5">
        <f>'EXCHANGE WISE'!J88</f>
        <v>295</v>
      </c>
      <c r="K13" s="5">
        <f>'EXCHANGE WISE'!K88</f>
        <v>296</v>
      </c>
      <c r="L13" s="5">
        <f>'EXCHANGE WISE'!L88</f>
        <v>296</v>
      </c>
      <c r="M13" s="5">
        <f>'EXCHANGE WISE'!M88</f>
        <v>296</v>
      </c>
      <c r="N13" s="5">
        <f>'EXCHANGE WISE'!N88</f>
        <v>0</v>
      </c>
    </row>
    <row r="14" spans="1:14" x14ac:dyDescent="0.25">
      <c r="A14" s="1">
        <v>10</v>
      </c>
      <c r="B14" s="1" t="s">
        <v>44</v>
      </c>
      <c r="C14" s="5">
        <f>'EXCHANGE WISE'!C94</f>
        <v>987</v>
      </c>
      <c r="D14" s="5">
        <f>'EXCHANGE WISE'!D94</f>
        <v>986</v>
      </c>
      <c r="E14" s="5">
        <f>'EXCHANGE WISE'!E94</f>
        <v>980</v>
      </c>
      <c r="F14" s="5">
        <f>'EXCHANGE WISE'!F94</f>
        <v>984</v>
      </c>
      <c r="G14" s="5">
        <f>'EXCHANGE WISE'!G94</f>
        <v>985</v>
      </c>
      <c r="H14" s="5">
        <f>'EXCHANGE WISE'!H94</f>
        <v>993</v>
      </c>
      <c r="I14" s="5">
        <f>'EXCHANGE WISE'!I94</f>
        <v>990</v>
      </c>
      <c r="J14" s="5">
        <f>'EXCHANGE WISE'!J94</f>
        <v>986</v>
      </c>
      <c r="K14" s="5">
        <f>'EXCHANGE WISE'!K94</f>
        <v>989</v>
      </c>
      <c r="L14" s="5">
        <f>'EXCHANGE WISE'!L94</f>
        <v>982</v>
      </c>
      <c r="M14" s="5">
        <f>'EXCHANGE WISE'!M94</f>
        <v>978</v>
      </c>
      <c r="N14" s="5">
        <f>'EXCHANGE WISE'!N94</f>
        <v>0</v>
      </c>
    </row>
    <row r="15" spans="1:14" x14ac:dyDescent="0.25">
      <c r="A15" s="1">
        <v>11</v>
      </c>
      <c r="B15" s="1" t="s">
        <v>45</v>
      </c>
      <c r="C15" s="5">
        <f>'EXCHANGE WISE'!C97</f>
        <v>222</v>
      </c>
      <c r="D15" s="5">
        <f>'EXCHANGE WISE'!D97</f>
        <v>223</v>
      </c>
      <c r="E15" s="5">
        <f>'EXCHANGE WISE'!E97</f>
        <v>225</v>
      </c>
      <c r="F15" s="5">
        <f>'EXCHANGE WISE'!F97</f>
        <v>227</v>
      </c>
      <c r="G15" s="5">
        <f>'EXCHANGE WISE'!G97</f>
        <v>229</v>
      </c>
      <c r="H15" s="5">
        <f>'EXCHANGE WISE'!H97</f>
        <v>228</v>
      </c>
      <c r="I15" s="5">
        <f>'EXCHANGE WISE'!I97</f>
        <v>227</v>
      </c>
      <c r="J15" s="5">
        <f>'EXCHANGE WISE'!J97</f>
        <v>225</v>
      </c>
      <c r="K15" s="5">
        <f>'EXCHANGE WISE'!K97</f>
        <v>225</v>
      </c>
      <c r="L15" s="5">
        <f>'EXCHANGE WISE'!L97</f>
        <v>225</v>
      </c>
      <c r="M15" s="5">
        <f>'EXCHANGE WISE'!M97</f>
        <v>225</v>
      </c>
      <c r="N15" s="5">
        <f>'EXCHANGE WISE'!N97</f>
        <v>0</v>
      </c>
    </row>
    <row r="16" spans="1:14" x14ac:dyDescent="0.25">
      <c r="A16" s="1">
        <v>12</v>
      </c>
      <c r="B16" s="1" t="s">
        <v>46</v>
      </c>
      <c r="C16" s="5">
        <f>'EXCHANGE WISE'!C102</f>
        <v>173</v>
      </c>
      <c r="D16" s="5">
        <f>'EXCHANGE WISE'!D102</f>
        <v>173</v>
      </c>
      <c r="E16" s="5">
        <f>'EXCHANGE WISE'!E102</f>
        <v>172</v>
      </c>
      <c r="F16" s="5">
        <f>'EXCHANGE WISE'!F102</f>
        <v>172</v>
      </c>
      <c r="G16" s="5">
        <f>'EXCHANGE WISE'!G102</f>
        <v>171</v>
      </c>
      <c r="H16" s="5">
        <f>'EXCHANGE WISE'!H102</f>
        <v>169</v>
      </c>
      <c r="I16" s="5">
        <f>'EXCHANGE WISE'!I102</f>
        <v>169</v>
      </c>
      <c r="J16" s="5">
        <f>'EXCHANGE WISE'!J102</f>
        <v>169</v>
      </c>
      <c r="K16" s="5">
        <f>'EXCHANGE WISE'!K102</f>
        <v>169</v>
      </c>
      <c r="L16" s="5">
        <f>'EXCHANGE WISE'!L102</f>
        <v>169</v>
      </c>
      <c r="M16" s="5">
        <f>'EXCHANGE WISE'!M102</f>
        <v>170</v>
      </c>
      <c r="N16" s="5">
        <f>'EXCHANGE WISE'!N102</f>
        <v>0</v>
      </c>
    </row>
    <row r="17" spans="1:14" x14ac:dyDescent="0.25">
      <c r="A17" s="1">
        <v>13</v>
      </c>
      <c r="B17" s="1" t="s">
        <v>38</v>
      </c>
      <c r="C17" s="5">
        <f>'EXCHANGE WISE'!C111</f>
        <v>635</v>
      </c>
      <c r="D17" s="5">
        <f>'EXCHANGE WISE'!D111</f>
        <v>625</v>
      </c>
      <c r="E17" s="5">
        <f>'EXCHANGE WISE'!E111</f>
        <v>626</v>
      </c>
      <c r="F17" s="5">
        <f>'EXCHANGE WISE'!F111</f>
        <v>625</v>
      </c>
      <c r="G17" s="5">
        <f>'EXCHANGE WISE'!G111</f>
        <v>623</v>
      </c>
      <c r="H17" s="5">
        <f>'EXCHANGE WISE'!H111</f>
        <v>617</v>
      </c>
      <c r="I17" s="5">
        <f>'EXCHANGE WISE'!I111</f>
        <v>612</v>
      </c>
      <c r="J17" s="5">
        <f>'EXCHANGE WISE'!J111</f>
        <v>614</v>
      </c>
      <c r="K17" s="5">
        <f>'EXCHANGE WISE'!K111</f>
        <v>596</v>
      </c>
      <c r="L17" s="5">
        <f>'EXCHANGE WISE'!L111</f>
        <v>598</v>
      </c>
      <c r="M17" s="5">
        <f>'EXCHANGE WISE'!M111</f>
        <v>599</v>
      </c>
      <c r="N17" s="5">
        <f>'EXCHANGE WISE'!N111</f>
        <v>0</v>
      </c>
    </row>
    <row r="18" spans="1:14" x14ac:dyDescent="0.25">
      <c r="A18" s="1">
        <v>14</v>
      </c>
      <c r="B18" s="1" t="s">
        <v>39</v>
      </c>
      <c r="C18" s="5">
        <f>'EXCHANGE WISE'!C114</f>
        <v>189</v>
      </c>
      <c r="D18" s="5">
        <f>'EXCHANGE WISE'!D114</f>
        <v>189</v>
      </c>
      <c r="E18" s="5">
        <f>'EXCHANGE WISE'!E114</f>
        <v>189</v>
      </c>
      <c r="F18" s="5">
        <f>'EXCHANGE WISE'!F114</f>
        <v>189</v>
      </c>
      <c r="G18" s="5">
        <f>'EXCHANGE WISE'!G114</f>
        <v>189</v>
      </c>
      <c r="H18" s="5">
        <f>'EXCHANGE WISE'!H114</f>
        <v>189</v>
      </c>
      <c r="I18" s="5">
        <f>'EXCHANGE WISE'!I114</f>
        <v>189</v>
      </c>
      <c r="J18" s="5">
        <f>'EXCHANGE WISE'!J114</f>
        <v>189</v>
      </c>
      <c r="K18" s="5">
        <f>'EXCHANGE WISE'!K114</f>
        <v>189</v>
      </c>
      <c r="L18" s="5">
        <f>'EXCHANGE WISE'!L114</f>
        <v>189</v>
      </c>
      <c r="M18" s="5">
        <f>'EXCHANGE WISE'!M114</f>
        <v>190</v>
      </c>
      <c r="N18" s="5">
        <f>'EXCHANGE WISE'!N114</f>
        <v>0</v>
      </c>
    </row>
    <row r="19" spans="1:14" x14ac:dyDescent="0.25">
      <c r="A19" s="1">
        <v>15</v>
      </c>
      <c r="B19" s="1" t="s">
        <v>40</v>
      </c>
      <c r="C19" s="5">
        <f>'EXCHANGE WISE'!C120</f>
        <v>552</v>
      </c>
      <c r="D19" s="5">
        <f>'EXCHANGE WISE'!D120</f>
        <v>549</v>
      </c>
      <c r="E19" s="5">
        <f>'EXCHANGE WISE'!E120</f>
        <v>553</v>
      </c>
      <c r="F19" s="5">
        <f>'EXCHANGE WISE'!F120</f>
        <v>546</v>
      </c>
      <c r="G19" s="5">
        <f>'EXCHANGE WISE'!G120</f>
        <v>541</v>
      </c>
      <c r="H19" s="5">
        <f>'EXCHANGE WISE'!H120</f>
        <v>536</v>
      </c>
      <c r="I19" s="5">
        <f>'EXCHANGE WISE'!I120</f>
        <v>532</v>
      </c>
      <c r="J19" s="5">
        <f>'EXCHANGE WISE'!J120</f>
        <v>531</v>
      </c>
      <c r="K19" s="5">
        <f>'EXCHANGE WISE'!K120</f>
        <v>529</v>
      </c>
      <c r="L19" s="5">
        <f>'EXCHANGE WISE'!L120</f>
        <v>532</v>
      </c>
      <c r="M19" s="5">
        <f>'EXCHANGE WISE'!M120</f>
        <v>533</v>
      </c>
      <c r="N19" s="5">
        <f>'EXCHANGE WISE'!N120</f>
        <v>0</v>
      </c>
    </row>
    <row r="20" spans="1:14" x14ac:dyDescent="0.25">
      <c r="A20" s="1">
        <v>16</v>
      </c>
      <c r="B20" s="1" t="s">
        <v>41</v>
      </c>
      <c r="C20" s="5">
        <f>'EXCHANGE WISE'!C123</f>
        <v>134</v>
      </c>
      <c r="D20" s="5">
        <f>'EXCHANGE WISE'!D123</f>
        <v>135</v>
      </c>
      <c r="E20" s="5">
        <f>'EXCHANGE WISE'!E123</f>
        <v>134</v>
      </c>
      <c r="F20" s="5">
        <f>'EXCHANGE WISE'!F123</f>
        <v>135</v>
      </c>
      <c r="G20" s="5">
        <f>'EXCHANGE WISE'!G123</f>
        <v>135</v>
      </c>
      <c r="H20" s="5">
        <f>'EXCHANGE WISE'!H123</f>
        <v>138</v>
      </c>
      <c r="I20" s="5">
        <f>'EXCHANGE WISE'!I123</f>
        <v>140</v>
      </c>
      <c r="J20" s="5">
        <f>'EXCHANGE WISE'!J123</f>
        <v>140</v>
      </c>
      <c r="K20" s="5">
        <f>'EXCHANGE WISE'!K123</f>
        <v>140</v>
      </c>
      <c r="L20" s="5">
        <f>'EXCHANGE WISE'!L123</f>
        <v>141</v>
      </c>
      <c r="M20" s="5">
        <f>'EXCHANGE WISE'!M123</f>
        <v>141</v>
      </c>
      <c r="N20" s="5">
        <f>'EXCHANGE WISE'!N123</f>
        <v>0</v>
      </c>
    </row>
    <row r="21" spans="1:14" x14ac:dyDescent="0.25">
      <c r="A21" s="1">
        <v>17</v>
      </c>
      <c r="B21" s="1" t="s">
        <v>42</v>
      </c>
      <c r="C21" s="5">
        <f>'EXCHANGE WISE'!C131</f>
        <v>932</v>
      </c>
      <c r="D21" s="5">
        <f>'EXCHANGE WISE'!D131</f>
        <v>935</v>
      </c>
      <c r="E21" s="5">
        <f>'EXCHANGE WISE'!E131</f>
        <v>940</v>
      </c>
      <c r="F21" s="5">
        <f>'EXCHANGE WISE'!F131</f>
        <v>942</v>
      </c>
      <c r="G21" s="5">
        <f>'EXCHANGE WISE'!G131</f>
        <v>953</v>
      </c>
      <c r="H21" s="5">
        <f>'EXCHANGE WISE'!H131</f>
        <v>954</v>
      </c>
      <c r="I21" s="5">
        <f>'EXCHANGE WISE'!I131</f>
        <v>953</v>
      </c>
      <c r="J21" s="5">
        <f>'EXCHANGE WISE'!J131</f>
        <v>940</v>
      </c>
      <c r="K21" s="5">
        <f>'EXCHANGE WISE'!K131</f>
        <v>965</v>
      </c>
      <c r="L21" s="5">
        <f>'EXCHANGE WISE'!L131</f>
        <v>967</v>
      </c>
      <c r="M21" s="5">
        <f>'EXCHANGE WISE'!M131</f>
        <v>968</v>
      </c>
      <c r="N21" s="5">
        <f>'EXCHANGE WISE'!N131</f>
        <v>0</v>
      </c>
    </row>
    <row r="22" spans="1:14" x14ac:dyDescent="0.25">
      <c r="A22" s="1">
        <v>18</v>
      </c>
      <c r="B22" s="1" t="s">
        <v>43</v>
      </c>
      <c r="C22" s="5">
        <f>'EXCHANGE WISE'!C134</f>
        <v>214</v>
      </c>
      <c r="D22" s="5">
        <f>'EXCHANGE WISE'!D134</f>
        <v>214</v>
      </c>
      <c r="E22" s="5">
        <f>'EXCHANGE WISE'!E134</f>
        <v>215</v>
      </c>
      <c r="F22" s="5">
        <f>'EXCHANGE WISE'!F134</f>
        <v>215</v>
      </c>
      <c r="G22" s="5">
        <f>'EXCHANGE WISE'!G134</f>
        <v>215</v>
      </c>
      <c r="H22" s="5">
        <f>'EXCHANGE WISE'!H134</f>
        <v>215</v>
      </c>
      <c r="I22" s="5">
        <f>'EXCHANGE WISE'!I134</f>
        <v>215</v>
      </c>
      <c r="J22" s="5">
        <f>'EXCHANGE WISE'!J134</f>
        <v>215</v>
      </c>
      <c r="K22" s="5">
        <f>'EXCHANGE WISE'!K134</f>
        <v>216</v>
      </c>
      <c r="L22" s="5">
        <f>'EXCHANGE WISE'!L134</f>
        <v>216</v>
      </c>
      <c r="M22" s="5">
        <f>'EXCHANGE WISE'!M134</f>
        <v>216</v>
      </c>
      <c r="N22" s="5">
        <f>'EXCHANGE WISE'!N134</f>
        <v>0</v>
      </c>
    </row>
    <row r="23" spans="1:14" x14ac:dyDescent="0.25">
      <c r="A23" s="1">
        <v>19</v>
      </c>
      <c r="B23" s="1" t="s">
        <v>47</v>
      </c>
      <c r="C23" s="5">
        <f>'EXCHANGE WISE'!C143</f>
        <v>2478</v>
      </c>
      <c r="D23" s="5">
        <f>'EXCHANGE WISE'!D143</f>
        <v>2481</v>
      </c>
      <c r="E23" s="5">
        <f>'EXCHANGE WISE'!E143</f>
        <v>2489</v>
      </c>
      <c r="F23" s="5">
        <f>'EXCHANGE WISE'!F143</f>
        <v>2489</v>
      </c>
      <c r="G23" s="5">
        <f>'EXCHANGE WISE'!G143</f>
        <v>2490</v>
      </c>
      <c r="H23" s="5">
        <f>'EXCHANGE WISE'!H143</f>
        <v>2488</v>
      </c>
      <c r="I23" s="5">
        <f>'EXCHANGE WISE'!I143</f>
        <v>2498</v>
      </c>
      <c r="J23" s="5">
        <f>'EXCHANGE WISE'!J143</f>
        <v>2504</v>
      </c>
      <c r="K23" s="5">
        <f>'EXCHANGE WISE'!K143</f>
        <v>2504</v>
      </c>
      <c r="L23" s="5">
        <f>'EXCHANGE WISE'!L143</f>
        <v>2514</v>
      </c>
      <c r="M23" s="5">
        <f>'EXCHANGE WISE'!M143</f>
        <v>2516</v>
      </c>
      <c r="N23" s="5">
        <f>'EXCHANGE WISE'!N143</f>
        <v>0</v>
      </c>
    </row>
    <row r="24" spans="1:14" x14ac:dyDescent="0.25">
      <c r="A24" s="1">
        <v>20</v>
      </c>
      <c r="B24" s="1" t="s">
        <v>48</v>
      </c>
      <c r="C24" s="5">
        <f>'EXCHANGE WISE'!C148</f>
        <v>561</v>
      </c>
      <c r="D24" s="5">
        <f>'EXCHANGE WISE'!D148</f>
        <v>562</v>
      </c>
      <c r="E24" s="5">
        <f>'EXCHANGE WISE'!E148</f>
        <v>563</v>
      </c>
      <c r="F24" s="5">
        <f>'EXCHANGE WISE'!F148</f>
        <v>563</v>
      </c>
      <c r="G24" s="5">
        <f>'EXCHANGE WISE'!G148</f>
        <v>560</v>
      </c>
      <c r="H24" s="5">
        <f>'EXCHANGE WISE'!H148</f>
        <v>560</v>
      </c>
      <c r="I24" s="5">
        <f>'EXCHANGE WISE'!I148</f>
        <v>560</v>
      </c>
      <c r="J24" s="5">
        <f>'EXCHANGE WISE'!J148</f>
        <v>519</v>
      </c>
      <c r="K24" s="5">
        <f>'EXCHANGE WISE'!K148</f>
        <v>516</v>
      </c>
      <c r="L24" s="5">
        <f>'EXCHANGE WISE'!L148</f>
        <v>516</v>
      </c>
      <c r="M24" s="5">
        <f>'EXCHANGE WISE'!M148</f>
        <v>516</v>
      </c>
      <c r="N24" s="5">
        <f>'EXCHANGE WISE'!N148</f>
        <v>0</v>
      </c>
    </row>
    <row r="25" spans="1:14" x14ac:dyDescent="0.25">
      <c r="A25" s="226" t="s">
        <v>34</v>
      </c>
      <c r="B25" s="226"/>
      <c r="C25" s="2">
        <f t="shared" ref="C25:M25" si="0">SUM(C5:C24)</f>
        <v>22077</v>
      </c>
      <c r="D25" s="2">
        <f t="shared" si="0"/>
        <v>22121</v>
      </c>
      <c r="E25" s="2">
        <f t="shared" si="0"/>
        <v>22161</v>
      </c>
      <c r="F25" s="2">
        <f t="shared" si="0"/>
        <v>22184</v>
      </c>
      <c r="G25" s="2">
        <f t="shared" si="0"/>
        <v>22236</v>
      </c>
      <c r="H25" s="2">
        <f t="shared" si="0"/>
        <v>22289</v>
      </c>
      <c r="I25" s="2">
        <f t="shared" si="0"/>
        <v>22241</v>
      </c>
      <c r="J25" s="2">
        <f t="shared" si="0"/>
        <v>22361</v>
      </c>
      <c r="K25" s="2">
        <f t="shared" si="0"/>
        <v>22229</v>
      </c>
      <c r="L25" s="2">
        <f t="shared" si="0"/>
        <v>22373</v>
      </c>
      <c r="M25" s="2">
        <f t="shared" si="0"/>
        <v>22410</v>
      </c>
      <c r="N25" s="2">
        <f t="shared" ref="N25" si="1">SUM(N5:N24)</f>
        <v>0</v>
      </c>
    </row>
  </sheetData>
  <mergeCells count="5">
    <mergeCell ref="A3:A4"/>
    <mergeCell ref="B3:B4"/>
    <mergeCell ref="A25:B25"/>
    <mergeCell ref="A1:N2"/>
    <mergeCell ref="C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pane xSplit="2" ySplit="4" topLeftCell="C137" activePane="bottomRight" state="frozen"/>
      <selection pane="topRight" activeCell="C1" sqref="C1"/>
      <selection pane="bottomLeft" activeCell="A5" sqref="A5"/>
      <selection pane="bottomRight" activeCell="M154" sqref="M154"/>
    </sheetView>
  </sheetViews>
  <sheetFormatPr defaultRowHeight="15" x14ac:dyDescent="0.25"/>
  <cols>
    <col min="1" max="1" width="5.42578125" bestFit="1" customWidth="1"/>
    <col min="2" max="2" width="34.7109375" bestFit="1" customWidth="1"/>
    <col min="3" max="14" width="9.42578125" customWidth="1"/>
  </cols>
  <sheetData>
    <row r="1" spans="1:14" ht="15.75" x14ac:dyDescent="0.25">
      <c r="A1" s="232" t="s">
        <v>386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</row>
    <row r="2" spans="1:14" ht="15.75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x14ac:dyDescent="0.25">
      <c r="A3" s="179" t="s">
        <v>0</v>
      </c>
      <c r="B3" s="187" t="s">
        <v>1</v>
      </c>
      <c r="C3" s="233" t="s">
        <v>361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</row>
    <row r="4" spans="1:14" x14ac:dyDescent="0.25">
      <c r="A4" s="180">
        <v>1</v>
      </c>
      <c r="B4" s="179" t="s">
        <v>2</v>
      </c>
      <c r="C4" s="212" t="s">
        <v>354</v>
      </c>
      <c r="D4" s="212" t="s">
        <v>355</v>
      </c>
      <c r="E4" s="212" t="s">
        <v>356</v>
      </c>
      <c r="F4" s="212" t="s">
        <v>357</v>
      </c>
      <c r="G4" s="212" t="s">
        <v>164</v>
      </c>
      <c r="H4" s="212" t="s">
        <v>358</v>
      </c>
      <c r="I4" s="212" t="s">
        <v>166</v>
      </c>
      <c r="J4" s="212" t="s">
        <v>359</v>
      </c>
      <c r="K4" s="212" t="s">
        <v>360</v>
      </c>
      <c r="L4" s="212" t="s">
        <v>342</v>
      </c>
      <c r="M4" s="212" t="s">
        <v>343</v>
      </c>
      <c r="N4" s="212" t="s">
        <v>344</v>
      </c>
    </row>
    <row r="5" spans="1:14" x14ac:dyDescent="0.25">
      <c r="A5" s="180"/>
      <c r="B5" s="180" t="str">
        <f>'REGION WISE'!A61&amp; " ("&amp;'REGION WISE'!B61&amp;")"</f>
        <v>Changzamtok AGW (MA5600T)</v>
      </c>
      <c r="C5" s="180">
        <f>'REGION WISE'!C61</f>
        <v>500</v>
      </c>
      <c r="D5" s="180">
        <f>'REGION WISE'!D61</f>
        <v>503</v>
      </c>
      <c r="E5" s="180">
        <f>'REGION WISE'!E61</f>
        <v>508</v>
      </c>
      <c r="F5" s="180">
        <f>'REGION WISE'!F61</f>
        <v>507</v>
      </c>
      <c r="G5" s="180">
        <f>'REGION WISE'!G61</f>
        <v>513</v>
      </c>
      <c r="H5" s="180">
        <f>'REGION WISE'!H61</f>
        <v>524</v>
      </c>
      <c r="I5" s="180">
        <f>'REGION WISE'!I61</f>
        <v>522</v>
      </c>
      <c r="J5" s="180">
        <f>'REGION WISE'!J61</f>
        <v>533</v>
      </c>
      <c r="K5" s="180">
        <f>'REGION WISE'!K61</f>
        <v>541</v>
      </c>
      <c r="L5" s="180">
        <f>'REGION WISE'!L61</f>
        <v>535</v>
      </c>
      <c r="M5" s="180">
        <f>'REGION WISE'!M61</f>
        <v>535</v>
      </c>
      <c r="N5" s="180">
        <f>'REGION WISE'!N61</f>
        <v>0</v>
      </c>
    </row>
    <row r="6" spans="1:14" x14ac:dyDescent="0.25">
      <c r="A6" s="180"/>
      <c r="B6" s="180" t="str">
        <f>'REGION WISE'!A62&amp; " ("&amp;'REGION WISE'!B62&amp;")"</f>
        <v>Swimming pool A (MA5600T)</v>
      </c>
      <c r="C6" s="180">
        <f>'REGION WISE'!C62</f>
        <v>899</v>
      </c>
      <c r="D6" s="180">
        <f>'REGION WISE'!D62</f>
        <v>900</v>
      </c>
      <c r="E6" s="180">
        <f>'REGION WISE'!E62</f>
        <v>900</v>
      </c>
      <c r="F6" s="180">
        <f>'REGION WISE'!F62</f>
        <v>902</v>
      </c>
      <c r="G6" s="180">
        <f>'REGION WISE'!G62</f>
        <v>905</v>
      </c>
      <c r="H6" s="180">
        <f>'REGION WISE'!H62</f>
        <v>902</v>
      </c>
      <c r="I6" s="180">
        <f>'REGION WISE'!I62</f>
        <v>898</v>
      </c>
      <c r="J6" s="180">
        <f>'REGION WISE'!J62</f>
        <v>897</v>
      </c>
      <c r="K6" s="180">
        <f>'REGION WISE'!K62</f>
        <v>891</v>
      </c>
      <c r="L6" s="180">
        <f>'REGION WISE'!L62</f>
        <v>895</v>
      </c>
      <c r="M6" s="180">
        <f>'REGION WISE'!M62</f>
        <v>893</v>
      </c>
      <c r="N6" s="180">
        <f>'REGION WISE'!N62</f>
        <v>0</v>
      </c>
    </row>
    <row r="7" spans="1:14" x14ac:dyDescent="0.25">
      <c r="A7" s="180"/>
      <c r="B7" s="180" t="str">
        <f>'REGION WISE'!A63&amp; " ("&amp;'REGION WISE'!B63&amp;")"</f>
        <v>Swimming pool B (MA5600T)</v>
      </c>
      <c r="C7" s="180">
        <f>'REGION WISE'!C63</f>
        <v>745</v>
      </c>
      <c r="D7" s="180">
        <f>'REGION WISE'!D63</f>
        <v>750</v>
      </c>
      <c r="E7" s="180">
        <f>'REGION WISE'!E63</f>
        <v>753</v>
      </c>
      <c r="F7" s="180">
        <f>'REGION WISE'!F63</f>
        <v>760</v>
      </c>
      <c r="G7" s="180">
        <f>'REGION WISE'!G63</f>
        <v>765</v>
      </c>
      <c r="H7" s="180">
        <f>'REGION WISE'!H63</f>
        <v>770</v>
      </c>
      <c r="I7" s="180">
        <f>'REGION WISE'!I63</f>
        <v>770</v>
      </c>
      <c r="J7" s="180">
        <f>'REGION WISE'!J63</f>
        <v>771</v>
      </c>
      <c r="K7" s="180">
        <f>'REGION WISE'!K63</f>
        <v>771</v>
      </c>
      <c r="L7" s="180">
        <f>'REGION WISE'!L63</f>
        <v>769</v>
      </c>
      <c r="M7" s="180">
        <f>'REGION WISE'!M63</f>
        <v>770</v>
      </c>
      <c r="N7" s="180">
        <f>'REGION WISE'!N63</f>
        <v>0</v>
      </c>
    </row>
    <row r="8" spans="1:14" x14ac:dyDescent="0.25">
      <c r="A8" s="180"/>
      <c r="B8" s="180" t="str">
        <f>'REGION WISE'!A64&amp; " ("&amp;'REGION WISE'!B64&amp;")"</f>
        <v>Swimming pool C (MA5600T)</v>
      </c>
      <c r="C8" s="180">
        <f>'REGION WISE'!C64</f>
        <v>607</v>
      </c>
      <c r="D8" s="180">
        <f>'REGION WISE'!D64</f>
        <v>608</v>
      </c>
      <c r="E8" s="180">
        <f>'REGION WISE'!E64</f>
        <v>606</v>
      </c>
      <c r="F8" s="180">
        <f>'REGION WISE'!F64</f>
        <v>609</v>
      </c>
      <c r="G8" s="180">
        <f>'REGION WISE'!G64</f>
        <v>608</v>
      </c>
      <c r="H8" s="180">
        <f>'REGION WISE'!H64</f>
        <v>604</v>
      </c>
      <c r="I8" s="180">
        <f>'REGION WISE'!I64</f>
        <v>610</v>
      </c>
      <c r="J8" s="180">
        <f>'REGION WISE'!J64</f>
        <v>612</v>
      </c>
      <c r="K8" s="180">
        <f>'REGION WISE'!K64</f>
        <v>612</v>
      </c>
      <c r="L8" s="180">
        <f>'REGION WISE'!L64</f>
        <v>613</v>
      </c>
      <c r="M8" s="180">
        <f>'REGION WISE'!M64</f>
        <v>607</v>
      </c>
      <c r="N8" s="180">
        <f>'REGION WISE'!N64</f>
        <v>0</v>
      </c>
    </row>
    <row r="9" spans="1:14" x14ac:dyDescent="0.25">
      <c r="A9" s="180"/>
      <c r="B9" s="180" t="str">
        <f>'REGION WISE'!A65&amp; " ("&amp;'REGION WISE'!B65&amp;")"</f>
        <v>Exchange AGW ()</v>
      </c>
      <c r="C9" s="180">
        <f>'REGION WISE'!C65</f>
        <v>311</v>
      </c>
      <c r="D9" s="180">
        <f>'REGION WISE'!D65</f>
        <v>309</v>
      </c>
      <c r="E9" s="180">
        <f>'REGION WISE'!E65</f>
        <v>309</v>
      </c>
      <c r="F9" s="180">
        <f>'REGION WISE'!F65</f>
        <v>309</v>
      </c>
      <c r="G9" s="180">
        <f>'REGION WISE'!G65</f>
        <v>305</v>
      </c>
      <c r="H9" s="180">
        <f>'REGION WISE'!H65</f>
        <v>304</v>
      </c>
      <c r="I9" s="180">
        <f>'REGION WISE'!I65</f>
        <v>282</v>
      </c>
      <c r="J9" s="180">
        <f>'REGION WISE'!J65</f>
        <v>282</v>
      </c>
      <c r="K9" s="180">
        <f>'REGION WISE'!K65</f>
        <v>281</v>
      </c>
      <c r="L9" s="180">
        <f>'REGION WISE'!L65</f>
        <v>281</v>
      </c>
      <c r="M9" s="180">
        <f>'REGION WISE'!M65</f>
        <v>281</v>
      </c>
      <c r="N9" s="180">
        <f>'REGION WISE'!N65</f>
        <v>0</v>
      </c>
    </row>
    <row r="10" spans="1:14" x14ac:dyDescent="0.25">
      <c r="A10" s="180"/>
      <c r="B10" s="180" t="str">
        <f>'REGION WISE'!A66&amp; " ("&amp;'REGION WISE'!B66&amp;")"</f>
        <v>Simtokha (MA5600T)</v>
      </c>
      <c r="C10" s="180">
        <f>'REGION WISE'!C66</f>
        <v>479</v>
      </c>
      <c r="D10" s="180">
        <f>'REGION WISE'!D66</f>
        <v>482</v>
      </c>
      <c r="E10" s="180">
        <f>'REGION WISE'!E66</f>
        <v>485</v>
      </c>
      <c r="F10" s="180">
        <f>'REGION WISE'!F66</f>
        <v>488</v>
      </c>
      <c r="G10" s="180">
        <f>'REGION WISE'!G66</f>
        <v>485</v>
      </c>
      <c r="H10" s="180">
        <f>'REGION WISE'!H66</f>
        <v>488</v>
      </c>
      <c r="I10" s="180">
        <f>'REGION WISE'!I66</f>
        <v>491</v>
      </c>
      <c r="J10" s="180">
        <f>'REGION WISE'!J66</f>
        <v>493</v>
      </c>
      <c r="K10" s="180">
        <f>'REGION WISE'!K66</f>
        <v>497</v>
      </c>
      <c r="L10" s="180">
        <f>'REGION WISE'!L66</f>
        <v>501</v>
      </c>
      <c r="M10" s="180">
        <f>'REGION WISE'!M66</f>
        <v>505</v>
      </c>
      <c r="N10" s="180">
        <f>'REGION WISE'!N66</f>
        <v>0</v>
      </c>
    </row>
    <row r="11" spans="1:14" x14ac:dyDescent="0.25">
      <c r="A11" s="180"/>
      <c r="B11" s="180" t="str">
        <f>'REGION WISE'!A67&amp; " ("&amp;'REGION WISE'!B67&amp;")"</f>
        <v>D/choling (MA5600T)</v>
      </c>
      <c r="C11" s="180">
        <f>'REGION WISE'!C67</f>
        <v>187</v>
      </c>
      <c r="D11" s="180">
        <f>'REGION WISE'!D67</f>
        <v>187</v>
      </c>
      <c r="E11" s="180">
        <f>'REGION WISE'!E67</f>
        <v>189</v>
      </c>
      <c r="F11" s="180">
        <f>'REGION WISE'!F67</f>
        <v>189</v>
      </c>
      <c r="G11" s="180">
        <f>'REGION WISE'!G67</f>
        <v>189</v>
      </c>
      <c r="H11" s="180">
        <f>'REGION WISE'!H67</f>
        <v>190</v>
      </c>
      <c r="I11" s="180">
        <f>'REGION WISE'!I67</f>
        <v>184</v>
      </c>
      <c r="J11" s="180">
        <f>'REGION WISE'!J67</f>
        <v>185</v>
      </c>
      <c r="K11" s="180">
        <f>'REGION WISE'!K67</f>
        <v>185</v>
      </c>
      <c r="L11" s="180">
        <f>'REGION WISE'!L67</f>
        <v>185</v>
      </c>
      <c r="M11" s="180">
        <f>'REGION WISE'!M67</f>
        <v>185</v>
      </c>
      <c r="N11" s="180">
        <f>'REGION WISE'!N67</f>
        <v>0</v>
      </c>
    </row>
    <row r="12" spans="1:14" x14ac:dyDescent="0.25">
      <c r="A12" s="180"/>
      <c r="B12" s="180" t="str">
        <f>'REGION WISE'!A68&amp; " ("&amp;'REGION WISE'!B68&amp;")"</f>
        <v>K/Dapchu (MA5616)</v>
      </c>
      <c r="C12" s="180">
        <f>'REGION WISE'!C68</f>
        <v>185</v>
      </c>
      <c r="D12" s="180">
        <f>'REGION WISE'!D68</f>
        <v>185</v>
      </c>
      <c r="E12" s="180">
        <f>'REGION WISE'!E68</f>
        <v>185</v>
      </c>
      <c r="F12" s="180">
        <f>'REGION WISE'!F68</f>
        <v>181</v>
      </c>
      <c r="G12" s="180">
        <f>'REGION WISE'!G68</f>
        <v>182</v>
      </c>
      <c r="H12" s="180">
        <f>'REGION WISE'!H68</f>
        <v>183</v>
      </c>
      <c r="I12" s="180">
        <f>'REGION WISE'!I68</f>
        <v>183</v>
      </c>
      <c r="J12" s="180">
        <f>'REGION WISE'!J68</f>
        <v>185</v>
      </c>
      <c r="K12" s="180">
        <f>'REGION WISE'!K68</f>
        <v>186</v>
      </c>
      <c r="L12" s="180">
        <f>'REGION WISE'!L68</f>
        <v>186</v>
      </c>
      <c r="M12" s="180">
        <f>'REGION WISE'!M68</f>
        <v>186</v>
      </c>
      <c r="N12" s="180">
        <f>'REGION WISE'!N68</f>
        <v>0</v>
      </c>
    </row>
    <row r="13" spans="1:14" x14ac:dyDescent="0.25">
      <c r="A13" s="180"/>
      <c r="B13" s="180" t="str">
        <f>'REGION WISE'!A69&amp; " ("&amp;'REGION WISE'!B69&amp;")"</f>
        <v>RTC (MA5616)</v>
      </c>
      <c r="C13" s="180">
        <f>'REGION WISE'!C69</f>
        <v>62</v>
      </c>
      <c r="D13" s="180">
        <f>'REGION WISE'!D69</f>
        <v>62</v>
      </c>
      <c r="E13" s="180">
        <f>'REGION WISE'!E69</f>
        <v>65</v>
      </c>
      <c r="F13" s="180">
        <f>'REGION WISE'!F69</f>
        <v>65</v>
      </c>
      <c r="G13" s="180">
        <f>'REGION WISE'!G69</f>
        <v>65</v>
      </c>
      <c r="H13" s="180">
        <f>'REGION WISE'!H69</f>
        <v>67</v>
      </c>
      <c r="I13" s="180">
        <f>'REGION WISE'!I69</f>
        <v>69</v>
      </c>
      <c r="J13" s="180">
        <f>'REGION WISE'!J69</f>
        <v>69</v>
      </c>
      <c r="K13" s="180">
        <f>'REGION WISE'!K69</f>
        <v>69</v>
      </c>
      <c r="L13" s="180">
        <f>'REGION WISE'!L69</f>
        <v>69</v>
      </c>
      <c r="M13" s="180">
        <f>'REGION WISE'!M69</f>
        <v>69</v>
      </c>
      <c r="N13" s="180">
        <f>'REGION WISE'!N69</f>
        <v>0</v>
      </c>
    </row>
    <row r="14" spans="1:14" x14ac:dyDescent="0.25">
      <c r="A14" s="180"/>
      <c r="B14" s="180" t="str">
        <f>'REGION WISE'!A77&amp;" ("&amp;'REGION WISE'!B77&amp;")"</f>
        <v>Thimphu RCSC (LS FTTC)</v>
      </c>
      <c r="C14" s="185">
        <f>'REGION WISE'!C77</f>
        <v>326</v>
      </c>
      <c r="D14" s="185">
        <f>'REGION WISE'!D77</f>
        <v>326</v>
      </c>
      <c r="E14" s="185">
        <f>'REGION WISE'!E77</f>
        <v>334</v>
      </c>
      <c r="F14" s="185">
        <f>'REGION WISE'!F77</f>
        <v>334</v>
      </c>
      <c r="G14" s="185">
        <f>'REGION WISE'!G77</f>
        <v>334</v>
      </c>
      <c r="H14" s="185">
        <f>'REGION WISE'!H77</f>
        <v>333</v>
      </c>
      <c r="I14" s="185">
        <f>'REGION WISE'!I77</f>
        <v>333</v>
      </c>
      <c r="J14" s="185">
        <f>'REGION WISE'!J77</f>
        <v>333</v>
      </c>
      <c r="K14" s="185">
        <f>'REGION WISE'!K77</f>
        <v>334</v>
      </c>
      <c r="L14" s="185">
        <f>'REGION WISE'!L77</f>
        <v>334</v>
      </c>
      <c r="M14" s="185">
        <f>'REGION WISE'!M77</f>
        <v>336</v>
      </c>
      <c r="N14" s="185">
        <f>'REGION WISE'!N77</f>
        <v>0</v>
      </c>
    </row>
    <row r="15" spans="1:14" x14ac:dyDescent="0.25">
      <c r="A15" s="180"/>
      <c r="B15" s="180" t="str">
        <f>'REGION WISE'!A78&amp;" ("&amp;'REGION WISE'!B78&amp;")"</f>
        <v>Langjophakha (LS FTTC)</v>
      </c>
      <c r="C15" s="185">
        <f>'REGION WISE'!C78</f>
        <v>250</v>
      </c>
      <c r="D15" s="185">
        <f>'REGION WISE'!D78</f>
        <v>251</v>
      </c>
      <c r="E15" s="185">
        <f>'REGION WISE'!E78</f>
        <v>252</v>
      </c>
      <c r="F15" s="185">
        <f>'REGION WISE'!F78</f>
        <v>253</v>
      </c>
      <c r="G15" s="185">
        <f>'REGION WISE'!G78</f>
        <v>253</v>
      </c>
      <c r="H15" s="185">
        <f>'REGION WISE'!H78</f>
        <v>255</v>
      </c>
      <c r="I15" s="185">
        <f>'REGION WISE'!I78</f>
        <v>259</v>
      </c>
      <c r="J15" s="185">
        <f>'REGION WISE'!J78</f>
        <v>361</v>
      </c>
      <c r="K15" s="185">
        <f>'REGION WISE'!K78</f>
        <v>263</v>
      </c>
      <c r="L15" s="185">
        <f>'REGION WISE'!L78</f>
        <v>263</v>
      </c>
      <c r="M15" s="185">
        <f>'REGION WISE'!M78</f>
        <v>268</v>
      </c>
      <c r="N15" s="185">
        <f>'REGION WISE'!N78</f>
        <v>0</v>
      </c>
    </row>
    <row r="16" spans="1:14" x14ac:dyDescent="0.25">
      <c r="A16" s="180"/>
      <c r="B16" s="180" t="str">
        <f>'REGION WISE'!A79&amp;" ("&amp;'REGION WISE'!B79&amp;")"</f>
        <v>Taba (LS FTTC)</v>
      </c>
      <c r="C16" s="185">
        <f>'REGION WISE'!C79</f>
        <v>170</v>
      </c>
      <c r="D16" s="185">
        <f>'REGION WISE'!D79</f>
        <v>169</v>
      </c>
      <c r="E16" s="185">
        <f>'REGION WISE'!E79</f>
        <v>168</v>
      </c>
      <c r="F16" s="185">
        <f>'REGION WISE'!F79</f>
        <v>167</v>
      </c>
      <c r="G16" s="185">
        <f>'REGION WISE'!G79</f>
        <v>168</v>
      </c>
      <c r="H16" s="185">
        <f>'REGION WISE'!H79</f>
        <v>168</v>
      </c>
      <c r="I16" s="185">
        <f>'REGION WISE'!I79</f>
        <v>165</v>
      </c>
      <c r="J16" s="185">
        <f>'REGION WISE'!J79</f>
        <v>165</v>
      </c>
      <c r="K16" s="185">
        <f>'REGION WISE'!K79</f>
        <v>165</v>
      </c>
      <c r="L16" s="185">
        <f>'REGION WISE'!L79</f>
        <v>165</v>
      </c>
      <c r="M16" s="185">
        <f>'REGION WISE'!M79</f>
        <v>165</v>
      </c>
      <c r="N16" s="185">
        <f>'REGION WISE'!N79</f>
        <v>0</v>
      </c>
    </row>
    <row r="17" spans="1:14" x14ac:dyDescent="0.25">
      <c r="A17" s="180"/>
      <c r="B17" s="180" t="str">
        <f>'REGION WISE'!A80&amp;" ("&amp;'REGION WISE'!B80&amp;")"</f>
        <v>Bebina (LS FTTC)</v>
      </c>
      <c r="C17" s="185">
        <f>'REGION WISE'!C80</f>
        <v>86</v>
      </c>
      <c r="D17" s="185">
        <f>'REGION WISE'!D80</f>
        <v>86</v>
      </c>
      <c r="E17" s="185">
        <f>'REGION WISE'!E80</f>
        <v>88</v>
      </c>
      <c r="F17" s="185">
        <f>'REGION WISE'!F80</f>
        <v>88</v>
      </c>
      <c r="G17" s="185">
        <f>'REGION WISE'!G80</f>
        <v>90</v>
      </c>
      <c r="H17" s="185">
        <f>'REGION WISE'!H80</f>
        <v>90</v>
      </c>
      <c r="I17" s="185">
        <f>'REGION WISE'!I80</f>
        <v>89</v>
      </c>
      <c r="J17" s="185">
        <f>'REGION WISE'!J80</f>
        <v>88</v>
      </c>
      <c r="K17" s="185">
        <f>'REGION WISE'!K80</f>
        <v>88</v>
      </c>
      <c r="L17" s="185">
        <f>'REGION WISE'!L80</f>
        <v>88</v>
      </c>
      <c r="M17" s="185">
        <f>'REGION WISE'!M80</f>
        <v>88</v>
      </c>
      <c r="N17" s="185">
        <f>'REGION WISE'!N80</f>
        <v>0</v>
      </c>
    </row>
    <row r="18" spans="1:14" x14ac:dyDescent="0.25">
      <c r="A18" s="180"/>
      <c r="B18" s="180" t="s">
        <v>380</v>
      </c>
      <c r="C18" s="185">
        <f>'REGION WISE'!C81</f>
        <v>51</v>
      </c>
      <c r="D18" s="185">
        <f>'REGION WISE'!D81</f>
        <v>49</v>
      </c>
      <c r="E18" s="185">
        <f>'REGION WISE'!E81</f>
        <v>48</v>
      </c>
      <c r="F18" s="185">
        <f>'REGION WISE'!F81</f>
        <v>48</v>
      </c>
      <c r="G18" s="185">
        <f>'REGION WISE'!G81</f>
        <v>49</v>
      </c>
      <c r="H18" s="185">
        <f>'REGION WISE'!H81</f>
        <v>49</v>
      </c>
      <c r="I18" s="185">
        <f>'REGION WISE'!I81</f>
        <v>52</v>
      </c>
      <c r="J18" s="185">
        <f>'REGION WISE'!J81</f>
        <v>53</v>
      </c>
      <c r="K18" s="185">
        <f>'REGION WISE'!K81</f>
        <v>53</v>
      </c>
      <c r="L18" s="185">
        <f>'REGION WISE'!L81</f>
        <v>53</v>
      </c>
      <c r="M18" s="185">
        <f>'REGION WISE'!M81</f>
        <v>53</v>
      </c>
      <c r="N18" s="185">
        <f>'REGION WISE'!N81</f>
        <v>0</v>
      </c>
    </row>
    <row r="19" spans="1:14" x14ac:dyDescent="0.25">
      <c r="A19" s="180"/>
      <c r="B19" s="180" t="str">
        <f>'REGION WISE'!A82&amp;" ("&amp;'REGION WISE'!B82&amp;")"</f>
        <v>Tendrelthang (LS FTTC)</v>
      </c>
      <c r="C19" s="185">
        <f>'REGION WISE'!C82</f>
        <v>119</v>
      </c>
      <c r="D19" s="185">
        <f>'REGION WISE'!D82</f>
        <v>119</v>
      </c>
      <c r="E19" s="185">
        <f>'REGION WISE'!E82</f>
        <v>119</v>
      </c>
      <c r="F19" s="185">
        <f>'REGION WISE'!F82</f>
        <v>119</v>
      </c>
      <c r="G19" s="185">
        <f>'REGION WISE'!G82</f>
        <v>119</v>
      </c>
      <c r="H19" s="185">
        <f>'REGION WISE'!H82</f>
        <v>119</v>
      </c>
      <c r="I19" s="185">
        <f>'REGION WISE'!I82</f>
        <v>119</v>
      </c>
      <c r="J19" s="185">
        <f>'REGION WISE'!J82</f>
        <v>119</v>
      </c>
      <c r="K19" s="185">
        <f>'REGION WISE'!K82</f>
        <v>119</v>
      </c>
      <c r="L19" s="185">
        <f>'REGION WISE'!L82</f>
        <v>119</v>
      </c>
      <c r="M19" s="185">
        <f>'REGION WISE'!M82</f>
        <v>118</v>
      </c>
      <c r="N19" s="185">
        <f>'REGION WISE'!N82</f>
        <v>0</v>
      </c>
    </row>
    <row r="20" spans="1:14" x14ac:dyDescent="0.25">
      <c r="A20" s="180"/>
      <c r="B20" s="180" t="str">
        <f>'REGION WISE'!A83&amp;" ("&amp;'REGION WISE'!B83&amp;")"</f>
        <v>Lungtenzampa (LS FTTC)</v>
      </c>
      <c r="C20" s="185">
        <f>'REGION WISE'!C83</f>
        <v>159</v>
      </c>
      <c r="D20" s="185">
        <f>'REGION WISE'!D83</f>
        <v>159</v>
      </c>
      <c r="E20" s="185">
        <f>'REGION WISE'!E83</f>
        <v>151</v>
      </c>
      <c r="F20" s="185">
        <f>'REGION WISE'!F83</f>
        <v>150</v>
      </c>
      <c r="G20" s="185">
        <f>'REGION WISE'!G83</f>
        <v>151</v>
      </c>
      <c r="H20" s="185">
        <f>'REGION WISE'!H83</f>
        <v>152</v>
      </c>
      <c r="I20" s="185">
        <f>'REGION WISE'!I83</f>
        <v>152</v>
      </c>
      <c r="J20" s="185">
        <f>'REGION WISE'!J83</f>
        <v>154</v>
      </c>
      <c r="K20" s="185">
        <f>'REGION WISE'!K83</f>
        <v>154</v>
      </c>
      <c r="L20" s="185">
        <f>'REGION WISE'!L83</f>
        <v>154</v>
      </c>
      <c r="M20" s="185">
        <f>'REGION WISE'!M83</f>
        <v>158</v>
      </c>
      <c r="N20" s="185">
        <f>'REGION WISE'!N83</f>
        <v>0</v>
      </c>
    </row>
    <row r="21" spans="1:14" x14ac:dyDescent="0.25">
      <c r="A21" s="180"/>
      <c r="B21" s="180" t="str">
        <f>'REGION WISE'!A84&amp;" ("&amp;'REGION WISE'!B84&amp;")"</f>
        <v>Kawajangsa (LS FTTC)</v>
      </c>
      <c r="C21" s="185">
        <f>'REGION WISE'!C84</f>
        <v>613</v>
      </c>
      <c r="D21" s="185">
        <f>'REGION WISE'!D84</f>
        <v>613</v>
      </c>
      <c r="E21" s="185">
        <f>'REGION WISE'!E84</f>
        <v>619</v>
      </c>
      <c r="F21" s="185">
        <f>'REGION WISE'!F84</f>
        <v>621</v>
      </c>
      <c r="G21" s="185">
        <f>'REGION WISE'!G84</f>
        <v>622</v>
      </c>
      <c r="H21" s="185">
        <f>'REGION WISE'!H84</f>
        <v>622</v>
      </c>
      <c r="I21" s="185">
        <f>'REGION WISE'!I84</f>
        <v>629</v>
      </c>
      <c r="J21" s="185">
        <f>'REGION WISE'!J84</f>
        <v>637</v>
      </c>
      <c r="K21" s="185">
        <f>'REGION WISE'!K84</f>
        <v>618</v>
      </c>
      <c r="L21" s="185">
        <f>'REGION WISE'!L84</f>
        <v>619</v>
      </c>
      <c r="M21" s="185">
        <f>'REGION WISE'!M84</f>
        <v>616</v>
      </c>
      <c r="N21" s="185">
        <f>'REGION WISE'!N84</f>
        <v>0</v>
      </c>
    </row>
    <row r="22" spans="1:14" x14ac:dyDescent="0.25">
      <c r="A22" s="180"/>
      <c r="B22" s="180" t="str">
        <f>'REGION WISE'!A85&amp;" ("&amp;'REGION WISE'!B85&amp;")"</f>
        <v>Kuengacholing (LS FTTC)</v>
      </c>
      <c r="C22" s="185">
        <f>'REGION WISE'!C85</f>
        <v>106</v>
      </c>
      <c r="D22" s="185">
        <f>'REGION WISE'!D85</f>
        <v>107</v>
      </c>
      <c r="E22" s="185">
        <f>'REGION WISE'!E85</f>
        <v>107</v>
      </c>
      <c r="F22" s="185">
        <f>'REGION WISE'!F85</f>
        <v>107</v>
      </c>
      <c r="G22" s="185">
        <f>'REGION WISE'!G85</f>
        <v>108</v>
      </c>
      <c r="H22" s="185">
        <f>'REGION WISE'!H85</f>
        <v>108</v>
      </c>
      <c r="I22" s="185">
        <f>'REGION WISE'!I85</f>
        <v>107</v>
      </c>
      <c r="J22" s="185">
        <f>'REGION WISE'!J85</f>
        <v>107</v>
      </c>
      <c r="K22" s="185">
        <f>'REGION WISE'!K85</f>
        <v>107</v>
      </c>
      <c r="L22" s="185">
        <f>'REGION WISE'!L85</f>
        <v>107</v>
      </c>
      <c r="M22" s="185">
        <f>'REGION WISE'!M85</f>
        <v>109</v>
      </c>
      <c r="N22" s="185">
        <f>'REGION WISE'!N85</f>
        <v>0</v>
      </c>
    </row>
    <row r="23" spans="1:14" x14ac:dyDescent="0.25">
      <c r="A23" s="180"/>
      <c r="B23" s="180" t="str">
        <f>'REGION WISE'!A86&amp;" ("&amp;'REGION WISE'!B86&amp;")"</f>
        <v>Motithang (LS FTTC)</v>
      </c>
      <c r="C23" s="185">
        <f>'REGION WISE'!C86</f>
        <v>256</v>
      </c>
      <c r="D23" s="185">
        <f>'REGION WISE'!D86</f>
        <v>258</v>
      </c>
      <c r="E23" s="185">
        <f>'REGION WISE'!E86</f>
        <v>258</v>
      </c>
      <c r="F23" s="185">
        <f>'REGION WISE'!F86</f>
        <v>259</v>
      </c>
      <c r="G23" s="185">
        <f>'REGION WISE'!G86</f>
        <v>261</v>
      </c>
      <c r="H23" s="185">
        <f>'REGION WISE'!H86</f>
        <v>262</v>
      </c>
      <c r="I23" s="185">
        <f>'REGION WISE'!I86</f>
        <v>257</v>
      </c>
      <c r="J23" s="185">
        <f>'REGION WISE'!J86</f>
        <v>259</v>
      </c>
      <c r="K23" s="185">
        <f>'REGION WISE'!K86</f>
        <v>256</v>
      </c>
      <c r="L23" s="185">
        <f>'REGION WISE'!L86</f>
        <v>241</v>
      </c>
      <c r="M23" s="185">
        <f>'REGION WISE'!M86</f>
        <v>242</v>
      </c>
      <c r="N23" s="185">
        <f>'REGION WISE'!N86</f>
        <v>0</v>
      </c>
    </row>
    <row r="24" spans="1:14" x14ac:dyDescent="0.25">
      <c r="A24" s="180"/>
      <c r="B24" s="180" t="str">
        <f>'REGION WISE'!A87&amp;" ("&amp;'REGION WISE'!B87&amp;")"</f>
        <v>Changangkha (LS FTTC)</v>
      </c>
      <c r="C24" s="185">
        <f>'REGION WISE'!C87</f>
        <v>169</v>
      </c>
      <c r="D24" s="185">
        <f>'REGION WISE'!D87</f>
        <v>172</v>
      </c>
      <c r="E24" s="185">
        <f>'REGION WISE'!E87</f>
        <v>170</v>
      </c>
      <c r="F24" s="185">
        <f>'REGION WISE'!F87</f>
        <v>165</v>
      </c>
      <c r="G24" s="185">
        <f>'REGION WISE'!G87</f>
        <v>162</v>
      </c>
      <c r="H24" s="185">
        <f>'REGION WISE'!H87</f>
        <v>159</v>
      </c>
      <c r="I24" s="185">
        <f>'REGION WISE'!I87</f>
        <v>157</v>
      </c>
      <c r="J24" s="185">
        <f>'REGION WISE'!J87</f>
        <v>156</v>
      </c>
      <c r="K24" s="185">
        <f>'REGION WISE'!K87</f>
        <v>157</v>
      </c>
      <c r="L24" s="185">
        <f>'REGION WISE'!L87</f>
        <v>156</v>
      </c>
      <c r="M24" s="185">
        <f>'REGION WISE'!M87</f>
        <v>156</v>
      </c>
      <c r="N24" s="185">
        <f>'REGION WISE'!N87</f>
        <v>0</v>
      </c>
    </row>
    <row r="25" spans="1:14" x14ac:dyDescent="0.25">
      <c r="A25" s="180"/>
      <c r="B25" s="180" t="str">
        <f>'REGION WISE'!A88&amp;" ("&amp;'REGION WISE'!B88&amp;")"</f>
        <v>Shengaprinchen (LS FTTC)</v>
      </c>
      <c r="C25" s="185">
        <f>'REGION WISE'!C88</f>
        <v>345</v>
      </c>
      <c r="D25" s="185">
        <f>'REGION WISE'!D88</f>
        <v>348</v>
      </c>
      <c r="E25" s="185">
        <f>'REGION WISE'!E88</f>
        <v>349</v>
      </c>
      <c r="F25" s="185">
        <f>'REGION WISE'!F88</f>
        <v>350</v>
      </c>
      <c r="G25" s="185">
        <f>'REGION WISE'!G88</f>
        <v>350</v>
      </c>
      <c r="H25" s="185">
        <f>'REGION WISE'!H88</f>
        <v>353</v>
      </c>
      <c r="I25" s="185">
        <f>'REGION WISE'!I88</f>
        <v>354</v>
      </c>
      <c r="J25" s="185">
        <f>'REGION WISE'!J88</f>
        <v>357</v>
      </c>
      <c r="K25" s="185">
        <f>'REGION WISE'!K88</f>
        <v>361</v>
      </c>
      <c r="L25" s="185">
        <f>'REGION WISE'!L88</f>
        <v>362</v>
      </c>
      <c r="M25" s="185">
        <f>'REGION WISE'!M88</f>
        <v>359</v>
      </c>
      <c r="N25" s="185">
        <f>'REGION WISE'!N88</f>
        <v>0</v>
      </c>
    </row>
    <row r="26" spans="1:14" x14ac:dyDescent="0.25">
      <c r="A26" s="180"/>
      <c r="B26" s="180" t="str">
        <f>'REGION WISE'!A89&amp;" ("&amp;'REGION WISE'!B89&amp;")"</f>
        <v>Rabten Apartment (LS FTTC)</v>
      </c>
      <c r="C26" s="185">
        <f>'REGION WISE'!C89</f>
        <v>96</v>
      </c>
      <c r="D26" s="185">
        <f>'REGION WISE'!D89</f>
        <v>96</v>
      </c>
      <c r="E26" s="185">
        <f>'REGION WISE'!E89</f>
        <v>98</v>
      </c>
      <c r="F26" s="185">
        <f>'REGION WISE'!F89</f>
        <v>109</v>
      </c>
      <c r="G26" s="185">
        <f>'REGION WISE'!G89</f>
        <v>111</v>
      </c>
      <c r="H26" s="185">
        <f>'REGION WISE'!H89</f>
        <v>116</v>
      </c>
      <c r="I26" s="185">
        <f>'REGION WISE'!I89</f>
        <v>116</v>
      </c>
      <c r="J26" s="185">
        <f>'REGION WISE'!J89</f>
        <v>120</v>
      </c>
      <c r="K26" s="185">
        <f>'REGION WISE'!K89</f>
        <v>129</v>
      </c>
      <c r="L26" s="185">
        <f>'REGION WISE'!L89</f>
        <v>130</v>
      </c>
      <c r="M26" s="185">
        <f>'REGION WISE'!M89</f>
        <v>130</v>
      </c>
      <c r="N26" s="185">
        <f>'REGION WISE'!N89</f>
        <v>0</v>
      </c>
    </row>
    <row r="27" spans="1:14" x14ac:dyDescent="0.25">
      <c r="A27" s="180"/>
      <c r="B27" s="180" t="str">
        <f>'REGION WISE'!A90&amp;" ("&amp;'REGION WISE'!B90&amp;")"</f>
        <v>Changbangdo (LS FTTC)</v>
      </c>
      <c r="C27" s="185">
        <f>'REGION WISE'!C90</f>
        <v>98</v>
      </c>
      <c r="D27" s="185">
        <f>'REGION WISE'!D90</f>
        <v>101</v>
      </c>
      <c r="E27" s="185">
        <f>'REGION WISE'!E90</f>
        <v>101</v>
      </c>
      <c r="F27" s="185">
        <f>'REGION WISE'!F90</f>
        <v>102</v>
      </c>
      <c r="G27" s="185">
        <f>'REGION WISE'!G90</f>
        <v>102</v>
      </c>
      <c r="H27" s="185">
        <f>'REGION WISE'!H90</f>
        <v>102</v>
      </c>
      <c r="I27" s="185">
        <f>'REGION WISE'!I90</f>
        <v>104</v>
      </c>
      <c r="J27" s="185">
        <f>'REGION WISE'!J90</f>
        <v>104</v>
      </c>
      <c r="K27" s="185">
        <f>'REGION WISE'!K90</f>
        <v>106</v>
      </c>
      <c r="L27" s="185">
        <f>'REGION WISE'!L90</f>
        <v>106</v>
      </c>
      <c r="M27" s="185">
        <f>'REGION WISE'!M90</f>
        <v>109</v>
      </c>
      <c r="N27" s="185">
        <f>'REGION WISE'!N90</f>
        <v>0</v>
      </c>
    </row>
    <row r="28" spans="1:14" x14ac:dyDescent="0.25">
      <c r="A28" s="180"/>
      <c r="B28" s="180" t="str">
        <f>'REGION WISE'!A95&amp;" ("&amp;'REGION WISE'!B95&amp;")"</f>
        <v>Imtrat (LS FTTC)</v>
      </c>
      <c r="C28" s="185">
        <f>'REGION WISE'!C95</f>
        <v>335</v>
      </c>
      <c r="D28" s="185">
        <f>'REGION WISE'!D95</f>
        <v>332</v>
      </c>
      <c r="E28" s="185">
        <f>'REGION WISE'!E95</f>
        <v>330</v>
      </c>
      <c r="F28" s="185">
        <f>'REGION WISE'!F95</f>
        <v>328</v>
      </c>
      <c r="G28" s="185">
        <f>'REGION WISE'!G95</f>
        <v>325</v>
      </c>
      <c r="H28" s="185">
        <f>'REGION WISE'!H95</f>
        <v>321</v>
      </c>
      <c r="I28" s="185">
        <f>'REGION WISE'!I95</f>
        <v>321</v>
      </c>
      <c r="J28" s="185">
        <f>'REGION WISE'!J95</f>
        <v>319</v>
      </c>
      <c r="K28" s="185">
        <f>'REGION WISE'!K95</f>
        <v>314</v>
      </c>
      <c r="L28" s="185">
        <f>'REGION WISE'!L95</f>
        <v>310</v>
      </c>
      <c r="M28" s="185">
        <f>'REGION WISE'!M95</f>
        <v>305</v>
      </c>
      <c r="N28" s="185">
        <f>'REGION WISE'!N95</f>
        <v>0</v>
      </c>
    </row>
    <row r="29" spans="1:14" s="176" customFormat="1" ht="12.75" x14ac:dyDescent="0.2">
      <c r="A29" s="200"/>
      <c r="B29" s="200" t="s">
        <v>390</v>
      </c>
      <c r="C29" s="218">
        <f>'REGION WISE'!C96</f>
        <v>281</v>
      </c>
      <c r="D29" s="218">
        <f>'REGION WISE'!D96</f>
        <v>281</v>
      </c>
      <c r="E29" s="218">
        <f>'REGION WISE'!E96</f>
        <v>278</v>
      </c>
      <c r="F29" s="218">
        <f>'REGION WISE'!F96</f>
        <v>283</v>
      </c>
      <c r="G29" s="218">
        <f>'REGION WISE'!G96</f>
        <v>285</v>
      </c>
      <c r="H29" s="218">
        <f>'REGION WISE'!H96</f>
        <v>287</v>
      </c>
      <c r="I29" s="218">
        <f>'REGION WISE'!I96</f>
        <v>288</v>
      </c>
      <c r="J29" s="218">
        <f>'REGION WISE'!J96</f>
        <v>288</v>
      </c>
      <c r="K29" s="218">
        <f>'REGION WISE'!K96</f>
        <v>291</v>
      </c>
      <c r="L29" s="218">
        <f>'REGION WISE'!L96</f>
        <v>289</v>
      </c>
      <c r="M29" s="218">
        <f>'REGION WISE'!M96</f>
        <v>288</v>
      </c>
      <c r="N29" s="218">
        <f>'REGION WISE'!N96</f>
        <v>0</v>
      </c>
    </row>
    <row r="30" spans="1:14" x14ac:dyDescent="0.25">
      <c r="A30" s="180"/>
      <c r="B30" s="180" t="str">
        <f>'REGION WISE'!A97&amp;" ("&amp;'REGION WISE'!B97&amp;")"</f>
        <v>Changlimithang (LS FTTC)</v>
      </c>
      <c r="C30" s="185">
        <f>'REGION WISE'!C97</f>
        <v>280</v>
      </c>
      <c r="D30" s="185">
        <f>'REGION WISE'!D97</f>
        <v>279</v>
      </c>
      <c r="E30" s="185">
        <f>'REGION WISE'!E97</f>
        <v>279</v>
      </c>
      <c r="F30" s="185">
        <f>'REGION WISE'!F97</f>
        <v>278</v>
      </c>
      <c r="G30" s="185">
        <f>'REGION WISE'!G97</f>
        <v>279</v>
      </c>
      <c r="H30" s="185">
        <f>'REGION WISE'!H97</f>
        <v>280</v>
      </c>
      <c r="I30" s="185">
        <f>'REGION WISE'!I97</f>
        <v>277</v>
      </c>
      <c r="J30" s="185">
        <f>'REGION WISE'!J97</f>
        <v>275</v>
      </c>
      <c r="K30" s="185">
        <f>'REGION WISE'!K97</f>
        <v>275</v>
      </c>
      <c r="L30" s="185">
        <f>'REGION WISE'!L97</f>
        <v>278</v>
      </c>
      <c r="M30" s="185">
        <f>'REGION WISE'!M97</f>
        <v>281</v>
      </c>
      <c r="N30" s="185">
        <f>'REGION WISE'!N97</f>
        <v>0</v>
      </c>
    </row>
    <row r="31" spans="1:14" x14ac:dyDescent="0.25">
      <c r="A31" s="180"/>
      <c r="B31" s="180" t="str">
        <f>'REGION WISE'!A98&amp;" ("&amp;'REGION WISE'!B98&amp;")"</f>
        <v>Changzamtok (LS FTTC)</v>
      </c>
      <c r="C31" s="185">
        <f>'REGION WISE'!C98</f>
        <v>189</v>
      </c>
      <c r="D31" s="185">
        <f>'REGION WISE'!D98</f>
        <v>190</v>
      </c>
      <c r="E31" s="185">
        <f>'REGION WISE'!E98</f>
        <v>180</v>
      </c>
      <c r="F31" s="185">
        <f>'REGION WISE'!F98</f>
        <v>180</v>
      </c>
      <c r="G31" s="185">
        <f>'REGION WISE'!G98</f>
        <v>180</v>
      </c>
      <c r="H31" s="185">
        <f>'REGION WISE'!H98</f>
        <v>177</v>
      </c>
      <c r="I31" s="185">
        <f>'REGION WISE'!I98</f>
        <v>172</v>
      </c>
      <c r="J31" s="185">
        <f>'REGION WISE'!J98</f>
        <v>167</v>
      </c>
      <c r="K31" s="185">
        <f>'REGION WISE'!K98</f>
        <v>162</v>
      </c>
      <c r="L31" s="185">
        <f>'REGION WISE'!L98</f>
        <v>162</v>
      </c>
      <c r="M31" s="185">
        <f>'REGION WISE'!M98</f>
        <v>161</v>
      </c>
      <c r="N31" s="185">
        <f>'REGION WISE'!N98</f>
        <v>0</v>
      </c>
    </row>
    <row r="32" spans="1:14" x14ac:dyDescent="0.25">
      <c r="A32" s="180"/>
      <c r="B32" s="180" t="str">
        <f>'REGION WISE'!A99&amp;" ("&amp;'REGION WISE'!B99&amp;")"</f>
        <v>Thimphu IT Park V5 (LS FTTC V5)</v>
      </c>
      <c r="C32" s="185">
        <f>'REGION WISE'!C99</f>
        <v>172</v>
      </c>
      <c r="D32" s="185">
        <f>'REGION WISE'!D99</f>
        <v>173</v>
      </c>
      <c r="E32" s="185">
        <f>'REGION WISE'!E99</f>
        <v>173</v>
      </c>
      <c r="F32" s="185">
        <f>'REGION WISE'!F99</f>
        <v>164</v>
      </c>
      <c r="G32" s="185">
        <f>'REGION WISE'!G99</f>
        <v>86</v>
      </c>
      <c r="H32" s="185">
        <f>'REGION WISE'!H99</f>
        <v>84</v>
      </c>
      <c r="I32" s="185">
        <f>'REGION WISE'!I99</f>
        <v>82</v>
      </c>
      <c r="J32" s="185">
        <f>'REGION WISE'!J99</f>
        <v>85</v>
      </c>
      <c r="K32" s="185">
        <f>'REGION WISE'!K99</f>
        <v>106</v>
      </c>
      <c r="L32" s="185">
        <f>'REGION WISE'!L99</f>
        <v>117</v>
      </c>
      <c r="M32" s="185">
        <f>'REGION WISE'!M99</f>
        <v>120</v>
      </c>
      <c r="N32" s="185">
        <f>'REGION WISE'!N99</f>
        <v>0</v>
      </c>
    </row>
    <row r="33" spans="1:16" x14ac:dyDescent="0.25">
      <c r="A33" s="180"/>
      <c r="B33" s="180" t="str">
        <f>'REGION WISE'!A100&amp;" ("&amp;'REGION WISE'!B100&amp;")"</f>
        <v>Thimphu IT Park (LS FTTC)</v>
      </c>
      <c r="C33" s="185">
        <f>'REGION WISE'!C100</f>
        <v>130</v>
      </c>
      <c r="D33" s="185">
        <f>'REGION WISE'!D100</f>
        <v>128</v>
      </c>
      <c r="E33" s="185">
        <f>'REGION WISE'!E100</f>
        <v>128</v>
      </c>
      <c r="F33" s="185">
        <f>'REGION WISE'!F100</f>
        <v>131</v>
      </c>
      <c r="G33" s="185">
        <f>'REGION WISE'!G100</f>
        <v>211</v>
      </c>
      <c r="H33" s="185">
        <f>'REGION WISE'!H100</f>
        <v>213</v>
      </c>
      <c r="I33" s="185">
        <f>'REGION WISE'!I100</f>
        <v>213</v>
      </c>
      <c r="J33" s="185">
        <f>'REGION WISE'!J100</f>
        <v>211</v>
      </c>
      <c r="K33" s="185">
        <f>'REGION WISE'!K100</f>
        <v>192</v>
      </c>
      <c r="L33" s="185">
        <f>'REGION WISE'!L100</f>
        <v>174</v>
      </c>
      <c r="M33" s="185">
        <f>'REGION WISE'!M100</f>
        <v>170</v>
      </c>
      <c r="N33" s="185">
        <f>'REGION WISE'!N100</f>
        <v>0</v>
      </c>
    </row>
    <row r="34" spans="1:16" x14ac:dyDescent="0.25">
      <c r="A34" s="180"/>
      <c r="B34" s="180" t="str">
        <f>'REGION WISE'!A101&amp;" ("&amp;'REGION WISE'!B101&amp;")"</f>
        <v>Changzamtok 02 (LS FTTC)</v>
      </c>
      <c r="C34" s="185">
        <f>'REGION WISE'!C101</f>
        <v>124</v>
      </c>
      <c r="D34" s="185">
        <f>'REGION WISE'!D101</f>
        <v>124</v>
      </c>
      <c r="E34" s="185">
        <f>'REGION WISE'!E101</f>
        <v>127</v>
      </c>
      <c r="F34" s="185">
        <f>'REGION WISE'!F101</f>
        <v>126</v>
      </c>
      <c r="G34" s="185">
        <f>'REGION WISE'!G101</f>
        <v>125</v>
      </c>
      <c r="H34" s="185">
        <f>'REGION WISE'!H101</f>
        <v>121</v>
      </c>
      <c r="I34" s="185">
        <f>'REGION WISE'!I101</f>
        <v>121</v>
      </c>
      <c r="J34" s="185">
        <f>'REGION WISE'!J101</f>
        <v>120</v>
      </c>
      <c r="K34" s="185">
        <f>'REGION WISE'!K101</f>
        <v>120</v>
      </c>
      <c r="L34" s="185">
        <f>'REGION WISE'!L101</f>
        <v>120</v>
      </c>
      <c r="M34" s="185">
        <f>'REGION WISE'!M101</f>
        <v>120</v>
      </c>
      <c r="N34" s="185">
        <f>'REGION WISE'!N101</f>
        <v>0</v>
      </c>
    </row>
    <row r="35" spans="1:16" x14ac:dyDescent="0.25">
      <c r="A35" s="180"/>
      <c r="B35" s="180" t="s">
        <v>391</v>
      </c>
      <c r="C35" s="185">
        <f>'REGION WISE'!C102</f>
        <v>23</v>
      </c>
      <c r="D35" s="185">
        <v>23</v>
      </c>
      <c r="E35" s="185">
        <v>23</v>
      </c>
      <c r="F35" s="185">
        <v>23</v>
      </c>
      <c r="G35" s="185">
        <v>23</v>
      </c>
      <c r="H35" s="185">
        <v>23</v>
      </c>
      <c r="I35" s="185"/>
      <c r="J35" s="185"/>
      <c r="K35" s="185">
        <v>20</v>
      </c>
      <c r="L35" s="185">
        <v>20</v>
      </c>
      <c r="M35" s="185">
        <v>20</v>
      </c>
      <c r="N35" s="185">
        <v>20</v>
      </c>
    </row>
    <row r="36" spans="1:16" x14ac:dyDescent="0.25">
      <c r="A36" s="180"/>
      <c r="B36" s="180" t="str">
        <f>'REGION WISE'!A114</f>
        <v>PRI numbers</v>
      </c>
      <c r="C36" s="185">
        <f>'REGION WISE'!C114</f>
        <v>191</v>
      </c>
      <c r="D36" s="185">
        <f>'REGION WISE'!D114</f>
        <v>191</v>
      </c>
      <c r="E36" s="185">
        <f>'REGION WISE'!E114</f>
        <v>191</v>
      </c>
      <c r="F36" s="185">
        <f>'REGION WISE'!F114</f>
        <v>192</v>
      </c>
      <c r="G36" s="185">
        <f>'REGION WISE'!G114</f>
        <v>193</v>
      </c>
      <c r="H36" s="185">
        <f>'REGION WISE'!H114</f>
        <v>193</v>
      </c>
      <c r="I36" s="185">
        <f>'REGION WISE'!I114</f>
        <v>196</v>
      </c>
      <c r="J36" s="185">
        <f>'REGION WISE'!J114</f>
        <v>197</v>
      </c>
      <c r="K36" s="185">
        <f>'REGION WISE'!K114</f>
        <v>197</v>
      </c>
      <c r="L36" s="185">
        <f>'REGION WISE'!L114</f>
        <v>198</v>
      </c>
      <c r="M36" s="185">
        <f>'REGION WISE'!M114</f>
        <v>198</v>
      </c>
      <c r="N36" s="185">
        <f>'REGION WISE'!N114</f>
        <v>0</v>
      </c>
    </row>
    <row r="37" spans="1:16" x14ac:dyDescent="0.25">
      <c r="A37" s="180"/>
      <c r="B37" s="180" t="str">
        <f>'REGION WISE'!A115</f>
        <v>Thimphu FTTB</v>
      </c>
      <c r="C37" s="185">
        <f>'REGION WISE'!C115</f>
        <v>2025</v>
      </c>
      <c r="D37" s="185">
        <f>'REGION WISE'!D115</f>
        <v>2040</v>
      </c>
      <c r="E37" s="185">
        <f>'REGION WISE'!E115</f>
        <v>2065</v>
      </c>
      <c r="F37" s="185">
        <f>'REGION WISE'!F115</f>
        <v>2087</v>
      </c>
      <c r="G37" s="185">
        <f>'REGION WISE'!G115</f>
        <v>2138</v>
      </c>
      <c r="H37" s="185">
        <f>'REGION WISE'!H115</f>
        <v>2162</v>
      </c>
      <c r="I37" s="185">
        <f>'REGION WISE'!I115</f>
        <v>2187</v>
      </c>
      <c r="J37" s="185">
        <f>'REGION WISE'!J115</f>
        <v>2223</v>
      </c>
      <c r="K37" s="185">
        <f>'REGION WISE'!K115</f>
        <v>2203</v>
      </c>
      <c r="L37" s="185">
        <f>'REGION WISE'!L115</f>
        <v>2475</v>
      </c>
      <c r="M37" s="185">
        <f>'REGION WISE'!M115</f>
        <v>2536</v>
      </c>
      <c r="N37" s="185">
        <f>'REGION WISE'!N115</f>
        <v>0</v>
      </c>
    </row>
    <row r="38" spans="1:16" x14ac:dyDescent="0.25">
      <c r="A38" s="180"/>
      <c r="B38" s="179" t="s">
        <v>4</v>
      </c>
      <c r="C38" s="184">
        <f t="shared" ref="C38:N38" si="0">SUM(C5:C37)</f>
        <v>10569</v>
      </c>
      <c r="D38" s="184">
        <f t="shared" si="0"/>
        <v>10601</v>
      </c>
      <c r="E38" s="184">
        <f t="shared" si="0"/>
        <v>10636</v>
      </c>
      <c r="F38" s="184">
        <f t="shared" si="0"/>
        <v>10674</v>
      </c>
      <c r="G38" s="184">
        <f t="shared" si="0"/>
        <v>10742</v>
      </c>
      <c r="H38" s="184">
        <f t="shared" si="0"/>
        <v>10781</v>
      </c>
      <c r="I38" s="184">
        <f t="shared" si="0"/>
        <v>10759</v>
      </c>
      <c r="J38" s="184">
        <f t="shared" si="0"/>
        <v>10925</v>
      </c>
      <c r="K38" s="184">
        <f t="shared" si="0"/>
        <v>10823</v>
      </c>
      <c r="L38" s="184">
        <f t="shared" si="0"/>
        <v>11074</v>
      </c>
      <c r="M38" s="184">
        <f t="shared" si="0"/>
        <v>11137</v>
      </c>
      <c r="N38" s="184">
        <f t="shared" si="0"/>
        <v>20</v>
      </c>
    </row>
    <row r="39" spans="1:16" x14ac:dyDescent="0.25">
      <c r="A39" s="180">
        <v>2</v>
      </c>
      <c r="B39" s="179" t="s">
        <v>5</v>
      </c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</row>
    <row r="40" spans="1:16" x14ac:dyDescent="0.25">
      <c r="A40" s="180"/>
      <c r="B40" s="180" t="str">
        <f>'REGION WISE'!$A$104&amp;" ("&amp;'REGION WISE'!$B$104&amp;")"</f>
        <v>Punakha (SAU/V5P/SoftX)</v>
      </c>
      <c r="C40" s="180">
        <f>'REGION WISE'!C104</f>
        <v>110</v>
      </c>
      <c r="D40" s="180">
        <f>'REGION WISE'!D104</f>
        <v>110</v>
      </c>
      <c r="E40" s="180">
        <f>'REGION WISE'!E104</f>
        <v>110</v>
      </c>
      <c r="F40" s="180">
        <f>'REGION WISE'!F104</f>
        <v>111</v>
      </c>
      <c r="G40" s="180">
        <f>'REGION WISE'!G104</f>
        <v>112</v>
      </c>
      <c r="H40" s="180">
        <f>'REGION WISE'!H104</f>
        <v>112</v>
      </c>
      <c r="I40" s="180">
        <f>'REGION WISE'!I104</f>
        <v>112</v>
      </c>
      <c r="J40" s="180">
        <f>'REGION WISE'!J104</f>
        <v>110</v>
      </c>
      <c r="K40" s="180">
        <f>'REGION WISE'!K104</f>
        <v>109</v>
      </c>
      <c r="L40" s="180">
        <f>'REGION WISE'!L104</f>
        <v>0</v>
      </c>
      <c r="M40" s="180">
        <f>'REGION WISE'!M104</f>
        <v>0</v>
      </c>
      <c r="N40" s="180">
        <f>'REGION WISE'!N104</f>
        <v>0</v>
      </c>
    </row>
    <row r="41" spans="1:16" x14ac:dyDescent="0.25">
      <c r="A41" s="180"/>
      <c r="B41" s="180" t="str">
        <f>'REGION WISE'!A103&amp; " ("&amp;'REGION WISE'!B103&amp;")"</f>
        <v>Lobesa (SAU/V5P/SoftX)</v>
      </c>
      <c r="C41" s="180">
        <f>'REGION WISE'!C103</f>
        <v>123</v>
      </c>
      <c r="D41" s="180">
        <f>'REGION WISE'!D103</f>
        <v>123</v>
      </c>
      <c r="E41" s="180">
        <f>'REGION WISE'!E103</f>
        <v>124</v>
      </c>
      <c r="F41" s="180">
        <f>'REGION WISE'!F103</f>
        <v>124</v>
      </c>
      <c r="G41" s="180">
        <f>'REGION WISE'!G103</f>
        <v>124</v>
      </c>
      <c r="H41" s="180">
        <f>'REGION WISE'!H103</f>
        <v>124</v>
      </c>
      <c r="I41" s="180">
        <f>'REGION WISE'!I103</f>
        <v>124</v>
      </c>
      <c r="J41" s="180">
        <f>'REGION WISE'!J103</f>
        <v>126</v>
      </c>
      <c r="K41" s="180">
        <f>'REGION WISE'!K103</f>
        <v>126</v>
      </c>
      <c r="L41" s="180">
        <f>'REGION WISE'!L103</f>
        <v>126</v>
      </c>
      <c r="M41" s="180">
        <f>'REGION WISE'!M103</f>
        <v>126</v>
      </c>
      <c r="N41" s="180">
        <f>'REGION WISE'!N103</f>
        <v>0</v>
      </c>
    </row>
    <row r="42" spans="1:16" x14ac:dyDescent="0.25">
      <c r="A42" s="180"/>
      <c r="B42" s="180" t="str">
        <f>'REGION WISE'!A91&amp; " ("&amp;'REGION WISE'!B91&amp;")"</f>
        <v>Khuruthang (LS FTTC )</v>
      </c>
      <c r="C42" s="180">
        <f>'REGION WISE'!C91</f>
        <v>141</v>
      </c>
      <c r="D42" s="180">
        <f>'REGION WISE'!D91</f>
        <v>141</v>
      </c>
      <c r="E42" s="180">
        <f>'REGION WISE'!E91</f>
        <v>142</v>
      </c>
      <c r="F42" s="180">
        <f>'REGION WISE'!F91</f>
        <v>142</v>
      </c>
      <c r="G42" s="180">
        <f>'REGION WISE'!G91</f>
        <v>142</v>
      </c>
      <c r="H42" s="180">
        <f>'REGION WISE'!H91</f>
        <v>146</v>
      </c>
      <c r="I42" s="180">
        <f>'REGION WISE'!I91</f>
        <v>144</v>
      </c>
      <c r="J42" s="180">
        <f>'REGION WISE'!J91</f>
        <v>144</v>
      </c>
      <c r="K42" s="180">
        <f>'REGION WISE'!K91</f>
        <v>144</v>
      </c>
      <c r="L42" s="180">
        <f>'REGION WISE'!L91</f>
        <v>144</v>
      </c>
      <c r="M42" s="180">
        <f>'REGION WISE'!M91</f>
        <v>146</v>
      </c>
      <c r="N42" s="180">
        <f>'REGION WISE'!N91</f>
        <v>0</v>
      </c>
    </row>
    <row r="43" spans="1:16" x14ac:dyDescent="0.25">
      <c r="A43" s="180"/>
      <c r="B43" s="179" t="s">
        <v>4</v>
      </c>
      <c r="C43" s="178">
        <f t="shared" ref="C43:I43" si="1">SUM(C40:C42)</f>
        <v>374</v>
      </c>
      <c r="D43" s="178">
        <f t="shared" si="1"/>
        <v>374</v>
      </c>
      <c r="E43" s="178">
        <f t="shared" si="1"/>
        <v>376</v>
      </c>
      <c r="F43" s="178">
        <f t="shared" si="1"/>
        <v>377</v>
      </c>
      <c r="G43" s="178">
        <f t="shared" si="1"/>
        <v>378</v>
      </c>
      <c r="H43" s="178">
        <f t="shared" si="1"/>
        <v>382</v>
      </c>
      <c r="I43" s="178">
        <f t="shared" si="1"/>
        <v>380</v>
      </c>
      <c r="J43" s="178">
        <f t="shared" ref="J43:K43" si="2">SUM(J40:J42)</f>
        <v>380</v>
      </c>
      <c r="K43" s="178">
        <f t="shared" si="2"/>
        <v>379</v>
      </c>
      <c r="L43" s="178">
        <f t="shared" ref="L43:M43" si="3">SUM(L40:L42)</f>
        <v>270</v>
      </c>
      <c r="M43" s="178">
        <f t="shared" si="3"/>
        <v>272</v>
      </c>
      <c r="N43" s="178">
        <f t="shared" ref="N43" si="4">SUM(N40:N42)</f>
        <v>0</v>
      </c>
      <c r="P43" s="219"/>
    </row>
    <row r="44" spans="1:16" x14ac:dyDescent="0.25">
      <c r="A44" s="180">
        <v>3</v>
      </c>
      <c r="B44" s="182" t="s">
        <v>6</v>
      </c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</row>
    <row r="45" spans="1:16" x14ac:dyDescent="0.25">
      <c r="A45" s="180"/>
      <c r="B45" s="180" t="str">
        <f>'REGION WISE'!A92&amp;" ("&amp;'REGION WISE'!B92&amp;")"</f>
        <v>Wangdue (LS FTTC )</v>
      </c>
      <c r="C45" s="180">
        <f>'REGION WISE'!C92</f>
        <v>130</v>
      </c>
      <c r="D45" s="180">
        <f>'REGION WISE'!D92</f>
        <v>131</v>
      </c>
      <c r="E45" s="180">
        <f>'REGION WISE'!E92</f>
        <v>131</v>
      </c>
      <c r="F45" s="180">
        <f>'REGION WISE'!F92</f>
        <v>114</v>
      </c>
      <c r="G45" s="180">
        <f>'REGION WISE'!G92</f>
        <v>113</v>
      </c>
      <c r="H45" s="180">
        <f>'REGION WISE'!H92</f>
        <v>113</v>
      </c>
      <c r="I45" s="180">
        <f>'REGION WISE'!I92</f>
        <v>100</v>
      </c>
      <c r="J45" s="180">
        <f>'REGION WISE'!J92</f>
        <v>100</v>
      </c>
      <c r="K45" s="180">
        <f>'REGION WISE'!K92</f>
        <v>100</v>
      </c>
      <c r="L45" s="180">
        <f>'REGION WISE'!L92</f>
        <v>100</v>
      </c>
      <c r="M45" s="180">
        <f>'REGION WISE'!M92</f>
        <v>100</v>
      </c>
      <c r="N45" s="180">
        <f>'REGION WISE'!N92</f>
        <v>0</v>
      </c>
    </row>
    <row r="46" spans="1:16" x14ac:dyDescent="0.25">
      <c r="A46" s="180"/>
      <c r="B46" s="180" t="str">
        <f>'REGION WISE'!A93&amp;" ("&amp;'REGION WISE'!B93&amp;")"</f>
        <v>Rurichu (LS FTTC)</v>
      </c>
      <c r="C46" s="180">
        <f>'REGION WISE'!C93</f>
        <v>60</v>
      </c>
      <c r="D46" s="180">
        <f>'REGION WISE'!D93</f>
        <v>60</v>
      </c>
      <c r="E46" s="180">
        <f>'REGION WISE'!E93</f>
        <v>60</v>
      </c>
      <c r="F46" s="180">
        <f>'REGION WISE'!F93</f>
        <v>60</v>
      </c>
      <c r="G46" s="180">
        <f>'REGION WISE'!G93</f>
        <v>61</v>
      </c>
      <c r="H46" s="180">
        <f>'REGION WISE'!H93</f>
        <v>61</v>
      </c>
      <c r="I46" s="180">
        <f>'REGION WISE'!I93</f>
        <v>61</v>
      </c>
      <c r="J46" s="180">
        <f>'REGION WISE'!J93</f>
        <v>61</v>
      </c>
      <c r="K46" s="180">
        <f>'REGION WISE'!K93</f>
        <v>31</v>
      </c>
      <c r="L46" s="180">
        <f>'REGION WISE'!L93</f>
        <v>31</v>
      </c>
      <c r="M46" s="180">
        <f>'REGION WISE'!M93</f>
        <v>31</v>
      </c>
      <c r="N46" s="180">
        <f>'REGION WISE'!N93</f>
        <v>0</v>
      </c>
    </row>
    <row r="47" spans="1:16" x14ac:dyDescent="0.25">
      <c r="A47" s="180"/>
      <c r="B47" s="180" t="str">
        <f>'REGION WISE'!A94&amp;" ("&amp;'REGION WISE'!B94&amp;")"</f>
        <v>Bajo (LS FTTC)</v>
      </c>
      <c r="C47" s="180">
        <f>'REGION WISE'!C94</f>
        <v>337</v>
      </c>
      <c r="D47" s="180">
        <f>'REGION WISE'!D94</f>
        <v>338</v>
      </c>
      <c r="E47" s="180">
        <f>'REGION WISE'!E94</f>
        <v>340</v>
      </c>
      <c r="F47" s="180">
        <f>'REGION WISE'!F94</f>
        <v>341</v>
      </c>
      <c r="G47" s="180">
        <f>'REGION WISE'!G94</f>
        <v>330</v>
      </c>
      <c r="H47" s="180">
        <f>'REGION WISE'!H94</f>
        <v>330</v>
      </c>
      <c r="I47" s="180">
        <f>'REGION WISE'!I94</f>
        <v>326</v>
      </c>
      <c r="J47" s="180">
        <f>'REGION WISE'!J94</f>
        <v>325</v>
      </c>
      <c r="K47" s="180">
        <f>'REGION WISE'!K94</f>
        <v>325</v>
      </c>
      <c r="L47" s="180">
        <f>'REGION WISE'!L94</f>
        <v>325</v>
      </c>
      <c r="M47" s="180">
        <f>'REGION WISE'!M94</f>
        <v>325</v>
      </c>
      <c r="N47" s="180">
        <f>'REGION WISE'!N94</f>
        <v>0</v>
      </c>
    </row>
    <row r="48" spans="1:16" x14ac:dyDescent="0.25">
      <c r="A48" s="180"/>
      <c r="B48" s="180" t="str">
        <f>'REGION WISE'!A106&amp;" ("&amp;'REGION WISE'!B106&amp;")"</f>
        <v>Kamichu (SAU/V5P/SoftX)</v>
      </c>
      <c r="C48" s="180">
        <f>'REGION WISE'!C106</f>
        <v>58</v>
      </c>
      <c r="D48" s="180">
        <f>'REGION WISE'!D106</f>
        <v>59</v>
      </c>
      <c r="E48" s="180">
        <f>'REGION WISE'!E106</f>
        <v>59</v>
      </c>
      <c r="F48" s="180">
        <f>'REGION WISE'!F106</f>
        <v>59</v>
      </c>
      <c r="G48" s="180">
        <f>'REGION WISE'!G106</f>
        <v>59</v>
      </c>
      <c r="H48" s="180">
        <f>'REGION WISE'!H106</f>
        <v>59</v>
      </c>
      <c r="I48" s="180">
        <f>'REGION WISE'!I106</f>
        <v>58</v>
      </c>
      <c r="J48" s="180">
        <f>'REGION WISE'!J106</f>
        <v>58</v>
      </c>
      <c r="K48" s="180">
        <f>'REGION WISE'!K106</f>
        <v>59</v>
      </c>
      <c r="L48" s="180">
        <f>'REGION WISE'!L106</f>
        <v>63</v>
      </c>
      <c r="M48" s="180">
        <f>'REGION WISE'!M106</f>
        <v>63</v>
      </c>
      <c r="N48" s="180">
        <f>'REGION WISE'!N106</f>
        <v>0</v>
      </c>
    </row>
    <row r="49" spans="1:14" x14ac:dyDescent="0.25">
      <c r="A49" s="180"/>
      <c r="B49" s="180" t="str">
        <f>'REGION WISE'!A71&amp;" ("&amp;'REGION WISE'!B71&amp;")"</f>
        <v>Bjimithangkha (MA5600T)</v>
      </c>
      <c r="C49" s="180">
        <f>'REGION WISE'!C71</f>
        <v>203</v>
      </c>
      <c r="D49" s="180">
        <f>'REGION WISE'!D71</f>
        <v>204</v>
      </c>
      <c r="E49" s="180">
        <f>'REGION WISE'!E71</f>
        <v>205</v>
      </c>
      <c r="F49" s="180">
        <f>'REGION WISE'!F71</f>
        <v>207</v>
      </c>
      <c r="G49" s="180">
        <f>'REGION WISE'!G71</f>
        <v>207</v>
      </c>
      <c r="H49" s="180">
        <f>'REGION WISE'!H71</f>
        <v>208</v>
      </c>
      <c r="I49" s="180">
        <f>'REGION WISE'!I71</f>
        <v>209</v>
      </c>
      <c r="J49" s="180">
        <f>'REGION WISE'!J71</f>
        <v>211</v>
      </c>
      <c r="K49" s="180">
        <f>'REGION WISE'!K71</f>
        <v>212</v>
      </c>
      <c r="L49" s="180">
        <f>'REGION WISE'!L71</f>
        <v>213</v>
      </c>
      <c r="M49" s="180">
        <f>'REGION WISE'!M71</f>
        <v>214</v>
      </c>
      <c r="N49" s="180">
        <f>'REGION WISE'!N71</f>
        <v>0</v>
      </c>
    </row>
    <row r="50" spans="1:14" x14ac:dyDescent="0.25">
      <c r="A50" s="180"/>
      <c r="B50" s="179" t="s">
        <v>4</v>
      </c>
      <c r="C50" s="178">
        <f t="shared" ref="C50:I50" si="5">SUM(C45:C49)</f>
        <v>788</v>
      </c>
      <c r="D50" s="178">
        <f t="shared" si="5"/>
        <v>792</v>
      </c>
      <c r="E50" s="178">
        <f t="shared" si="5"/>
        <v>795</v>
      </c>
      <c r="F50" s="178">
        <f t="shared" si="5"/>
        <v>781</v>
      </c>
      <c r="G50" s="178">
        <f t="shared" si="5"/>
        <v>770</v>
      </c>
      <c r="H50" s="178">
        <f t="shared" si="5"/>
        <v>771</v>
      </c>
      <c r="I50" s="178">
        <f t="shared" si="5"/>
        <v>754</v>
      </c>
      <c r="J50" s="178">
        <f t="shared" ref="J50:K50" si="6">SUM(J45:J49)</f>
        <v>755</v>
      </c>
      <c r="K50" s="178">
        <f t="shared" si="6"/>
        <v>727</v>
      </c>
      <c r="L50" s="178">
        <f t="shared" ref="L50:M50" si="7">SUM(L45:L49)</f>
        <v>732</v>
      </c>
      <c r="M50" s="178">
        <f t="shared" si="7"/>
        <v>733</v>
      </c>
      <c r="N50" s="178">
        <f t="shared" ref="N50" si="8">SUM(N45:N49)</f>
        <v>0</v>
      </c>
    </row>
    <row r="51" spans="1:14" x14ac:dyDescent="0.25">
      <c r="A51" s="180">
        <v>4</v>
      </c>
      <c r="B51" s="179" t="s">
        <v>7</v>
      </c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</row>
    <row r="52" spans="1:14" x14ac:dyDescent="0.25">
      <c r="A52" s="180"/>
      <c r="B52" s="180" t="str">
        <f>'REGION WISE'!A70&amp;" ("&amp;'REGION WISE'!B70&amp;")"</f>
        <v>Gasa (MA5616)</v>
      </c>
      <c r="C52" s="180">
        <f>'REGION WISE'!C70</f>
        <v>59</v>
      </c>
      <c r="D52" s="180">
        <f>'REGION WISE'!D70</f>
        <v>59</v>
      </c>
      <c r="E52" s="180">
        <f>'REGION WISE'!E70</f>
        <v>59</v>
      </c>
      <c r="F52" s="180">
        <f>'REGION WISE'!F70</f>
        <v>60</v>
      </c>
      <c r="G52" s="180">
        <f>'REGION WISE'!G70</f>
        <v>61</v>
      </c>
      <c r="H52" s="180">
        <f>'REGION WISE'!H70</f>
        <v>61</v>
      </c>
      <c r="I52" s="180">
        <f>'REGION WISE'!I70</f>
        <v>62</v>
      </c>
      <c r="J52" s="180">
        <f>'REGION WISE'!J70</f>
        <v>62</v>
      </c>
      <c r="K52" s="180">
        <f>'REGION WISE'!K70</f>
        <v>62</v>
      </c>
      <c r="L52" s="180">
        <f>'REGION WISE'!L70</f>
        <v>62</v>
      </c>
      <c r="M52" s="180">
        <f>'REGION WISE'!M70</f>
        <v>62</v>
      </c>
      <c r="N52" s="180">
        <f>'REGION WISE'!N70</f>
        <v>0</v>
      </c>
    </row>
    <row r="53" spans="1:14" x14ac:dyDescent="0.25">
      <c r="A53" s="180"/>
      <c r="B53" s="180" t="str">
        <f>'REGION WISE'!A105&amp;" ("&amp;'REGION WISE'!B105&amp;")"</f>
        <v>Damji (SAU/V5P/SoftX)</v>
      </c>
      <c r="C53" s="180">
        <f>'REGION WISE'!C105</f>
        <v>14</v>
      </c>
      <c r="D53" s="180">
        <f>'REGION WISE'!D105</f>
        <v>14</v>
      </c>
      <c r="E53" s="180">
        <f>'REGION WISE'!E105</f>
        <v>14</v>
      </c>
      <c r="F53" s="180">
        <f>'REGION WISE'!F105</f>
        <v>14</v>
      </c>
      <c r="G53" s="180">
        <f>'REGION WISE'!G105</f>
        <v>14</v>
      </c>
      <c r="H53" s="180">
        <f>'REGION WISE'!H105</f>
        <v>14</v>
      </c>
      <c r="I53" s="180">
        <f>'REGION WISE'!I105</f>
        <v>14</v>
      </c>
      <c r="J53" s="180">
        <f>'REGION WISE'!J105</f>
        <v>14</v>
      </c>
      <c r="K53" s="180">
        <f>'REGION WISE'!K105</f>
        <v>14</v>
      </c>
      <c r="L53" s="180">
        <f>'REGION WISE'!L105</f>
        <v>14</v>
      </c>
      <c r="M53" s="180">
        <f>'REGION WISE'!M105</f>
        <v>14</v>
      </c>
      <c r="N53" s="180">
        <f>'REGION WISE'!N105</f>
        <v>0</v>
      </c>
    </row>
    <row r="54" spans="1:14" x14ac:dyDescent="0.25">
      <c r="A54" s="180"/>
      <c r="B54" s="179" t="s">
        <v>4</v>
      </c>
      <c r="C54" s="184">
        <f t="shared" ref="C54:I54" si="9">SUM(C52:C53)</f>
        <v>73</v>
      </c>
      <c r="D54" s="184">
        <f t="shared" si="9"/>
        <v>73</v>
      </c>
      <c r="E54" s="184">
        <f t="shared" si="9"/>
        <v>73</v>
      </c>
      <c r="F54" s="184">
        <f t="shared" si="9"/>
        <v>74</v>
      </c>
      <c r="G54" s="184">
        <f t="shared" si="9"/>
        <v>75</v>
      </c>
      <c r="H54" s="184">
        <f t="shared" si="9"/>
        <v>75</v>
      </c>
      <c r="I54" s="184">
        <f t="shared" si="9"/>
        <v>76</v>
      </c>
      <c r="J54" s="184">
        <f t="shared" ref="J54:K54" si="10">SUM(J52:J53)</f>
        <v>76</v>
      </c>
      <c r="K54" s="184">
        <f t="shared" si="10"/>
        <v>76</v>
      </c>
      <c r="L54" s="184">
        <f t="shared" ref="L54:M54" si="11">SUM(L52:L53)</f>
        <v>76</v>
      </c>
      <c r="M54" s="184">
        <f t="shared" si="11"/>
        <v>76</v>
      </c>
      <c r="N54" s="184">
        <f t="shared" ref="N54" si="12">SUM(N52:N53)</f>
        <v>0</v>
      </c>
    </row>
    <row r="55" spans="1:14" x14ac:dyDescent="0.25">
      <c r="A55" s="180">
        <v>5</v>
      </c>
      <c r="B55" s="179" t="s">
        <v>8</v>
      </c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</row>
    <row r="56" spans="1:14" x14ac:dyDescent="0.25">
      <c r="A56" s="180"/>
      <c r="B56" s="180" t="str">
        <f>'REGION WISE'!A72&amp;" ("&amp;'REGION WISE'!B72&amp;")"</f>
        <v>Paro (MA5600T)</v>
      </c>
      <c r="C56" s="180">
        <f>'REGION WISE'!C72</f>
        <v>1185</v>
      </c>
      <c r="D56" s="180">
        <f>'REGION WISE'!D72</f>
        <v>1192</v>
      </c>
      <c r="E56" s="180">
        <f>'REGION WISE'!E72</f>
        <v>1205</v>
      </c>
      <c r="F56" s="180">
        <f>'REGION WISE'!F72</f>
        <v>1210</v>
      </c>
      <c r="G56" s="180">
        <f>'REGION WISE'!G72</f>
        <v>1215</v>
      </c>
      <c r="H56" s="180">
        <f>'REGION WISE'!H72</f>
        <v>1218</v>
      </c>
      <c r="I56" s="180">
        <f>'REGION WISE'!I72</f>
        <v>1217</v>
      </c>
      <c r="J56" s="180">
        <f>'REGION WISE'!J72</f>
        <v>1218</v>
      </c>
      <c r="K56" s="180">
        <f>'REGION WISE'!K72</f>
        <v>1226</v>
      </c>
      <c r="L56" s="180">
        <f>'REGION WISE'!L72</f>
        <v>1089</v>
      </c>
      <c r="M56" s="180">
        <f>'REGION WISE'!M72</f>
        <v>1052</v>
      </c>
      <c r="N56" s="180">
        <f>'REGION WISE'!N72</f>
        <v>0</v>
      </c>
    </row>
    <row r="57" spans="1:14" x14ac:dyDescent="0.25">
      <c r="A57" s="180"/>
      <c r="B57" s="180" t="str">
        <f>'REGION WISE'!A74&amp;" ("&amp;'REGION WISE'!B74&amp;")"</f>
        <v>Chapcha (SAU/P2P)</v>
      </c>
      <c r="C57" s="180">
        <f>'REGION WISE'!C74</f>
        <v>32</v>
      </c>
      <c r="D57" s="180">
        <f>'REGION WISE'!D74</f>
        <v>32</v>
      </c>
      <c r="E57" s="180">
        <f>'REGION WISE'!E74</f>
        <v>31</v>
      </c>
      <c r="F57" s="180">
        <f>'REGION WISE'!F74</f>
        <v>32</v>
      </c>
      <c r="G57" s="180">
        <f>'REGION WISE'!G74</f>
        <v>32</v>
      </c>
      <c r="H57" s="180">
        <f>'REGION WISE'!H74</f>
        <v>32</v>
      </c>
      <c r="I57" s="180">
        <f>'REGION WISE'!I74</f>
        <v>32</v>
      </c>
      <c r="J57" s="180">
        <f>'REGION WISE'!J74</f>
        <v>32</v>
      </c>
      <c r="K57" s="180">
        <f>'REGION WISE'!K74</f>
        <v>32</v>
      </c>
      <c r="L57" s="180">
        <f>'REGION WISE'!L74</f>
        <v>32</v>
      </c>
      <c r="M57" s="180">
        <f>'REGION WISE'!M74</f>
        <v>32</v>
      </c>
      <c r="N57" s="180">
        <f>'REGION WISE'!N74</f>
        <v>0</v>
      </c>
    </row>
    <row r="58" spans="1:14" x14ac:dyDescent="0.25">
      <c r="A58" s="180"/>
      <c r="B58" s="180" t="str">
        <f>'REGION WISE'!A75&amp;" ("&amp;'REGION WISE'!B75&amp;")"</f>
        <v>Satsam  (MA5616)</v>
      </c>
      <c r="C58" s="180">
        <f>'REGION WISE'!C75</f>
        <v>145</v>
      </c>
      <c r="D58" s="180">
        <f>'REGION WISE'!D75</f>
        <v>146</v>
      </c>
      <c r="E58" s="180">
        <f>'REGION WISE'!E75</f>
        <v>146</v>
      </c>
      <c r="F58" s="180">
        <f>'REGION WISE'!F75</f>
        <v>148</v>
      </c>
      <c r="G58" s="180">
        <f>'REGION WISE'!G75</f>
        <v>149</v>
      </c>
      <c r="H58" s="180">
        <f>'REGION WISE'!H75</f>
        <v>150</v>
      </c>
      <c r="I58" s="180">
        <f>'REGION WISE'!I75</f>
        <v>148</v>
      </c>
      <c r="J58" s="180">
        <f>'REGION WISE'!J75</f>
        <v>148</v>
      </c>
      <c r="K58" s="180">
        <f>'REGION WISE'!K75</f>
        <v>148</v>
      </c>
      <c r="L58" s="180">
        <f>'REGION WISE'!L75</f>
        <v>148</v>
      </c>
      <c r="M58" s="180">
        <f>'REGION WISE'!M75</f>
        <v>148</v>
      </c>
      <c r="N58" s="180">
        <f>'REGION WISE'!N75</f>
        <v>0</v>
      </c>
    </row>
    <row r="59" spans="1:14" x14ac:dyDescent="0.25">
      <c r="A59" s="180"/>
      <c r="B59" s="180" t="str">
        <f>'REGION WISE'!A107&amp;" ("&amp;'REGION WISE'!B107&amp;")"</f>
        <v>Paro Drukgyel (LS FTTC )</v>
      </c>
      <c r="C59" s="180">
        <f>'REGION WISE'!C107</f>
        <v>55</v>
      </c>
      <c r="D59" s="180">
        <f>'REGION WISE'!D107</f>
        <v>56</v>
      </c>
      <c r="E59" s="180">
        <f>'REGION WISE'!E107</f>
        <v>57</v>
      </c>
      <c r="F59" s="180">
        <f>'REGION WISE'!F107</f>
        <v>57</v>
      </c>
      <c r="G59" s="180">
        <f>'REGION WISE'!G107</f>
        <v>57</v>
      </c>
      <c r="H59" s="180">
        <f>'REGION WISE'!H107</f>
        <v>61</v>
      </c>
      <c r="I59" s="180">
        <f>'REGION WISE'!I107</f>
        <v>60</v>
      </c>
      <c r="J59" s="180">
        <f>'REGION WISE'!J107</f>
        <v>60</v>
      </c>
      <c r="K59" s="180">
        <f>'REGION WISE'!K107</f>
        <v>60</v>
      </c>
      <c r="L59" s="180">
        <f>'REGION WISE'!L107</f>
        <v>60</v>
      </c>
      <c r="M59" s="180">
        <f>'REGION WISE'!M107</f>
        <v>60</v>
      </c>
      <c r="N59" s="180">
        <f>'REGION WISE'!N107</f>
        <v>0</v>
      </c>
    </row>
    <row r="60" spans="1:14" x14ac:dyDescent="0.25">
      <c r="A60" s="180"/>
      <c r="B60" s="180" t="str">
        <f>'REGION WISE'!A108&amp;" ("&amp;'REGION WISE'!B108&amp;")"</f>
        <v>Paro Bondey (LS FTTC )</v>
      </c>
      <c r="C60" s="180">
        <f>'REGION WISE'!C108</f>
        <v>44</v>
      </c>
      <c r="D60" s="180">
        <f>'REGION WISE'!D108</f>
        <v>44</v>
      </c>
      <c r="E60" s="180">
        <f>'REGION WISE'!E108</f>
        <v>44</v>
      </c>
      <c r="F60" s="180">
        <f>'REGION WISE'!F108</f>
        <v>44</v>
      </c>
      <c r="G60" s="180">
        <f>'REGION WISE'!G108</f>
        <v>44</v>
      </c>
      <c r="H60" s="180">
        <f>'REGION WISE'!H108</f>
        <v>44</v>
      </c>
      <c r="I60" s="180">
        <f>'REGION WISE'!I108</f>
        <v>44</v>
      </c>
      <c r="J60" s="180">
        <f>'REGION WISE'!J108</f>
        <v>44</v>
      </c>
      <c r="K60" s="180">
        <f>'REGION WISE'!K108</f>
        <v>44</v>
      </c>
      <c r="L60" s="180">
        <f>'REGION WISE'!L108</f>
        <v>44</v>
      </c>
      <c r="M60" s="180">
        <f>'REGION WISE'!M108</f>
        <v>44</v>
      </c>
      <c r="N60" s="180">
        <f>'REGION WISE'!N108</f>
        <v>0</v>
      </c>
    </row>
    <row r="61" spans="1:14" x14ac:dyDescent="0.25">
      <c r="A61" s="180"/>
      <c r="B61" s="180" t="str">
        <f>'REGION WISE'!A109&amp;" ("&amp;'REGION WISE'!B109&amp;")"</f>
        <v>Paro Dotey (LS FTTC )</v>
      </c>
      <c r="C61" s="180">
        <f>'REGION WISE'!C109</f>
        <v>12</v>
      </c>
      <c r="D61" s="180">
        <f>'REGION WISE'!D109</f>
        <v>12</v>
      </c>
      <c r="E61" s="180">
        <f>'REGION WISE'!E109</f>
        <v>12</v>
      </c>
      <c r="F61" s="180">
        <f>'REGION WISE'!F109</f>
        <v>12</v>
      </c>
      <c r="G61" s="180">
        <f>'REGION WISE'!G109</f>
        <v>12</v>
      </c>
      <c r="H61" s="180">
        <f>'REGION WISE'!H109</f>
        <v>12</v>
      </c>
      <c r="I61" s="180">
        <f>'REGION WISE'!I109</f>
        <v>12</v>
      </c>
      <c r="J61" s="180">
        <f>'REGION WISE'!J109</f>
        <v>12</v>
      </c>
      <c r="K61" s="180">
        <f>'REGION WISE'!K109</f>
        <v>5</v>
      </c>
      <c r="L61" s="180">
        <f>'REGION WISE'!L109</f>
        <v>131</v>
      </c>
      <c r="M61" s="180">
        <f>'REGION WISE'!M109</f>
        <v>135</v>
      </c>
      <c r="N61" s="180">
        <f>'REGION WISE'!N109</f>
        <v>0</v>
      </c>
    </row>
    <row r="62" spans="1:14" x14ac:dyDescent="0.25">
      <c r="A62" s="180"/>
      <c r="B62" s="180" t="str">
        <f>'REGION WISE'!A110&amp;" ("&amp;'REGION WISE'!B110&amp;")"</f>
        <v>Paro Shari (LS FTTC )</v>
      </c>
      <c r="C62" s="180">
        <f>'REGION WISE'!C110</f>
        <v>74</v>
      </c>
      <c r="D62" s="180">
        <f>'REGION WISE'!D110</f>
        <v>74</v>
      </c>
      <c r="E62" s="180">
        <f>'REGION WISE'!E110</f>
        <v>75</v>
      </c>
      <c r="F62" s="180">
        <f>'REGION WISE'!F110</f>
        <v>75</v>
      </c>
      <c r="G62" s="180">
        <f>'REGION WISE'!G110</f>
        <v>75</v>
      </c>
      <c r="H62" s="180">
        <f>'REGION WISE'!H110</f>
        <v>75</v>
      </c>
      <c r="I62" s="180">
        <f>'REGION WISE'!I110</f>
        <v>74</v>
      </c>
      <c r="J62" s="180">
        <f>'REGION WISE'!J110</f>
        <v>75</v>
      </c>
      <c r="K62" s="180">
        <f>'REGION WISE'!K110</f>
        <v>76</v>
      </c>
      <c r="L62" s="180">
        <f>'REGION WISE'!L110</f>
        <v>78</v>
      </c>
      <c r="M62" s="180">
        <f>'REGION WISE'!M110</f>
        <v>78</v>
      </c>
      <c r="N62" s="180">
        <f>'REGION WISE'!N110</f>
        <v>0</v>
      </c>
    </row>
    <row r="63" spans="1:14" x14ac:dyDescent="0.25">
      <c r="A63" s="180"/>
      <c r="B63" s="180" t="str">
        <f>'REGION WISE'!A111&amp;" ("&amp;'REGION WISE'!B111&amp;")"</f>
        <v>Paro Nemju (LS FTTC )</v>
      </c>
      <c r="C63" s="180">
        <f>'REGION WISE'!C111</f>
        <v>69</v>
      </c>
      <c r="D63" s="180">
        <f>'REGION WISE'!D111</f>
        <v>69</v>
      </c>
      <c r="E63" s="180">
        <f>'REGION WISE'!E111</f>
        <v>69</v>
      </c>
      <c r="F63" s="180">
        <f>'REGION WISE'!F111</f>
        <v>69</v>
      </c>
      <c r="G63" s="180">
        <f>'REGION WISE'!G111</f>
        <v>72</v>
      </c>
      <c r="H63" s="180">
        <f>'REGION WISE'!H111</f>
        <v>72</v>
      </c>
      <c r="I63" s="180">
        <f>'REGION WISE'!I111</f>
        <v>72</v>
      </c>
      <c r="J63" s="180">
        <f>'REGION WISE'!J111</f>
        <v>72</v>
      </c>
      <c r="K63" s="180">
        <f>'REGION WISE'!K111</f>
        <v>71</v>
      </c>
      <c r="L63" s="180">
        <f>'REGION WISE'!L111</f>
        <v>72</v>
      </c>
      <c r="M63" s="180">
        <f>'REGION WISE'!M111</f>
        <v>72</v>
      </c>
      <c r="N63" s="180">
        <f>'REGION WISE'!N111</f>
        <v>0</v>
      </c>
    </row>
    <row r="64" spans="1:14" x14ac:dyDescent="0.25">
      <c r="A64" s="180"/>
      <c r="B64" s="180" t="str">
        <f>'REGION WISE'!A112&amp;" ("&amp;'REGION WISE'!B112&amp;")"</f>
        <v>Paro Shaba (V5P/FTTC )</v>
      </c>
      <c r="C64" s="180">
        <f>'REGION WISE'!C112</f>
        <v>11</v>
      </c>
      <c r="D64" s="180">
        <f>'REGION WISE'!D112</f>
        <v>11</v>
      </c>
      <c r="E64" s="180">
        <f>'REGION WISE'!E112</f>
        <v>10</v>
      </c>
      <c r="F64" s="180">
        <f>'REGION WISE'!F112</f>
        <v>10</v>
      </c>
      <c r="G64" s="180">
        <f>'REGION WISE'!G112</f>
        <v>0</v>
      </c>
      <c r="H64" s="180">
        <f>'REGION WISE'!H112</f>
        <v>0</v>
      </c>
      <c r="I64" s="180">
        <f>'REGION WISE'!I112</f>
        <v>0</v>
      </c>
      <c r="J64" s="180">
        <f>'REGION WISE'!J112</f>
        <v>0</v>
      </c>
      <c r="K64" s="180">
        <f>'REGION WISE'!K112</f>
        <v>0</v>
      </c>
      <c r="L64" s="180">
        <f>'REGION WISE'!L112</f>
        <v>0</v>
      </c>
      <c r="M64" s="180">
        <f>'REGION WISE'!M112</f>
        <v>0</v>
      </c>
      <c r="N64" s="180">
        <f>'REGION WISE'!N112</f>
        <v>0</v>
      </c>
    </row>
    <row r="65" spans="1:14" x14ac:dyDescent="0.25">
      <c r="A65" s="180"/>
      <c r="B65" s="180" t="s">
        <v>396</v>
      </c>
      <c r="C65" s="180"/>
      <c r="D65" s="180"/>
      <c r="E65" s="180"/>
      <c r="F65" s="180"/>
      <c r="G65" s="180"/>
      <c r="H65" s="180"/>
      <c r="I65" s="180"/>
      <c r="J65" s="180"/>
      <c r="K65" s="180"/>
      <c r="L65" s="180">
        <f>'REGION WISE'!L113</f>
        <v>2</v>
      </c>
      <c r="M65" s="180">
        <f>'REGION WISE'!M113</f>
        <v>3</v>
      </c>
      <c r="N65" s="180">
        <f>'REGION WISE'!N113</f>
        <v>0</v>
      </c>
    </row>
    <row r="66" spans="1:14" x14ac:dyDescent="0.25">
      <c r="A66" s="180"/>
      <c r="B66" s="179" t="s">
        <v>4</v>
      </c>
      <c r="C66" s="184">
        <f t="shared" ref="C66:K66" si="13">SUM(C56:C64)</f>
        <v>1627</v>
      </c>
      <c r="D66" s="184">
        <f t="shared" si="13"/>
        <v>1636</v>
      </c>
      <c r="E66" s="184">
        <f t="shared" si="13"/>
        <v>1649</v>
      </c>
      <c r="F66" s="184">
        <f t="shared" si="13"/>
        <v>1657</v>
      </c>
      <c r="G66" s="184">
        <f t="shared" si="13"/>
        <v>1656</v>
      </c>
      <c r="H66" s="184">
        <f t="shared" si="13"/>
        <v>1664</v>
      </c>
      <c r="I66" s="184">
        <f t="shared" si="13"/>
        <v>1659</v>
      </c>
      <c r="J66" s="184">
        <f t="shared" si="13"/>
        <v>1661</v>
      </c>
      <c r="K66" s="184">
        <f t="shared" si="13"/>
        <v>1662</v>
      </c>
      <c r="L66" s="184">
        <f>SUM(L56:L65)</f>
        <v>1656</v>
      </c>
      <c r="M66" s="184">
        <f t="shared" ref="M66:N66" si="14">SUM(M56:M65)</f>
        <v>1624</v>
      </c>
      <c r="N66" s="184">
        <f t="shared" si="14"/>
        <v>0</v>
      </c>
    </row>
    <row r="67" spans="1:14" x14ac:dyDescent="0.25">
      <c r="A67" s="180">
        <v>6</v>
      </c>
      <c r="B67" s="179" t="s">
        <v>9</v>
      </c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</row>
    <row r="68" spans="1:14" x14ac:dyDescent="0.25">
      <c r="A68" s="180"/>
      <c r="B68" s="180" t="str">
        <f>'REGION WISE'!A76&amp;" ("&amp;'REGION WISE'!B76&amp;")"</f>
        <v>HAA (MA5600T)</v>
      </c>
      <c r="C68" s="180">
        <f>'REGION WISE'!C76</f>
        <v>279</v>
      </c>
      <c r="D68" s="180">
        <f>'REGION WISE'!D76</f>
        <v>279</v>
      </c>
      <c r="E68" s="180">
        <f>'REGION WISE'!E76</f>
        <v>279</v>
      </c>
      <c r="F68" s="180">
        <f>'REGION WISE'!F76</f>
        <v>281</v>
      </c>
      <c r="G68" s="180">
        <f>'REGION WISE'!G76</f>
        <v>283</v>
      </c>
      <c r="H68" s="180">
        <f>'REGION WISE'!H76</f>
        <v>286</v>
      </c>
      <c r="I68" s="180">
        <f>'REGION WISE'!I76</f>
        <v>286</v>
      </c>
      <c r="J68" s="180">
        <f>'REGION WISE'!J76</f>
        <v>289</v>
      </c>
      <c r="K68" s="180">
        <f>'REGION WISE'!K76</f>
        <v>288</v>
      </c>
      <c r="L68" s="180">
        <f>'REGION WISE'!L76</f>
        <v>289</v>
      </c>
      <c r="M68" s="180">
        <f>'REGION WISE'!M76</f>
        <v>289</v>
      </c>
      <c r="N68" s="180">
        <f>'REGION WISE'!N76</f>
        <v>0</v>
      </c>
    </row>
    <row r="69" spans="1:14" x14ac:dyDescent="0.25">
      <c r="A69" s="180"/>
      <c r="B69" s="180" t="str">
        <f>'REGION WISE'!A73&amp;" ("&amp;'REGION WISE'!B73&amp;")"</f>
        <v>Jenkhana (SAU/P2P)</v>
      </c>
      <c r="C69" s="180">
        <f>'REGION WISE'!C73</f>
        <v>10</v>
      </c>
      <c r="D69" s="180">
        <f>'REGION WISE'!D73</f>
        <v>10</v>
      </c>
      <c r="E69" s="180">
        <f>'REGION WISE'!E73</f>
        <v>10</v>
      </c>
      <c r="F69" s="180">
        <f>'REGION WISE'!F73</f>
        <v>10</v>
      </c>
      <c r="G69" s="180">
        <f>'REGION WISE'!G73</f>
        <v>1</v>
      </c>
      <c r="H69" s="180">
        <f>'REGION WISE'!H73</f>
        <v>1</v>
      </c>
      <c r="I69" s="180">
        <f>'REGION WISE'!I73</f>
        <v>1</v>
      </c>
      <c r="J69" s="180">
        <f>'REGION WISE'!J73</f>
        <v>1</v>
      </c>
      <c r="K69" s="180">
        <f>'REGION WISE'!K73</f>
        <v>0</v>
      </c>
      <c r="L69" s="180">
        <f>'REGION WISE'!L73</f>
        <v>0</v>
      </c>
      <c r="M69" s="180">
        <f>'REGION WISE'!M73</f>
        <v>0</v>
      </c>
      <c r="N69" s="180">
        <f>'REGION WISE'!N73</f>
        <v>0</v>
      </c>
    </row>
    <row r="70" spans="1:14" x14ac:dyDescent="0.25">
      <c r="A70" s="180"/>
      <c r="B70" s="179" t="s">
        <v>4</v>
      </c>
      <c r="C70" s="178">
        <f>SUM(C68:C69)</f>
        <v>289</v>
      </c>
      <c r="D70" s="178">
        <f t="shared" ref="D70:N70" si="15">SUM(D68:D69)</f>
        <v>289</v>
      </c>
      <c r="E70" s="178">
        <f t="shared" si="15"/>
        <v>289</v>
      </c>
      <c r="F70" s="178">
        <f t="shared" si="15"/>
        <v>291</v>
      </c>
      <c r="G70" s="178">
        <f t="shared" si="15"/>
        <v>284</v>
      </c>
      <c r="H70" s="178">
        <f t="shared" si="15"/>
        <v>287</v>
      </c>
      <c r="I70" s="178">
        <f t="shared" si="15"/>
        <v>287</v>
      </c>
      <c r="J70" s="178">
        <f t="shared" si="15"/>
        <v>290</v>
      </c>
      <c r="K70" s="178">
        <f t="shared" si="15"/>
        <v>288</v>
      </c>
      <c r="L70" s="178">
        <f t="shared" si="15"/>
        <v>289</v>
      </c>
      <c r="M70" s="178">
        <f t="shared" si="15"/>
        <v>289</v>
      </c>
      <c r="N70" s="178">
        <f t="shared" si="15"/>
        <v>0</v>
      </c>
    </row>
    <row r="71" spans="1:14" x14ac:dyDescent="0.25">
      <c r="A71" s="180">
        <v>7</v>
      </c>
      <c r="B71" s="179" t="s">
        <v>10</v>
      </c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</row>
    <row r="72" spans="1:14" x14ac:dyDescent="0.25">
      <c r="A72" s="180"/>
      <c r="B72" s="180" t="str">
        <f>'REGION WISE'!A35&amp;" ("&amp;'REGION WISE'!B35&amp;")"</f>
        <v>Trongsa (MA5600T)</v>
      </c>
      <c r="C72" s="180">
        <f>'REGION WISE'!C35</f>
        <v>257</v>
      </c>
      <c r="D72" s="180">
        <f>'REGION WISE'!D35</f>
        <v>258</v>
      </c>
      <c r="E72" s="180">
        <f>'REGION WISE'!E35</f>
        <v>259</v>
      </c>
      <c r="F72" s="180">
        <f>'REGION WISE'!F35</f>
        <v>258</v>
      </c>
      <c r="G72" s="180">
        <f>'REGION WISE'!G35</f>
        <v>258</v>
      </c>
      <c r="H72" s="180">
        <f>'REGION WISE'!H35</f>
        <v>258</v>
      </c>
      <c r="I72" s="180">
        <f>'REGION WISE'!I35</f>
        <v>260</v>
      </c>
      <c r="J72" s="180">
        <f>'REGION WISE'!J35</f>
        <v>259</v>
      </c>
      <c r="K72" s="180">
        <f>'REGION WISE'!K35</f>
        <v>260</v>
      </c>
      <c r="L72" s="180">
        <f>'REGION WISE'!L35</f>
        <v>261</v>
      </c>
      <c r="M72" s="180">
        <f>'REGION WISE'!M35</f>
        <v>261</v>
      </c>
      <c r="N72" s="180">
        <f>'REGION WISE'!N35</f>
        <v>0</v>
      </c>
    </row>
    <row r="73" spans="1:14" x14ac:dyDescent="0.25">
      <c r="A73" s="180"/>
      <c r="B73" s="180" t="str">
        <f>'REGION WISE'!A36&amp;" ("&amp;'REGION WISE'!B36&amp;")"</f>
        <v>Baling (SAU/P2P)</v>
      </c>
      <c r="C73" s="180">
        <f>'REGION WISE'!C36</f>
        <v>9</v>
      </c>
      <c r="D73" s="180">
        <f>'REGION WISE'!D36</f>
        <v>9</v>
      </c>
      <c r="E73" s="180">
        <f>'REGION WISE'!E36</f>
        <v>8</v>
      </c>
      <c r="F73" s="180">
        <f>'REGION WISE'!F36</f>
        <v>9</v>
      </c>
      <c r="G73" s="180">
        <f>'REGION WISE'!G36</f>
        <v>9</v>
      </c>
      <c r="H73" s="180">
        <f>'REGION WISE'!H36</f>
        <v>9</v>
      </c>
      <c r="I73" s="180">
        <f>'REGION WISE'!I36</f>
        <v>9</v>
      </c>
      <c r="J73" s="180">
        <f>'REGION WISE'!J36</f>
        <v>9</v>
      </c>
      <c r="K73" s="180">
        <f>'REGION WISE'!K36</f>
        <v>9</v>
      </c>
      <c r="L73" s="180">
        <f>'REGION WISE'!L36</f>
        <v>9</v>
      </c>
      <c r="M73" s="180">
        <f>'REGION WISE'!M36</f>
        <v>9</v>
      </c>
      <c r="N73" s="180">
        <f>'REGION WISE'!N36</f>
        <v>0</v>
      </c>
    </row>
    <row r="74" spans="1:14" x14ac:dyDescent="0.25">
      <c r="A74" s="180"/>
      <c r="B74" s="180" t="str">
        <f>'REGION WISE'!A38&amp;" ("&amp;'REGION WISE'!B38&amp;")"</f>
        <v>Tshangkha (MA5616)</v>
      </c>
      <c r="C74" s="180">
        <f>'REGION WISE'!C38</f>
        <v>18</v>
      </c>
      <c r="D74" s="180">
        <f>'REGION WISE'!D38</f>
        <v>18</v>
      </c>
      <c r="E74" s="180">
        <f>'REGION WISE'!E38</f>
        <v>19</v>
      </c>
      <c r="F74" s="180">
        <f>'REGION WISE'!F38</f>
        <v>19</v>
      </c>
      <c r="G74" s="180">
        <f>'REGION WISE'!G38</f>
        <v>19</v>
      </c>
      <c r="H74" s="180">
        <f>'REGION WISE'!H38</f>
        <v>19</v>
      </c>
      <c r="I74" s="180">
        <f>'REGION WISE'!I38</f>
        <v>19</v>
      </c>
      <c r="J74" s="180">
        <f>'REGION WISE'!J38</f>
        <v>19</v>
      </c>
      <c r="K74" s="180">
        <f>'REGION WISE'!K38</f>
        <v>19</v>
      </c>
      <c r="L74" s="180">
        <f>'REGION WISE'!L38</f>
        <v>19</v>
      </c>
      <c r="M74" s="180">
        <f>'REGION WISE'!M38</f>
        <v>19</v>
      </c>
      <c r="N74" s="180">
        <f>'REGION WISE'!N38</f>
        <v>0</v>
      </c>
    </row>
    <row r="75" spans="1:14" x14ac:dyDescent="0.25">
      <c r="A75" s="180"/>
      <c r="B75" s="180" t="str">
        <f>'REGION WISE'!A39&amp;" ("&amp;'REGION WISE'!B39&amp;")"</f>
        <v>Bubja (MA5616)</v>
      </c>
      <c r="C75" s="180">
        <f>'REGION WISE'!C39</f>
        <v>8</v>
      </c>
      <c r="D75" s="180">
        <f>'REGION WISE'!D39</f>
        <v>8</v>
      </c>
      <c r="E75" s="180">
        <f>'REGION WISE'!E39</f>
        <v>8</v>
      </c>
      <c r="F75" s="180">
        <f>'REGION WISE'!F39</f>
        <v>8</v>
      </c>
      <c r="G75" s="180">
        <f>'REGION WISE'!G39</f>
        <v>8</v>
      </c>
      <c r="H75" s="180">
        <f>'REGION WISE'!H39</f>
        <v>8</v>
      </c>
      <c r="I75" s="180">
        <f>'REGION WISE'!I39</f>
        <v>8</v>
      </c>
      <c r="J75" s="180">
        <f>'REGION WISE'!J39</f>
        <v>8</v>
      </c>
      <c r="K75" s="180">
        <f>'REGION WISE'!K39</f>
        <v>8</v>
      </c>
      <c r="L75" s="180">
        <f>'REGION WISE'!L39</f>
        <v>8</v>
      </c>
      <c r="M75" s="180">
        <f>'REGION WISE'!M39</f>
        <v>8</v>
      </c>
      <c r="N75" s="180">
        <f>'REGION WISE'!N39</f>
        <v>0</v>
      </c>
    </row>
    <row r="76" spans="1:14" x14ac:dyDescent="0.25">
      <c r="A76" s="180"/>
      <c r="B76" s="180" t="str">
        <f>'REGION WISE'!A40&amp;" ("&amp;'REGION WISE'!B40&amp;")"</f>
        <v>Tashidingkha (MA5616)</v>
      </c>
      <c r="C76" s="180">
        <f>'REGION WISE'!C40</f>
        <v>48</v>
      </c>
      <c r="D76" s="180">
        <f>'REGION WISE'!D40</f>
        <v>48</v>
      </c>
      <c r="E76" s="180">
        <f>'REGION WISE'!E40</f>
        <v>47</v>
      </c>
      <c r="F76" s="180">
        <f>'REGION WISE'!F40</f>
        <v>47</v>
      </c>
      <c r="G76" s="180">
        <f>'REGION WISE'!G40</f>
        <v>47</v>
      </c>
      <c r="H76" s="180">
        <f>'REGION WISE'!H40</f>
        <v>47</v>
      </c>
      <c r="I76" s="180">
        <f>'REGION WISE'!I40</f>
        <v>44</v>
      </c>
      <c r="J76" s="180">
        <f>'REGION WISE'!J40</f>
        <v>44</v>
      </c>
      <c r="K76" s="180">
        <f>'REGION WISE'!K40</f>
        <v>40</v>
      </c>
      <c r="L76" s="180">
        <f>'REGION WISE'!L40</f>
        <v>42</v>
      </c>
      <c r="M76" s="180">
        <f>'REGION WISE'!M40</f>
        <v>42</v>
      </c>
      <c r="N76" s="180">
        <f>'REGION WISE'!N40</f>
        <v>0</v>
      </c>
    </row>
    <row r="77" spans="1:14" x14ac:dyDescent="0.25">
      <c r="A77" s="180"/>
      <c r="B77" s="180" t="str">
        <f>'REGION WISE'!A41&amp;" ("&amp;'REGION WISE'!B41&amp;")"</f>
        <v>Dangdung (MA5616)</v>
      </c>
      <c r="C77" s="180">
        <f>'REGION WISE'!C41</f>
        <v>37</v>
      </c>
      <c r="D77" s="180">
        <f>'REGION WISE'!D41</f>
        <v>37</v>
      </c>
      <c r="E77" s="180">
        <f>'REGION WISE'!E41</f>
        <v>37</v>
      </c>
      <c r="F77" s="180">
        <f>'REGION WISE'!F41</f>
        <v>37</v>
      </c>
      <c r="G77" s="180">
        <f>'REGION WISE'!G41</f>
        <v>37</v>
      </c>
      <c r="H77" s="180">
        <f>'REGION WISE'!H41</f>
        <v>38</v>
      </c>
      <c r="I77" s="180">
        <f>'REGION WISE'!I41</f>
        <v>39</v>
      </c>
      <c r="J77" s="180">
        <f>'REGION WISE'!J41</f>
        <v>40</v>
      </c>
      <c r="K77" s="180">
        <f>'REGION WISE'!K41</f>
        <v>39</v>
      </c>
      <c r="L77" s="180">
        <f>'REGION WISE'!L41</f>
        <v>39</v>
      </c>
      <c r="M77" s="180">
        <f>'REGION WISE'!M41</f>
        <v>39</v>
      </c>
      <c r="N77" s="180">
        <f>'REGION WISE'!N41</f>
        <v>0</v>
      </c>
    </row>
    <row r="78" spans="1:14" x14ac:dyDescent="0.25">
      <c r="A78" s="180"/>
      <c r="B78" s="179" t="s">
        <v>4</v>
      </c>
      <c r="C78" s="178">
        <f t="shared" ref="C78:N78" si="16">SUM(C72:C77)</f>
        <v>377</v>
      </c>
      <c r="D78" s="178">
        <f t="shared" si="16"/>
        <v>378</v>
      </c>
      <c r="E78" s="178">
        <f t="shared" si="16"/>
        <v>378</v>
      </c>
      <c r="F78" s="178">
        <f t="shared" si="16"/>
        <v>378</v>
      </c>
      <c r="G78" s="178">
        <f t="shared" si="16"/>
        <v>378</v>
      </c>
      <c r="H78" s="178">
        <f t="shared" si="16"/>
        <v>379</v>
      </c>
      <c r="I78" s="178">
        <f t="shared" si="16"/>
        <v>379</v>
      </c>
      <c r="J78" s="178">
        <f t="shared" si="16"/>
        <v>379</v>
      </c>
      <c r="K78" s="178">
        <f t="shared" si="16"/>
        <v>375</v>
      </c>
      <c r="L78" s="178">
        <f t="shared" si="16"/>
        <v>378</v>
      </c>
      <c r="M78" s="178">
        <f t="shared" si="16"/>
        <v>378</v>
      </c>
      <c r="N78" s="178">
        <f t="shared" si="16"/>
        <v>0</v>
      </c>
    </row>
    <row r="79" spans="1:14" x14ac:dyDescent="0.25">
      <c r="A79" s="180">
        <v>8</v>
      </c>
      <c r="B79" s="179" t="s">
        <v>12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</row>
    <row r="80" spans="1:14" x14ac:dyDescent="0.25">
      <c r="A80" s="180"/>
      <c r="B80" s="180" t="str">
        <f>'REGION WISE'!A45&amp;" ("&amp;'REGION WISE'!B45&amp;")"</f>
        <v>Jakar (LS FTTC)</v>
      </c>
      <c r="C80" s="180">
        <f>'REGION WISE'!C45</f>
        <v>433</v>
      </c>
      <c r="D80" s="180">
        <f>'REGION WISE'!D45</f>
        <v>436</v>
      </c>
      <c r="E80" s="180">
        <f>'REGION WISE'!E45</f>
        <v>410</v>
      </c>
      <c r="F80" s="180">
        <f>'REGION WISE'!F45</f>
        <v>395</v>
      </c>
      <c r="G80" s="180">
        <f>'REGION WISE'!G45</f>
        <v>394</v>
      </c>
      <c r="H80" s="180">
        <f>'REGION WISE'!H45</f>
        <v>394</v>
      </c>
      <c r="I80" s="180">
        <f>'REGION WISE'!I45</f>
        <v>394</v>
      </c>
      <c r="J80" s="180">
        <f>'REGION WISE'!J45</f>
        <v>393</v>
      </c>
      <c r="K80" s="180">
        <f>'REGION WISE'!K45</f>
        <v>391</v>
      </c>
      <c r="L80" s="180">
        <f>'REGION WISE'!L45</f>
        <v>379</v>
      </c>
      <c r="M80" s="180">
        <f>'REGION WISE'!M45</f>
        <v>379</v>
      </c>
      <c r="N80" s="180">
        <f>'REGION WISE'!N45</f>
        <v>0</v>
      </c>
    </row>
    <row r="81" spans="1:14" x14ac:dyDescent="0.25">
      <c r="A81" s="180"/>
      <c r="B81" s="180" t="str">
        <f>'REGION WISE'!A37&amp;" ("&amp;'REGION WISE'!B37&amp;")"</f>
        <v>Chumey (SAU/P2P)</v>
      </c>
      <c r="C81" s="180">
        <f>'REGION WISE'!C37</f>
        <v>104</v>
      </c>
      <c r="D81" s="180">
        <f>'REGION WISE'!D37</f>
        <v>104</v>
      </c>
      <c r="E81" s="180">
        <f>'REGION WISE'!E37</f>
        <v>104</v>
      </c>
      <c r="F81" s="180">
        <f>'REGION WISE'!F37</f>
        <v>104</v>
      </c>
      <c r="G81" s="180">
        <f>'REGION WISE'!G37</f>
        <v>104</v>
      </c>
      <c r="H81" s="180">
        <f>'REGION WISE'!H37</f>
        <v>104</v>
      </c>
      <c r="I81" s="180">
        <f>'REGION WISE'!I37</f>
        <v>102</v>
      </c>
      <c r="J81" s="180">
        <f>'REGION WISE'!J37</f>
        <v>102</v>
      </c>
      <c r="K81" s="180">
        <f>'REGION WISE'!K37</f>
        <v>0</v>
      </c>
      <c r="L81" s="180">
        <f>'REGION WISE'!L37</f>
        <v>0</v>
      </c>
      <c r="M81" s="180">
        <f>'REGION WISE'!M37</f>
        <v>0</v>
      </c>
      <c r="N81" s="180">
        <f>'REGION WISE'!N37</f>
        <v>0</v>
      </c>
    </row>
    <row r="82" spans="1:14" x14ac:dyDescent="0.25">
      <c r="A82" s="180"/>
      <c r="B82" s="180" t="s">
        <v>384</v>
      </c>
      <c r="C82" s="180">
        <f>'REGION WISE'!C53</f>
        <v>74</v>
      </c>
      <c r="D82" s="180">
        <f>'REGION WISE'!D53</f>
        <v>74</v>
      </c>
      <c r="E82" s="180">
        <f>'REGION WISE'!E53</f>
        <v>72</v>
      </c>
      <c r="F82" s="180">
        <f>'REGION WISE'!F53</f>
        <v>72</v>
      </c>
      <c r="G82" s="180">
        <f>'REGION WISE'!G53</f>
        <v>72</v>
      </c>
      <c r="H82" s="180">
        <f>'REGION WISE'!H53</f>
        <v>72</v>
      </c>
      <c r="I82" s="180">
        <f>'REGION WISE'!I53</f>
        <v>72</v>
      </c>
      <c r="J82" s="180">
        <f>'REGION WISE'!J53</f>
        <v>73</v>
      </c>
      <c r="K82" s="180">
        <f>'REGION WISE'!K53</f>
        <v>174</v>
      </c>
      <c r="L82" s="180">
        <f>'REGION WISE'!L53</f>
        <v>174</v>
      </c>
      <c r="M82" s="180">
        <f>'REGION WISE'!M53</f>
        <v>174</v>
      </c>
      <c r="N82" s="180">
        <f>'REGION WISE'!N53</f>
        <v>0</v>
      </c>
    </row>
    <row r="83" spans="1:14" x14ac:dyDescent="0.25">
      <c r="A83" s="180"/>
      <c r="B83" s="179" t="s">
        <v>4</v>
      </c>
      <c r="C83" s="178">
        <f>SUM(C80:C82)</f>
        <v>611</v>
      </c>
      <c r="D83" s="178">
        <f t="shared" ref="D83:N83" si="17">SUM(D80:D82)</f>
        <v>614</v>
      </c>
      <c r="E83" s="178">
        <f t="shared" si="17"/>
        <v>586</v>
      </c>
      <c r="F83" s="178">
        <f t="shared" si="17"/>
        <v>571</v>
      </c>
      <c r="G83" s="178">
        <f t="shared" si="17"/>
        <v>570</v>
      </c>
      <c r="H83" s="178">
        <f t="shared" si="17"/>
        <v>570</v>
      </c>
      <c r="I83" s="178">
        <f t="shared" si="17"/>
        <v>568</v>
      </c>
      <c r="J83" s="178">
        <f t="shared" si="17"/>
        <v>568</v>
      </c>
      <c r="K83" s="178">
        <f t="shared" si="17"/>
        <v>565</v>
      </c>
      <c r="L83" s="178">
        <f t="shared" si="17"/>
        <v>553</v>
      </c>
      <c r="M83" s="178">
        <f t="shared" si="17"/>
        <v>553</v>
      </c>
      <c r="N83" s="178">
        <f t="shared" si="17"/>
        <v>0</v>
      </c>
    </row>
    <row r="84" spans="1:14" x14ac:dyDescent="0.25">
      <c r="A84" s="180">
        <v>9</v>
      </c>
      <c r="B84" s="179" t="s">
        <v>13</v>
      </c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</row>
    <row r="85" spans="1:14" x14ac:dyDescent="0.25">
      <c r="A85" s="180"/>
      <c r="B85" s="180" t="str">
        <f>'REGION WISE'!A42&amp;" ("&amp;'REGION WISE'!B42&amp;")"</f>
        <v>Zhemgang (MA5600)</v>
      </c>
      <c r="C85" s="180">
        <f>'REGION WISE'!C42</f>
        <v>170</v>
      </c>
      <c r="D85" s="180">
        <f>'REGION WISE'!D42</f>
        <v>170</v>
      </c>
      <c r="E85" s="180">
        <f>'REGION WISE'!E42</f>
        <v>170</v>
      </c>
      <c r="F85" s="180">
        <f>'REGION WISE'!F42</f>
        <v>170</v>
      </c>
      <c r="G85" s="180">
        <f>'REGION WISE'!G42</f>
        <v>169</v>
      </c>
      <c r="H85" s="180">
        <f>'REGION WISE'!H42</f>
        <v>170</v>
      </c>
      <c r="I85" s="180">
        <f>'REGION WISE'!I42</f>
        <v>170</v>
      </c>
      <c r="J85" s="180">
        <f>'REGION WISE'!J42</f>
        <v>171</v>
      </c>
      <c r="K85" s="180">
        <f>'REGION WISE'!K42</f>
        <v>171</v>
      </c>
      <c r="L85" s="180">
        <f>'REGION WISE'!L42</f>
        <v>171</v>
      </c>
      <c r="M85" s="180">
        <f>'REGION WISE'!M42</f>
        <v>171</v>
      </c>
      <c r="N85" s="180">
        <f>'REGION WISE'!N42</f>
        <v>0</v>
      </c>
    </row>
    <row r="86" spans="1:14" x14ac:dyDescent="0.25">
      <c r="A86" s="180"/>
      <c r="B86" s="180" t="str">
        <f>'REGION WISE'!A43&amp;" ("&amp;'REGION WISE'!B43&amp;")"</f>
        <v>Tingtibi (MA5616)</v>
      </c>
      <c r="C86" s="180">
        <f>'REGION WISE'!C43</f>
        <v>60</v>
      </c>
      <c r="D86" s="180">
        <f>'REGION WISE'!D43</f>
        <v>60</v>
      </c>
      <c r="E86" s="180">
        <f>'REGION WISE'!E43</f>
        <v>60</v>
      </c>
      <c r="F86" s="180">
        <f>'REGION WISE'!F43</f>
        <v>62</v>
      </c>
      <c r="G86" s="180">
        <f>'REGION WISE'!G43</f>
        <v>61</v>
      </c>
      <c r="H86" s="180">
        <f>'REGION WISE'!H43</f>
        <v>61</v>
      </c>
      <c r="I86" s="180">
        <f>'REGION WISE'!I43</f>
        <v>61</v>
      </c>
      <c r="J86" s="180">
        <f>'REGION WISE'!J43</f>
        <v>61</v>
      </c>
      <c r="K86" s="180">
        <f>'REGION WISE'!K43</f>
        <v>62</v>
      </c>
      <c r="L86" s="180">
        <f>'REGION WISE'!L43</f>
        <v>62</v>
      </c>
      <c r="M86" s="180">
        <f>'REGION WISE'!M43</f>
        <v>62</v>
      </c>
      <c r="N86" s="180">
        <f>'REGION WISE'!N43</f>
        <v>0</v>
      </c>
    </row>
    <row r="87" spans="1:14" x14ac:dyDescent="0.25">
      <c r="A87" s="180"/>
      <c r="B87" s="180" t="str">
        <f>'REGION WISE'!A44&amp;" ("&amp;'REGION WISE'!B44&amp;")"</f>
        <v>Panbang (MA5616)</v>
      </c>
      <c r="C87" s="180">
        <f>'REGION WISE'!C44</f>
        <v>62</v>
      </c>
      <c r="D87" s="180">
        <f>'REGION WISE'!D44</f>
        <v>62</v>
      </c>
      <c r="E87" s="180">
        <f>'REGION WISE'!E44</f>
        <v>63</v>
      </c>
      <c r="F87" s="180">
        <f>'REGION WISE'!F44</f>
        <v>62</v>
      </c>
      <c r="G87" s="180">
        <f>'REGION WISE'!G44</f>
        <v>62</v>
      </c>
      <c r="H87" s="180">
        <f>'REGION WISE'!H44</f>
        <v>62</v>
      </c>
      <c r="I87" s="180">
        <f>'REGION WISE'!I44</f>
        <v>63</v>
      </c>
      <c r="J87" s="180">
        <f>'REGION WISE'!J44</f>
        <v>63</v>
      </c>
      <c r="K87" s="180">
        <f>'REGION WISE'!K44</f>
        <v>63</v>
      </c>
      <c r="L87" s="180">
        <f>'REGION WISE'!L44</f>
        <v>63</v>
      </c>
      <c r="M87" s="180">
        <f>'REGION WISE'!M44</f>
        <v>63</v>
      </c>
      <c r="N87" s="180">
        <f>'REGION WISE'!N44</f>
        <v>0</v>
      </c>
    </row>
    <row r="88" spans="1:14" x14ac:dyDescent="0.25">
      <c r="A88" s="180"/>
      <c r="B88" s="179" t="s">
        <v>4</v>
      </c>
      <c r="C88" s="178">
        <f t="shared" ref="C88:N88" si="18">SUM(C85:C87)</f>
        <v>292</v>
      </c>
      <c r="D88" s="178">
        <f t="shared" si="18"/>
        <v>292</v>
      </c>
      <c r="E88" s="178">
        <f t="shared" si="18"/>
        <v>293</v>
      </c>
      <c r="F88" s="178">
        <f t="shared" si="18"/>
        <v>294</v>
      </c>
      <c r="G88" s="178">
        <f t="shared" si="18"/>
        <v>292</v>
      </c>
      <c r="H88" s="178">
        <f t="shared" si="18"/>
        <v>293</v>
      </c>
      <c r="I88" s="178">
        <f t="shared" si="18"/>
        <v>294</v>
      </c>
      <c r="J88" s="178">
        <f t="shared" si="18"/>
        <v>295</v>
      </c>
      <c r="K88" s="178">
        <f t="shared" si="18"/>
        <v>296</v>
      </c>
      <c r="L88" s="178">
        <f t="shared" si="18"/>
        <v>296</v>
      </c>
      <c r="M88" s="178">
        <f t="shared" si="18"/>
        <v>296</v>
      </c>
      <c r="N88" s="178">
        <f t="shared" si="18"/>
        <v>0</v>
      </c>
    </row>
    <row r="89" spans="1:14" x14ac:dyDescent="0.25">
      <c r="A89" s="180">
        <v>10</v>
      </c>
      <c r="B89" s="179" t="s">
        <v>20</v>
      </c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</row>
    <row r="90" spans="1:14" x14ac:dyDescent="0.25">
      <c r="A90" s="180"/>
      <c r="B90" s="180" t="str">
        <f>'REGION WISE'!A46&amp;" ("&amp;'REGION WISE'!B46&amp;")"</f>
        <v>Gelephu (MA5600T)</v>
      </c>
      <c r="C90" s="180">
        <f>'REGION WISE'!C46</f>
        <v>710</v>
      </c>
      <c r="D90" s="180">
        <f>'REGION WISE'!D46</f>
        <v>708</v>
      </c>
      <c r="E90" s="180">
        <f>'REGION WISE'!E46</f>
        <v>701</v>
      </c>
      <c r="F90" s="180">
        <f>'REGION WISE'!F46</f>
        <v>703</v>
      </c>
      <c r="G90" s="180">
        <f>'REGION WISE'!G46</f>
        <v>703</v>
      </c>
      <c r="H90" s="180">
        <f>'REGION WISE'!H46</f>
        <v>711</v>
      </c>
      <c r="I90" s="180">
        <f>'REGION WISE'!I46</f>
        <v>709</v>
      </c>
      <c r="J90" s="180">
        <f>'REGION WISE'!J46</f>
        <v>704</v>
      </c>
      <c r="K90" s="180">
        <f>'REGION WISE'!K46</f>
        <v>707</v>
      </c>
      <c r="L90" s="180">
        <f>'REGION WISE'!L46</f>
        <v>700</v>
      </c>
      <c r="M90" s="180">
        <f>'REGION WISE'!M46</f>
        <v>696</v>
      </c>
      <c r="N90" s="180">
        <f>'REGION WISE'!N46</f>
        <v>0</v>
      </c>
    </row>
    <row r="91" spans="1:14" x14ac:dyDescent="0.25">
      <c r="A91" s="180"/>
      <c r="B91" s="180" t="str">
        <f>'REGION WISE'!A49&amp;" ("&amp;'REGION WISE'!B49&amp;")"</f>
        <v>Lodarai/ Pelrithang (MA5600T)</v>
      </c>
      <c r="C91" s="180">
        <f>'REGION WISE'!C49</f>
        <v>60</v>
      </c>
      <c r="D91" s="180">
        <f>'REGION WISE'!D49</f>
        <v>60</v>
      </c>
      <c r="E91" s="180">
        <f>'REGION WISE'!E49</f>
        <v>61</v>
      </c>
      <c r="F91" s="180">
        <f>'REGION WISE'!F49</f>
        <v>62</v>
      </c>
      <c r="G91" s="180">
        <f>'REGION WISE'!G49</f>
        <v>63</v>
      </c>
      <c r="H91" s="180">
        <f>'REGION WISE'!H49</f>
        <v>63</v>
      </c>
      <c r="I91" s="180">
        <f>'REGION WISE'!I49</f>
        <v>62</v>
      </c>
      <c r="J91" s="180">
        <f>'REGION WISE'!J49</f>
        <v>61</v>
      </c>
      <c r="K91" s="180">
        <f>'REGION WISE'!K49</f>
        <v>61</v>
      </c>
      <c r="L91" s="180">
        <f>'REGION WISE'!L49</f>
        <v>61</v>
      </c>
      <c r="M91" s="180">
        <f>'REGION WISE'!M49</f>
        <v>61</v>
      </c>
      <c r="N91" s="180">
        <f>'REGION WISE'!N49</f>
        <v>0</v>
      </c>
    </row>
    <row r="92" spans="1:14" x14ac:dyDescent="0.25">
      <c r="A92" s="180"/>
      <c r="B92" s="180" t="str">
        <f>'REGION WISE'!A50&amp;" ("&amp;'REGION WISE'!B50&amp;")"</f>
        <v>Sarbang (MA5600T)</v>
      </c>
      <c r="C92" s="180">
        <f>'REGION WISE'!C50</f>
        <v>181</v>
      </c>
      <c r="D92" s="180">
        <f>'REGION WISE'!D50</f>
        <v>181</v>
      </c>
      <c r="E92" s="180">
        <f>'REGION WISE'!E50</f>
        <v>181</v>
      </c>
      <c r="F92" s="180">
        <f>'REGION WISE'!F50</f>
        <v>182</v>
      </c>
      <c r="G92" s="180">
        <f>'REGION WISE'!G50</f>
        <v>182</v>
      </c>
      <c r="H92" s="180">
        <f>'REGION WISE'!H50</f>
        <v>182</v>
      </c>
      <c r="I92" s="180">
        <f>'REGION WISE'!I50</f>
        <v>182</v>
      </c>
      <c r="J92" s="180">
        <f>'REGION WISE'!J50</f>
        <v>184</v>
      </c>
      <c r="K92" s="180">
        <f>'REGION WISE'!K50</f>
        <v>184</v>
      </c>
      <c r="L92" s="180">
        <f>'REGION WISE'!L50</f>
        <v>184</v>
      </c>
      <c r="M92" s="180">
        <f>'REGION WISE'!M50</f>
        <v>184</v>
      </c>
      <c r="N92" s="180">
        <f>'REGION WISE'!N50</f>
        <v>0</v>
      </c>
    </row>
    <row r="93" spans="1:14" x14ac:dyDescent="0.25">
      <c r="A93" s="180"/>
      <c r="B93" s="180" t="str">
        <f>'REGION WISE'!A52&amp;" ("&amp;'REGION WISE'!B52&amp;")"</f>
        <v>Jigmeling (MA5616)</v>
      </c>
      <c r="C93" s="180">
        <f>'REGION WISE'!C52</f>
        <v>36</v>
      </c>
      <c r="D93" s="180">
        <f>'REGION WISE'!D52</f>
        <v>37</v>
      </c>
      <c r="E93" s="180">
        <f>'REGION WISE'!E52</f>
        <v>37</v>
      </c>
      <c r="F93" s="180">
        <f>'REGION WISE'!F52</f>
        <v>37</v>
      </c>
      <c r="G93" s="180">
        <f>'REGION WISE'!G52</f>
        <v>37</v>
      </c>
      <c r="H93" s="180">
        <f>'REGION WISE'!H52</f>
        <v>37</v>
      </c>
      <c r="I93" s="180">
        <f>'REGION WISE'!I52</f>
        <v>37</v>
      </c>
      <c r="J93" s="180">
        <f>'REGION WISE'!J52</f>
        <v>37</v>
      </c>
      <c r="K93" s="180">
        <f>'REGION WISE'!K52</f>
        <v>37</v>
      </c>
      <c r="L93" s="180">
        <f>'REGION WISE'!L52</f>
        <v>37</v>
      </c>
      <c r="M93" s="180">
        <f>'REGION WISE'!M52</f>
        <v>37</v>
      </c>
      <c r="N93" s="180">
        <f>'REGION WISE'!N52</f>
        <v>0</v>
      </c>
    </row>
    <row r="94" spans="1:14" x14ac:dyDescent="0.25">
      <c r="A94" s="180"/>
      <c r="B94" s="179" t="s">
        <v>4</v>
      </c>
      <c r="C94" s="178">
        <f t="shared" ref="C94:I94" si="19">SUM(C90:C93)</f>
        <v>987</v>
      </c>
      <c r="D94" s="178">
        <f t="shared" si="19"/>
        <v>986</v>
      </c>
      <c r="E94" s="178">
        <f t="shared" si="19"/>
        <v>980</v>
      </c>
      <c r="F94" s="178">
        <f t="shared" si="19"/>
        <v>984</v>
      </c>
      <c r="G94" s="178">
        <f t="shared" si="19"/>
        <v>985</v>
      </c>
      <c r="H94" s="178">
        <f t="shared" si="19"/>
        <v>993</v>
      </c>
      <c r="I94" s="178">
        <f t="shared" si="19"/>
        <v>990</v>
      </c>
      <c r="J94" s="178">
        <f t="shared" ref="J94:N94" si="20">SUM(J90:J93)</f>
        <v>986</v>
      </c>
      <c r="K94" s="178">
        <f t="shared" si="20"/>
        <v>989</v>
      </c>
      <c r="L94" s="178">
        <f t="shared" si="20"/>
        <v>982</v>
      </c>
      <c r="M94" s="178">
        <f t="shared" si="20"/>
        <v>978</v>
      </c>
      <c r="N94" s="178">
        <f t="shared" si="20"/>
        <v>0</v>
      </c>
    </row>
    <row r="95" spans="1:14" x14ac:dyDescent="0.25">
      <c r="A95" s="180">
        <v>11</v>
      </c>
      <c r="B95" s="179" t="s">
        <v>21</v>
      </c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</row>
    <row r="96" spans="1:14" x14ac:dyDescent="0.25">
      <c r="A96" s="180"/>
      <c r="B96" s="180" t="str">
        <f>'REGION WISE'!A34&amp;" ("&amp;'REGION WISE'!B34&amp;")"</f>
        <v>Damphu (SAU/V5P/SoftX)</v>
      </c>
      <c r="C96" s="180">
        <f>'REGION WISE'!C34</f>
        <v>222</v>
      </c>
      <c r="D96" s="180">
        <f>'REGION WISE'!D34</f>
        <v>223</v>
      </c>
      <c r="E96" s="180">
        <f>'REGION WISE'!E34</f>
        <v>225</v>
      </c>
      <c r="F96" s="180">
        <f>'REGION WISE'!F34</f>
        <v>227</v>
      </c>
      <c r="G96" s="180">
        <f>'REGION WISE'!G34</f>
        <v>229</v>
      </c>
      <c r="H96" s="180">
        <f>'REGION WISE'!H34</f>
        <v>228</v>
      </c>
      <c r="I96" s="180">
        <f>'REGION WISE'!I34</f>
        <v>227</v>
      </c>
      <c r="J96" s="180">
        <f>'REGION WISE'!J34</f>
        <v>225</v>
      </c>
      <c r="K96" s="180">
        <f>'REGION WISE'!K34</f>
        <v>225</v>
      </c>
      <c r="L96" s="180">
        <f>'REGION WISE'!L34</f>
        <v>225</v>
      </c>
      <c r="M96" s="180">
        <f>'REGION WISE'!M34</f>
        <v>225</v>
      </c>
      <c r="N96" s="180">
        <f>'REGION WISE'!N34</f>
        <v>0</v>
      </c>
    </row>
    <row r="97" spans="1:14" x14ac:dyDescent="0.25">
      <c r="A97" s="180"/>
      <c r="B97" s="179" t="s">
        <v>4</v>
      </c>
      <c r="C97" s="178">
        <f t="shared" ref="C97:I97" si="21">SUM(C96)</f>
        <v>222</v>
      </c>
      <c r="D97" s="178">
        <f t="shared" si="21"/>
        <v>223</v>
      </c>
      <c r="E97" s="178">
        <f t="shared" si="21"/>
        <v>225</v>
      </c>
      <c r="F97" s="178">
        <f t="shared" si="21"/>
        <v>227</v>
      </c>
      <c r="G97" s="178">
        <f t="shared" si="21"/>
        <v>229</v>
      </c>
      <c r="H97" s="178">
        <f t="shared" si="21"/>
        <v>228</v>
      </c>
      <c r="I97" s="178">
        <f t="shared" si="21"/>
        <v>227</v>
      </c>
      <c r="J97" s="178">
        <f t="shared" ref="J97:N97" si="22">SUM(J96)</f>
        <v>225</v>
      </c>
      <c r="K97" s="178">
        <f t="shared" si="22"/>
        <v>225</v>
      </c>
      <c r="L97" s="178">
        <f t="shared" si="22"/>
        <v>225</v>
      </c>
      <c r="M97" s="178">
        <f t="shared" si="22"/>
        <v>225</v>
      </c>
      <c r="N97" s="178">
        <f t="shared" si="22"/>
        <v>0</v>
      </c>
    </row>
    <row r="98" spans="1:14" x14ac:dyDescent="0.25">
      <c r="A98" s="180">
        <v>12</v>
      </c>
      <c r="B98" s="179" t="s">
        <v>22</v>
      </c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</row>
    <row r="99" spans="1:14" x14ac:dyDescent="0.25">
      <c r="A99" s="180"/>
      <c r="B99" s="181" t="str">
        <f>'REGION WISE'!A47&amp;" ("&amp;'REGION WISE'!B47&amp;")"</f>
        <v>Dagapela (SAU/P2P)</v>
      </c>
      <c r="C99" s="180">
        <f>'REGION WISE'!C47</f>
        <v>65</v>
      </c>
      <c r="D99" s="180">
        <f>'REGION WISE'!D47</f>
        <v>65</v>
      </c>
      <c r="E99" s="180">
        <f>'REGION WISE'!E47</f>
        <v>65</v>
      </c>
      <c r="F99" s="180">
        <f>'REGION WISE'!F47</f>
        <v>65</v>
      </c>
      <c r="G99" s="180">
        <f>'REGION WISE'!G47</f>
        <v>65</v>
      </c>
      <c r="H99" s="180">
        <f>'REGION WISE'!H47</f>
        <v>66</v>
      </c>
      <c r="I99" s="180">
        <f>'REGION WISE'!I47</f>
        <v>66</v>
      </c>
      <c r="J99" s="180">
        <f>'REGION WISE'!J47</f>
        <v>66</v>
      </c>
      <c r="K99" s="180">
        <f>'REGION WISE'!K47</f>
        <v>66</v>
      </c>
      <c r="L99" s="180">
        <f>'REGION WISE'!L47</f>
        <v>66</v>
      </c>
      <c r="M99" s="180">
        <f>'REGION WISE'!M47</f>
        <v>67</v>
      </c>
      <c r="N99" s="180">
        <f>'REGION WISE'!N47</f>
        <v>0</v>
      </c>
    </row>
    <row r="100" spans="1:14" x14ac:dyDescent="0.25">
      <c r="A100" s="180"/>
      <c r="B100" s="181" t="str">
        <f>'REGION WISE'!A48&amp;" ("&amp;'REGION WISE'!B48&amp;")"</f>
        <v>Drujegang (SAU/P2P)</v>
      </c>
      <c r="C100" s="180">
        <f>'REGION WISE'!C48</f>
        <v>15</v>
      </c>
      <c r="D100" s="180">
        <f>'REGION WISE'!D48</f>
        <v>15</v>
      </c>
      <c r="E100" s="180">
        <f>'REGION WISE'!E48</f>
        <v>15</v>
      </c>
      <c r="F100" s="180">
        <f>'REGION WISE'!F48</f>
        <v>15</v>
      </c>
      <c r="G100" s="180">
        <f>'REGION WISE'!G48</f>
        <v>15</v>
      </c>
      <c r="H100" s="180">
        <f>'REGION WISE'!H48</f>
        <v>15</v>
      </c>
      <c r="I100" s="180">
        <f>'REGION WISE'!I48</f>
        <v>15</v>
      </c>
      <c r="J100" s="180">
        <f>'REGION WISE'!J48</f>
        <v>15</v>
      </c>
      <c r="K100" s="180">
        <f>'REGION WISE'!K48</f>
        <v>15</v>
      </c>
      <c r="L100" s="180">
        <f>'REGION WISE'!L48</f>
        <v>15</v>
      </c>
      <c r="M100" s="180">
        <f>'REGION WISE'!M48</f>
        <v>15</v>
      </c>
      <c r="N100" s="180">
        <f>'REGION WISE'!N48</f>
        <v>0</v>
      </c>
    </row>
    <row r="101" spans="1:14" x14ac:dyDescent="0.25">
      <c r="A101" s="180"/>
      <c r="B101" s="181" t="str">
        <f>'REGION WISE'!A51&amp;" ("&amp;'REGION WISE'!B51&amp;")"</f>
        <v>Dagana (MA5616)</v>
      </c>
      <c r="C101" s="180">
        <f>'REGION WISE'!C51</f>
        <v>93</v>
      </c>
      <c r="D101" s="180">
        <f>'REGION WISE'!D51</f>
        <v>93</v>
      </c>
      <c r="E101" s="180">
        <f>'REGION WISE'!E51</f>
        <v>92</v>
      </c>
      <c r="F101" s="180">
        <f>'REGION WISE'!F51</f>
        <v>92</v>
      </c>
      <c r="G101" s="180">
        <f>'REGION WISE'!G51</f>
        <v>91</v>
      </c>
      <c r="H101" s="180">
        <f>'REGION WISE'!H51</f>
        <v>88</v>
      </c>
      <c r="I101" s="180">
        <f>'REGION WISE'!I51</f>
        <v>88</v>
      </c>
      <c r="J101" s="180">
        <f>'REGION WISE'!J51</f>
        <v>88</v>
      </c>
      <c r="K101" s="180">
        <f>'REGION WISE'!K51</f>
        <v>88</v>
      </c>
      <c r="L101" s="180">
        <f>'REGION WISE'!L51</f>
        <v>88</v>
      </c>
      <c r="M101" s="180">
        <f>'REGION WISE'!M51</f>
        <v>88</v>
      </c>
      <c r="N101" s="180">
        <f>'REGION WISE'!N51</f>
        <v>0</v>
      </c>
    </row>
    <row r="102" spans="1:14" x14ac:dyDescent="0.25">
      <c r="A102" s="180"/>
      <c r="B102" s="179" t="s">
        <v>4</v>
      </c>
      <c r="C102" s="178">
        <f t="shared" ref="C102:I102" si="23">SUM(C99:C101)</f>
        <v>173</v>
      </c>
      <c r="D102" s="178">
        <f t="shared" si="23"/>
        <v>173</v>
      </c>
      <c r="E102" s="178">
        <f t="shared" si="23"/>
        <v>172</v>
      </c>
      <c r="F102" s="178">
        <f t="shared" si="23"/>
        <v>172</v>
      </c>
      <c r="G102" s="178">
        <f t="shared" si="23"/>
        <v>171</v>
      </c>
      <c r="H102" s="178">
        <f t="shared" si="23"/>
        <v>169</v>
      </c>
      <c r="I102" s="178">
        <f t="shared" si="23"/>
        <v>169</v>
      </c>
      <c r="J102" s="178">
        <f t="shared" ref="J102:N102" si="24">SUM(J99:J101)</f>
        <v>169</v>
      </c>
      <c r="K102" s="178">
        <f t="shared" si="24"/>
        <v>169</v>
      </c>
      <c r="L102" s="178">
        <f t="shared" si="24"/>
        <v>169</v>
      </c>
      <c r="M102" s="178">
        <f t="shared" si="24"/>
        <v>170</v>
      </c>
      <c r="N102" s="178">
        <f t="shared" si="24"/>
        <v>0</v>
      </c>
    </row>
    <row r="103" spans="1:14" x14ac:dyDescent="0.25">
      <c r="A103" s="180">
        <v>13</v>
      </c>
      <c r="B103" s="179" t="s">
        <v>14</v>
      </c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</row>
    <row r="104" spans="1:14" x14ac:dyDescent="0.25">
      <c r="A104" s="180"/>
      <c r="B104" s="180" t="str">
        <f>'REGION WISE'!A13&amp;" ("&amp;'REGION WISE'!B13&amp;")"</f>
        <v>Trashigang  (MA5600T)</v>
      </c>
      <c r="C104" s="180">
        <f>'REGION WISE'!C13</f>
        <v>252</v>
      </c>
      <c r="D104" s="180">
        <f>'REGION WISE'!D13</f>
        <v>250</v>
      </c>
      <c r="E104" s="180">
        <f>'REGION WISE'!E13</f>
        <v>250</v>
      </c>
      <c r="F104" s="180">
        <f>'REGION WISE'!F13</f>
        <v>250</v>
      </c>
      <c r="G104" s="180">
        <f>'REGION WISE'!G13</f>
        <v>249</v>
      </c>
      <c r="H104" s="180">
        <f>'REGION WISE'!H13</f>
        <v>249</v>
      </c>
      <c r="I104" s="180">
        <f>'REGION WISE'!I13</f>
        <v>248</v>
      </c>
      <c r="J104" s="180">
        <f>'REGION WISE'!J13</f>
        <v>250</v>
      </c>
      <c r="K104" s="180">
        <f>'REGION WISE'!K13</f>
        <v>250</v>
      </c>
      <c r="L104" s="180">
        <f>'REGION WISE'!L13</f>
        <v>250</v>
      </c>
      <c r="M104" s="180">
        <f>'REGION WISE'!M13</f>
        <v>251</v>
      </c>
      <c r="N104" s="180">
        <f>'REGION WISE'!N13</f>
        <v>0</v>
      </c>
    </row>
    <row r="105" spans="1:14" x14ac:dyDescent="0.25">
      <c r="A105" s="180"/>
      <c r="B105" s="180" t="str">
        <f>'REGION WISE'!A7&amp;" ("&amp;'REGION WISE'!B7&amp;")"</f>
        <v>Kanglung (MA5600T)</v>
      </c>
      <c r="C105" s="180">
        <f>'REGION WISE'!C7</f>
        <v>179</v>
      </c>
      <c r="D105" s="180">
        <f>'REGION WISE'!D7</f>
        <v>172</v>
      </c>
      <c r="E105" s="180">
        <f>'REGION WISE'!E7</f>
        <v>182</v>
      </c>
      <c r="F105" s="180">
        <f>'REGION WISE'!F7</f>
        <v>171</v>
      </c>
      <c r="G105" s="180">
        <f>'REGION WISE'!G7</f>
        <v>172</v>
      </c>
      <c r="H105" s="180">
        <f>'REGION WISE'!H7</f>
        <v>171</v>
      </c>
      <c r="I105" s="180">
        <f>'REGION WISE'!I7</f>
        <v>170</v>
      </c>
      <c r="J105" s="180">
        <f>'REGION WISE'!J7</f>
        <v>170</v>
      </c>
      <c r="K105" s="180">
        <f>'REGION WISE'!K7</f>
        <v>170</v>
      </c>
      <c r="L105" s="180">
        <f>'REGION WISE'!L7</f>
        <v>171</v>
      </c>
      <c r="M105" s="180">
        <f>'REGION WISE'!M7</f>
        <v>171</v>
      </c>
      <c r="N105" s="180">
        <f>'REGION WISE'!N7</f>
        <v>0</v>
      </c>
    </row>
    <row r="106" spans="1:14" x14ac:dyDescent="0.25">
      <c r="A106" s="180"/>
      <c r="B106" s="180" t="str">
        <f>'REGION WISE'!A8&amp;" ("&amp;'REGION WISE'!B8&amp;")"</f>
        <v>Yongphula (MA500T)</v>
      </c>
      <c r="C106" s="180">
        <f>'REGION WISE'!C8</f>
        <v>24</v>
      </c>
      <c r="D106" s="180">
        <f>'REGION WISE'!D8</f>
        <v>24</v>
      </c>
      <c r="E106" s="180">
        <f>'REGION WISE'!E8</f>
        <v>14</v>
      </c>
      <c r="F106" s="180">
        <f>'REGION WISE'!F8</f>
        <v>24</v>
      </c>
      <c r="G106" s="180">
        <f>'REGION WISE'!G8</f>
        <v>24</v>
      </c>
      <c r="H106" s="180">
        <f>'REGION WISE'!H8</f>
        <v>24</v>
      </c>
      <c r="I106" s="180">
        <f>'REGION WISE'!I8</f>
        <v>24</v>
      </c>
      <c r="J106" s="180">
        <f>'REGION WISE'!J8</f>
        <v>24</v>
      </c>
      <c r="K106" s="180">
        <f>'REGION WISE'!K8</f>
        <v>21</v>
      </c>
      <c r="L106" s="180">
        <f>'REGION WISE'!L8</f>
        <v>21</v>
      </c>
      <c r="M106" s="180">
        <f>'REGION WISE'!M8</f>
        <v>21</v>
      </c>
      <c r="N106" s="180">
        <f>'REGION WISE'!N8</f>
        <v>0</v>
      </c>
    </row>
    <row r="107" spans="1:14" x14ac:dyDescent="0.25">
      <c r="A107" s="213"/>
      <c r="B107" s="213" t="str">
        <f>'REGION WISE'!A14&amp;" ("&amp;'REGION WISE'!B14&amp;")"</f>
        <v>Rangjung (MA5616)</v>
      </c>
      <c r="C107" s="180">
        <f>'REGION WISE'!C14</f>
        <v>89</v>
      </c>
      <c r="D107" s="180">
        <f>'REGION WISE'!D14</f>
        <v>89</v>
      </c>
      <c r="E107" s="180">
        <f>'REGION WISE'!E14</f>
        <v>89</v>
      </c>
      <c r="F107" s="180">
        <f>'REGION WISE'!F14</f>
        <v>89</v>
      </c>
      <c r="G107" s="180">
        <f>'REGION WISE'!G14</f>
        <v>89</v>
      </c>
      <c r="H107" s="180">
        <f>'REGION WISE'!H14</f>
        <v>89</v>
      </c>
      <c r="I107" s="180">
        <f>'REGION WISE'!I14</f>
        <v>89</v>
      </c>
      <c r="J107" s="180">
        <f>'REGION WISE'!J14</f>
        <v>89</v>
      </c>
      <c r="K107" s="180">
        <f>'REGION WISE'!K14</f>
        <v>89</v>
      </c>
      <c r="L107" s="180">
        <f>'REGION WISE'!L14</f>
        <v>89</v>
      </c>
      <c r="M107" s="180">
        <f>'REGION WISE'!M14</f>
        <v>89</v>
      </c>
      <c r="N107" s="180">
        <f>'REGION WISE'!N14</f>
        <v>0</v>
      </c>
    </row>
    <row r="108" spans="1:14" x14ac:dyDescent="0.25">
      <c r="A108" s="213"/>
      <c r="B108" s="213" t="str">
        <f>'REGION WISE'!A17&amp;" ("&amp;'REGION WISE'!B17&amp;")"</f>
        <v>Bartsham (SAU/V5P/SoftX)</v>
      </c>
      <c r="C108" s="180">
        <f>'REGION WISE'!C17</f>
        <v>13</v>
      </c>
      <c r="D108" s="180">
        <f>'REGION WISE'!D17</f>
        <v>13</v>
      </c>
      <c r="E108" s="180">
        <f>'REGION WISE'!E17</f>
        <v>14</v>
      </c>
      <c r="F108" s="180">
        <f>'REGION WISE'!F17</f>
        <v>14</v>
      </c>
      <c r="G108" s="180">
        <f>'REGION WISE'!G17</f>
        <v>14</v>
      </c>
      <c r="H108" s="180">
        <f>'REGION WISE'!H17</f>
        <v>15</v>
      </c>
      <c r="I108" s="180">
        <f>'REGION WISE'!I17</f>
        <v>15</v>
      </c>
      <c r="J108" s="180">
        <f>'REGION WISE'!J17</f>
        <v>15</v>
      </c>
      <c r="K108" s="180">
        <f>'REGION WISE'!K17</f>
        <v>16</v>
      </c>
      <c r="L108" s="180">
        <f>'REGION WISE'!L17</f>
        <v>16</v>
      </c>
      <c r="M108" s="180">
        <f>'REGION WISE'!M17</f>
        <v>16</v>
      </c>
      <c r="N108" s="180">
        <f>'REGION WISE'!N17</f>
        <v>0</v>
      </c>
    </row>
    <row r="109" spans="1:14" x14ac:dyDescent="0.25">
      <c r="A109" s="213"/>
      <c r="B109" s="213" t="str">
        <f>'REGION WISE'!A18&amp;" ("&amp;'REGION WISE'!B18&amp;")"</f>
        <v>Wamrong (MA5600T)</v>
      </c>
      <c r="C109" s="180">
        <f>'REGION WISE'!C18</f>
        <v>58</v>
      </c>
      <c r="D109" s="180">
        <f>'REGION WISE'!D18</f>
        <v>57</v>
      </c>
      <c r="E109" s="180">
        <f>'REGION WISE'!E18</f>
        <v>58</v>
      </c>
      <c r="F109" s="180">
        <f>'REGION WISE'!F18</f>
        <v>58</v>
      </c>
      <c r="G109" s="180">
        <f>'REGION WISE'!G18</f>
        <v>56</v>
      </c>
      <c r="H109" s="180">
        <f>'REGION WISE'!H18</f>
        <v>50</v>
      </c>
      <c r="I109" s="180">
        <f>'REGION WISE'!I18</f>
        <v>49</v>
      </c>
      <c r="J109" s="180">
        <f>'REGION WISE'!J18</f>
        <v>49</v>
      </c>
      <c r="K109" s="180">
        <f>'REGION WISE'!K18</f>
        <v>50</v>
      </c>
      <c r="L109" s="180">
        <f>'REGION WISE'!L18</f>
        <v>51</v>
      </c>
      <c r="M109" s="180">
        <f>'REGION WISE'!M18</f>
        <v>51</v>
      </c>
      <c r="N109" s="180">
        <f>'REGION WISE'!N18</f>
        <v>0</v>
      </c>
    </row>
    <row r="110" spans="1:14" x14ac:dyDescent="0.25">
      <c r="A110" s="213"/>
      <c r="B110" s="213" t="str">
        <f>'REGION WISE'!A19&amp;" ("&amp;'REGION WISE'!B19&amp;")"</f>
        <v>Khaling (SAU/V5P/SoftX)</v>
      </c>
      <c r="C110" s="180">
        <f>'REGION WISE'!C19</f>
        <v>20</v>
      </c>
      <c r="D110" s="180">
        <f>'REGION WISE'!D19</f>
        <v>20</v>
      </c>
      <c r="E110" s="180">
        <f>'REGION WISE'!E19</f>
        <v>19</v>
      </c>
      <c r="F110" s="180">
        <f>'REGION WISE'!F19</f>
        <v>19</v>
      </c>
      <c r="G110" s="180">
        <f>'REGION WISE'!G19</f>
        <v>19</v>
      </c>
      <c r="H110" s="180">
        <f>'REGION WISE'!H19</f>
        <v>19</v>
      </c>
      <c r="I110" s="180">
        <f>'REGION WISE'!I19</f>
        <v>17</v>
      </c>
      <c r="J110" s="180">
        <f>'REGION WISE'!J19</f>
        <v>17</v>
      </c>
      <c r="K110" s="180">
        <f>'REGION WISE'!K19</f>
        <v>0</v>
      </c>
      <c r="L110" s="180">
        <f>'REGION WISE'!L19</f>
        <v>0</v>
      </c>
      <c r="M110" s="180">
        <f>'REGION WISE'!M19</f>
        <v>0</v>
      </c>
      <c r="N110" s="180">
        <f>'REGION WISE'!N19</f>
        <v>0</v>
      </c>
    </row>
    <row r="111" spans="1:14" x14ac:dyDescent="0.25">
      <c r="A111" s="180"/>
      <c r="B111" s="179" t="s">
        <v>4</v>
      </c>
      <c r="C111" s="178">
        <f t="shared" ref="C111:N111" si="25">SUM(C104:C110)</f>
        <v>635</v>
      </c>
      <c r="D111" s="178">
        <f t="shared" si="25"/>
        <v>625</v>
      </c>
      <c r="E111" s="178">
        <f t="shared" si="25"/>
        <v>626</v>
      </c>
      <c r="F111" s="178">
        <f t="shared" si="25"/>
        <v>625</v>
      </c>
      <c r="G111" s="178">
        <f t="shared" si="25"/>
        <v>623</v>
      </c>
      <c r="H111" s="178">
        <f t="shared" si="25"/>
        <v>617</v>
      </c>
      <c r="I111" s="178">
        <f t="shared" si="25"/>
        <v>612</v>
      </c>
      <c r="J111" s="178">
        <f t="shared" si="25"/>
        <v>614</v>
      </c>
      <c r="K111" s="178">
        <f t="shared" si="25"/>
        <v>596</v>
      </c>
      <c r="L111" s="178">
        <f t="shared" si="25"/>
        <v>598</v>
      </c>
      <c r="M111" s="178">
        <f t="shared" si="25"/>
        <v>599</v>
      </c>
      <c r="N111" s="178">
        <f t="shared" si="25"/>
        <v>0</v>
      </c>
    </row>
    <row r="112" spans="1:14" x14ac:dyDescent="0.25">
      <c r="A112" s="180">
        <v>14</v>
      </c>
      <c r="B112" s="179" t="s">
        <v>15</v>
      </c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</row>
    <row r="113" spans="1:14" x14ac:dyDescent="0.25">
      <c r="A113" s="180"/>
      <c r="B113" s="213" t="str">
        <f>'REGION WISE'!A15&amp;" ("&amp;'REGION WISE'!B15&amp;")"</f>
        <v>T/Yangtse (MA5616)</v>
      </c>
      <c r="C113" s="180">
        <f>'REGION WISE'!C15</f>
        <v>189</v>
      </c>
      <c r="D113" s="180">
        <f>'REGION WISE'!D15</f>
        <v>189</v>
      </c>
      <c r="E113" s="180">
        <f>'REGION WISE'!E15</f>
        <v>189</v>
      </c>
      <c r="F113" s="180">
        <f>'REGION WISE'!F15</f>
        <v>189</v>
      </c>
      <c r="G113" s="180">
        <f>'REGION WISE'!G15</f>
        <v>189</v>
      </c>
      <c r="H113" s="180">
        <f>'REGION WISE'!H15</f>
        <v>189</v>
      </c>
      <c r="I113" s="180">
        <f>'REGION WISE'!I15</f>
        <v>189</v>
      </c>
      <c r="J113" s="180">
        <f>'REGION WISE'!J15</f>
        <v>189</v>
      </c>
      <c r="K113" s="180">
        <f>'REGION WISE'!K15</f>
        <v>189</v>
      </c>
      <c r="L113" s="180">
        <f>'REGION WISE'!L15</f>
        <v>189</v>
      </c>
      <c r="M113" s="180">
        <f>'REGION WISE'!M15</f>
        <v>190</v>
      </c>
      <c r="N113" s="180">
        <f>'REGION WISE'!N15</f>
        <v>0</v>
      </c>
    </row>
    <row r="114" spans="1:14" x14ac:dyDescent="0.25">
      <c r="A114" s="180"/>
      <c r="B114" s="179" t="s">
        <v>4</v>
      </c>
      <c r="C114" s="178">
        <f t="shared" ref="C114:I114" si="26">SUM(C113)</f>
        <v>189</v>
      </c>
      <c r="D114" s="178">
        <f t="shared" si="26"/>
        <v>189</v>
      </c>
      <c r="E114" s="178">
        <f t="shared" si="26"/>
        <v>189</v>
      </c>
      <c r="F114" s="178">
        <f t="shared" si="26"/>
        <v>189</v>
      </c>
      <c r="G114" s="178">
        <f t="shared" si="26"/>
        <v>189</v>
      </c>
      <c r="H114" s="178">
        <f t="shared" si="26"/>
        <v>189</v>
      </c>
      <c r="I114" s="178">
        <f t="shared" si="26"/>
        <v>189</v>
      </c>
      <c r="J114" s="178">
        <f t="shared" ref="J114:K114" si="27">SUM(J113)</f>
        <v>189</v>
      </c>
      <c r="K114" s="178">
        <f t="shared" si="27"/>
        <v>189</v>
      </c>
      <c r="L114" s="178">
        <f t="shared" ref="L114:M114" si="28">SUM(L113)</f>
        <v>189</v>
      </c>
      <c r="M114" s="178">
        <f t="shared" si="28"/>
        <v>190</v>
      </c>
      <c r="N114" s="178">
        <f t="shared" ref="N114" si="29">SUM(N113)</f>
        <v>0</v>
      </c>
    </row>
    <row r="115" spans="1:14" x14ac:dyDescent="0.25">
      <c r="A115" s="180">
        <v>15</v>
      </c>
      <c r="B115" s="179" t="s">
        <v>16</v>
      </c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</row>
    <row r="116" spans="1:14" x14ac:dyDescent="0.25">
      <c r="A116" s="183"/>
      <c r="B116" s="180" t="str">
        <f>'REGION WISE'!A10&amp;" ("&amp;'REGION WISE'!B10&amp;")"</f>
        <v>Mongar (MA5600T)</v>
      </c>
      <c r="C116" s="183">
        <f>'REGION WISE'!C10</f>
        <v>360</v>
      </c>
      <c r="D116" s="183">
        <f>'REGION WISE'!D10</f>
        <v>357</v>
      </c>
      <c r="E116" s="183">
        <f>'REGION WISE'!E10</f>
        <v>362</v>
      </c>
      <c r="F116" s="183">
        <f>'REGION WISE'!F10</f>
        <v>357</v>
      </c>
      <c r="G116" s="183">
        <f>'REGION WISE'!G10</f>
        <v>356</v>
      </c>
      <c r="H116" s="183">
        <f>'REGION WISE'!H10</f>
        <v>352</v>
      </c>
      <c r="I116" s="183">
        <f>'REGION WISE'!I10</f>
        <v>352</v>
      </c>
      <c r="J116" s="183">
        <f>'REGION WISE'!J10</f>
        <v>352</v>
      </c>
      <c r="K116" s="183">
        <f>'REGION WISE'!K10</f>
        <v>352</v>
      </c>
      <c r="L116" s="183">
        <f>'REGION WISE'!L10</f>
        <v>353</v>
      </c>
      <c r="M116" s="183">
        <f>'REGION WISE'!M10</f>
        <v>353</v>
      </c>
      <c r="N116" s="183">
        <f>'REGION WISE'!N10</f>
        <v>0</v>
      </c>
    </row>
    <row r="117" spans="1:14" x14ac:dyDescent="0.25">
      <c r="A117" s="183"/>
      <c r="B117" s="213" t="str">
        <f>'REGION WISE'!A16&amp;" ("&amp;'REGION WISE'!B16&amp;")"</f>
        <v>G/Shing (SAU/V5P/SoftX)</v>
      </c>
      <c r="C117" s="183">
        <f>'REGION WISE'!C16</f>
        <v>112</v>
      </c>
      <c r="D117" s="183">
        <f>'REGION WISE'!D16</f>
        <v>112</v>
      </c>
      <c r="E117" s="183">
        <f>'REGION WISE'!E16</f>
        <v>111</v>
      </c>
      <c r="F117" s="183">
        <f>'REGION WISE'!F16</f>
        <v>110</v>
      </c>
      <c r="G117" s="183">
        <f>'REGION WISE'!G16</f>
        <v>106</v>
      </c>
      <c r="H117" s="183">
        <f>'REGION WISE'!H16</f>
        <v>106</v>
      </c>
      <c r="I117" s="183">
        <f>'REGION WISE'!I16</f>
        <v>104</v>
      </c>
      <c r="J117" s="183">
        <f>'REGION WISE'!J16</f>
        <v>104</v>
      </c>
      <c r="K117" s="183">
        <f>'REGION WISE'!K16</f>
        <v>102</v>
      </c>
      <c r="L117" s="183">
        <f>'REGION WISE'!L16</f>
        <v>101</v>
      </c>
      <c r="M117" s="183">
        <f>'REGION WISE'!M16</f>
        <v>100</v>
      </c>
      <c r="N117" s="183">
        <f>'REGION WISE'!N16</f>
        <v>0</v>
      </c>
    </row>
    <row r="118" spans="1:14" x14ac:dyDescent="0.25">
      <c r="A118" s="180"/>
      <c r="B118" s="180" t="str">
        <f>'REGION WISE'!A11&amp;" ("&amp;'REGION WISE'!B11&amp;")"</f>
        <v>Kilikhar (MA5616)</v>
      </c>
      <c r="C118" s="183">
        <f>'REGION WISE'!C11</f>
        <v>38</v>
      </c>
      <c r="D118" s="183">
        <f>'REGION WISE'!D11</f>
        <v>37</v>
      </c>
      <c r="E118" s="183">
        <f>'REGION WISE'!E11</f>
        <v>37</v>
      </c>
      <c r="F118" s="183">
        <f>'REGION WISE'!F11</f>
        <v>37</v>
      </c>
      <c r="G118" s="183">
        <f>'REGION WISE'!G11</f>
        <v>37</v>
      </c>
      <c r="H118" s="183">
        <f>'REGION WISE'!H11</f>
        <v>36</v>
      </c>
      <c r="I118" s="183">
        <f>'REGION WISE'!I11</f>
        <v>35</v>
      </c>
      <c r="J118" s="183">
        <f>'REGION WISE'!J11</f>
        <v>34</v>
      </c>
      <c r="K118" s="183">
        <f>'REGION WISE'!K11</f>
        <v>34</v>
      </c>
      <c r="L118" s="183">
        <f>'REGION WISE'!L11</f>
        <v>34</v>
      </c>
      <c r="M118" s="183">
        <f>'REGION WISE'!M11</f>
        <v>36</v>
      </c>
      <c r="N118" s="183">
        <f>'REGION WISE'!N11</f>
        <v>0</v>
      </c>
    </row>
    <row r="119" spans="1:14" x14ac:dyDescent="0.25">
      <c r="A119" s="180"/>
      <c r="B119" s="180" t="str">
        <f>'REGION WISE'!A12&amp;" ("&amp;'REGION WISE'!B12&amp;")"</f>
        <v>Lingmithang (MA5616)</v>
      </c>
      <c r="C119" s="183">
        <f>'REGION WISE'!C12</f>
        <v>42</v>
      </c>
      <c r="D119" s="183">
        <f>'REGION WISE'!D12</f>
        <v>43</v>
      </c>
      <c r="E119" s="183">
        <f>'REGION WISE'!E12</f>
        <v>43</v>
      </c>
      <c r="F119" s="183">
        <f>'REGION WISE'!F12</f>
        <v>42</v>
      </c>
      <c r="G119" s="183">
        <f>'REGION WISE'!G12</f>
        <v>42</v>
      </c>
      <c r="H119" s="183">
        <f>'REGION WISE'!H12</f>
        <v>42</v>
      </c>
      <c r="I119" s="183">
        <f>'REGION WISE'!I12</f>
        <v>41</v>
      </c>
      <c r="J119" s="183">
        <f>'REGION WISE'!J12</f>
        <v>41</v>
      </c>
      <c r="K119" s="183">
        <f>'REGION WISE'!K12</f>
        <v>41</v>
      </c>
      <c r="L119" s="183">
        <f>'REGION WISE'!L12</f>
        <v>44</v>
      </c>
      <c r="M119" s="183">
        <f>'REGION WISE'!M12</f>
        <v>44</v>
      </c>
      <c r="N119" s="183">
        <f>'REGION WISE'!N12</f>
        <v>0</v>
      </c>
    </row>
    <row r="120" spans="1:14" x14ac:dyDescent="0.25">
      <c r="A120" s="180"/>
      <c r="B120" s="179" t="s">
        <v>4</v>
      </c>
      <c r="C120" s="178">
        <f t="shared" ref="C120:N120" si="30">SUM(C116:C119)</f>
        <v>552</v>
      </c>
      <c r="D120" s="178">
        <f t="shared" si="30"/>
        <v>549</v>
      </c>
      <c r="E120" s="178">
        <f t="shared" si="30"/>
        <v>553</v>
      </c>
      <c r="F120" s="178">
        <f t="shared" si="30"/>
        <v>546</v>
      </c>
      <c r="G120" s="178">
        <f t="shared" si="30"/>
        <v>541</v>
      </c>
      <c r="H120" s="178">
        <f t="shared" si="30"/>
        <v>536</v>
      </c>
      <c r="I120" s="178">
        <f t="shared" si="30"/>
        <v>532</v>
      </c>
      <c r="J120" s="178">
        <f t="shared" si="30"/>
        <v>531</v>
      </c>
      <c r="K120" s="178">
        <f t="shared" si="30"/>
        <v>529</v>
      </c>
      <c r="L120" s="178">
        <f t="shared" si="30"/>
        <v>532</v>
      </c>
      <c r="M120" s="178">
        <f t="shared" si="30"/>
        <v>533</v>
      </c>
      <c r="N120" s="178">
        <f t="shared" si="30"/>
        <v>0</v>
      </c>
    </row>
    <row r="121" spans="1:14" x14ac:dyDescent="0.25">
      <c r="A121" s="180">
        <v>16</v>
      </c>
      <c r="B121" s="179" t="s">
        <v>17</v>
      </c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</row>
    <row r="122" spans="1:14" x14ac:dyDescent="0.25">
      <c r="A122" s="180"/>
      <c r="B122" s="180" t="str">
        <f>'REGION WISE'!A9&amp;" ("&amp;'REGION WISE'!B9&amp;")"</f>
        <v>Lhuntse (MA5616)</v>
      </c>
      <c r="C122" s="180">
        <f>'REGION WISE'!C9</f>
        <v>134</v>
      </c>
      <c r="D122" s="180">
        <f>'REGION WISE'!D9</f>
        <v>135</v>
      </c>
      <c r="E122" s="180">
        <f>'REGION WISE'!E9</f>
        <v>134</v>
      </c>
      <c r="F122" s="180">
        <f>'REGION WISE'!F9</f>
        <v>135</v>
      </c>
      <c r="G122" s="180">
        <f>'REGION WISE'!G9</f>
        <v>135</v>
      </c>
      <c r="H122" s="180">
        <f>'REGION WISE'!H9</f>
        <v>138</v>
      </c>
      <c r="I122" s="180">
        <f>'REGION WISE'!I9</f>
        <v>140</v>
      </c>
      <c r="J122" s="180">
        <f>'REGION WISE'!J9</f>
        <v>140</v>
      </c>
      <c r="K122" s="180">
        <f>'REGION WISE'!K9</f>
        <v>140</v>
      </c>
      <c r="L122" s="180">
        <f>'REGION WISE'!L9</f>
        <v>141</v>
      </c>
      <c r="M122" s="180">
        <f>'REGION WISE'!M9</f>
        <v>141</v>
      </c>
      <c r="N122" s="180">
        <f>'REGION WISE'!N9</f>
        <v>0</v>
      </c>
    </row>
    <row r="123" spans="1:14" x14ac:dyDescent="0.25">
      <c r="A123" s="180"/>
      <c r="B123" s="179" t="s">
        <v>4</v>
      </c>
      <c r="C123" s="178">
        <f>SUM(C122)</f>
        <v>134</v>
      </c>
      <c r="D123" s="178">
        <f t="shared" ref="D123:N123" si="31">SUM(D122)</f>
        <v>135</v>
      </c>
      <c r="E123" s="178">
        <f t="shared" si="31"/>
        <v>134</v>
      </c>
      <c r="F123" s="178">
        <f t="shared" si="31"/>
        <v>135</v>
      </c>
      <c r="G123" s="178">
        <f t="shared" si="31"/>
        <v>135</v>
      </c>
      <c r="H123" s="178">
        <f t="shared" si="31"/>
        <v>138</v>
      </c>
      <c r="I123" s="178">
        <f t="shared" si="31"/>
        <v>140</v>
      </c>
      <c r="J123" s="178">
        <f t="shared" si="31"/>
        <v>140</v>
      </c>
      <c r="K123" s="178">
        <f t="shared" si="31"/>
        <v>140</v>
      </c>
      <c r="L123" s="178">
        <f t="shared" si="31"/>
        <v>141</v>
      </c>
      <c r="M123" s="178">
        <f t="shared" si="31"/>
        <v>141</v>
      </c>
      <c r="N123" s="178">
        <f t="shared" si="31"/>
        <v>0</v>
      </c>
    </row>
    <row r="124" spans="1:14" x14ac:dyDescent="0.25">
      <c r="A124" s="180">
        <v>17</v>
      </c>
      <c r="B124" s="182" t="s">
        <v>18</v>
      </c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</row>
    <row r="125" spans="1:14" x14ac:dyDescent="0.25">
      <c r="A125" s="183"/>
      <c r="B125" s="213" t="str">
        <f>'REGION WISE'!A20&amp;" ("&amp;'REGION WISE'!B20&amp;")"</f>
        <v>S/jongkhar (MA5600T)</v>
      </c>
      <c r="C125" s="183">
        <f>'REGION WISE'!C20</f>
        <v>572</v>
      </c>
      <c r="D125" s="183">
        <f>'REGION WISE'!D20</f>
        <v>575</v>
      </c>
      <c r="E125" s="183">
        <f>'REGION WISE'!E20</f>
        <v>578</v>
      </c>
      <c r="F125" s="183">
        <f>'REGION WISE'!F20</f>
        <v>578</v>
      </c>
      <c r="G125" s="183">
        <f>'REGION WISE'!G20</f>
        <v>582</v>
      </c>
      <c r="H125" s="183">
        <f>'REGION WISE'!H20</f>
        <v>583</v>
      </c>
      <c r="I125" s="183">
        <f>'REGION WISE'!I20</f>
        <v>582</v>
      </c>
      <c r="J125" s="183">
        <f>'REGION WISE'!J20</f>
        <v>583</v>
      </c>
      <c r="K125" s="183">
        <f>'REGION WISE'!K20</f>
        <v>585</v>
      </c>
      <c r="L125" s="183">
        <f>'REGION WISE'!L20</f>
        <v>587</v>
      </c>
      <c r="M125" s="183">
        <f>'REGION WISE'!M20</f>
        <v>587</v>
      </c>
      <c r="N125" s="183">
        <f>'REGION WISE'!N20</f>
        <v>0</v>
      </c>
    </row>
    <row r="126" spans="1:14" x14ac:dyDescent="0.25">
      <c r="A126" s="180"/>
      <c r="B126" s="213" t="str">
        <f>'REGION WISE'!A21&amp;" ("&amp;'REGION WISE'!B21&amp;")"</f>
        <v>Nganglam (MA5600T)</v>
      </c>
      <c r="C126" s="183">
        <f>'REGION WISE'!C21</f>
        <v>153</v>
      </c>
      <c r="D126" s="183">
        <f>'REGION WISE'!D21</f>
        <v>154</v>
      </c>
      <c r="E126" s="183">
        <f>'REGION WISE'!E21</f>
        <v>154</v>
      </c>
      <c r="F126" s="183">
        <f>'REGION WISE'!F21</f>
        <v>155</v>
      </c>
      <c r="G126" s="183">
        <f>'REGION WISE'!G21</f>
        <v>157</v>
      </c>
      <c r="H126" s="183">
        <f>'REGION WISE'!H21</f>
        <v>157</v>
      </c>
      <c r="I126" s="183">
        <f>'REGION WISE'!I21</f>
        <v>158</v>
      </c>
      <c r="J126" s="183">
        <f>'REGION WISE'!J21</f>
        <v>159</v>
      </c>
      <c r="K126" s="183">
        <f>'REGION WISE'!K21</f>
        <v>160</v>
      </c>
      <c r="L126" s="183">
        <f>'REGION WISE'!L21</f>
        <v>162</v>
      </c>
      <c r="M126" s="183">
        <f>'REGION WISE'!M21</f>
        <v>162</v>
      </c>
      <c r="N126" s="183">
        <f>'REGION WISE'!N21</f>
        <v>0</v>
      </c>
    </row>
    <row r="127" spans="1:14" x14ac:dyDescent="0.25">
      <c r="A127" s="180"/>
      <c r="B127" s="213" t="str">
        <f>'REGION WISE'!A22&amp;" ("&amp;'REGION WISE'!B22&amp;")"</f>
        <v>Tshenkhari (MA5600T)</v>
      </c>
      <c r="C127" s="183">
        <f>'REGION WISE'!C22</f>
        <v>35</v>
      </c>
      <c r="D127" s="183">
        <f>'REGION WISE'!D22</f>
        <v>34</v>
      </c>
      <c r="E127" s="183">
        <f>'REGION WISE'!E22</f>
        <v>34</v>
      </c>
      <c r="F127" s="183">
        <f>'REGION WISE'!F22</f>
        <v>34</v>
      </c>
      <c r="G127" s="183">
        <f>'REGION WISE'!G22</f>
        <v>37</v>
      </c>
      <c r="H127" s="183">
        <f>'REGION WISE'!H22</f>
        <v>37</v>
      </c>
      <c r="I127" s="183">
        <f>'REGION WISE'!I22</f>
        <v>38</v>
      </c>
      <c r="J127" s="183">
        <f>'REGION WISE'!J22</f>
        <v>38</v>
      </c>
      <c r="K127" s="183">
        <f>'REGION WISE'!K22</f>
        <v>38</v>
      </c>
      <c r="L127" s="183">
        <f>'REGION WISE'!L22</f>
        <v>38</v>
      </c>
      <c r="M127" s="183">
        <f>'REGION WISE'!M22</f>
        <v>38</v>
      </c>
      <c r="N127" s="183">
        <f>'REGION WISE'!N22</f>
        <v>0</v>
      </c>
    </row>
    <row r="128" spans="1:14" x14ac:dyDescent="0.25">
      <c r="A128" s="180"/>
      <c r="B128" s="213" t="str">
        <f>'REGION WISE'!A24&amp;" ("&amp;'REGION WISE'!B24&amp;")"</f>
        <v>Deothang (SAU/V5P/SoftX)</v>
      </c>
      <c r="C128" s="183">
        <f>'REGION WISE'!C24</f>
        <v>113</v>
      </c>
      <c r="D128" s="183">
        <f>'REGION WISE'!D24</f>
        <v>113</v>
      </c>
      <c r="E128" s="183">
        <f>'REGION WISE'!E24</f>
        <v>115</v>
      </c>
      <c r="F128" s="183">
        <f>'REGION WISE'!F24</f>
        <v>116</v>
      </c>
      <c r="G128" s="183">
        <f>'REGION WISE'!G24</f>
        <v>118</v>
      </c>
      <c r="H128" s="183">
        <f>'REGION WISE'!H24</f>
        <v>118</v>
      </c>
      <c r="I128" s="183">
        <f>'REGION WISE'!I24</f>
        <v>116</v>
      </c>
      <c r="J128" s="183">
        <f>'REGION WISE'!J24</f>
        <v>101</v>
      </c>
      <c r="K128" s="183">
        <f>'REGION WISE'!K24</f>
        <v>0</v>
      </c>
      <c r="L128" s="183">
        <f>'REGION WISE'!L24</f>
        <v>0</v>
      </c>
      <c r="M128" s="183">
        <f>'REGION WISE'!M24</f>
        <v>0</v>
      </c>
      <c r="N128" s="183">
        <f>'REGION WISE'!N24</f>
        <v>0</v>
      </c>
    </row>
    <row r="129" spans="1:14" x14ac:dyDescent="0.25">
      <c r="A129" s="180"/>
      <c r="B129" s="213" t="str">
        <f>'REGION WISE'!A25&amp;" ("&amp;'REGION WISE'!B25&amp;")"</f>
        <v>J/sankha (SAU/V5P/SoftX)</v>
      </c>
      <c r="C129" s="183">
        <f>'REGION WISE'!C25</f>
        <v>59</v>
      </c>
      <c r="D129" s="183">
        <f>'REGION WISE'!D25</f>
        <v>59</v>
      </c>
      <c r="E129" s="183">
        <f>'REGION WISE'!E25</f>
        <v>59</v>
      </c>
      <c r="F129" s="183">
        <f>'REGION WISE'!F25</f>
        <v>59</v>
      </c>
      <c r="G129" s="183">
        <f>'REGION WISE'!G25</f>
        <v>59</v>
      </c>
      <c r="H129" s="183">
        <f>'REGION WISE'!H25</f>
        <v>59</v>
      </c>
      <c r="I129" s="183">
        <f>'REGION WISE'!I25</f>
        <v>59</v>
      </c>
      <c r="J129" s="183">
        <f>'REGION WISE'!J25</f>
        <v>59</v>
      </c>
      <c r="K129" s="183">
        <f>'REGION WISE'!K25</f>
        <v>59</v>
      </c>
      <c r="L129" s="183">
        <f>'REGION WISE'!L25</f>
        <v>59</v>
      </c>
      <c r="M129" s="183">
        <f>'REGION WISE'!M25</f>
        <v>59</v>
      </c>
      <c r="N129" s="183">
        <f>'REGION WISE'!N25</f>
        <v>0</v>
      </c>
    </row>
    <row r="130" spans="1:14" x14ac:dyDescent="0.25">
      <c r="A130" s="180"/>
      <c r="B130" s="213" t="s">
        <v>392</v>
      </c>
      <c r="C130" s="183"/>
      <c r="D130" s="183"/>
      <c r="E130" s="183"/>
      <c r="F130" s="183"/>
      <c r="G130" s="183"/>
      <c r="H130" s="183"/>
      <c r="I130" s="183"/>
      <c r="J130" s="183"/>
      <c r="K130" s="183">
        <f>'REGION WISE'!K26</f>
        <v>123</v>
      </c>
      <c r="L130" s="183">
        <f>'REGION WISE'!L26</f>
        <v>121</v>
      </c>
      <c r="M130" s="183">
        <f>'REGION WISE'!M26</f>
        <v>122</v>
      </c>
      <c r="N130" s="183">
        <f>'REGION WISE'!N26</f>
        <v>0</v>
      </c>
    </row>
    <row r="131" spans="1:14" x14ac:dyDescent="0.25">
      <c r="A131" s="180"/>
      <c r="B131" s="179" t="s">
        <v>4</v>
      </c>
      <c r="C131" s="178">
        <f t="shared" ref="C131:J131" si="32">SUM(C125:C129)</f>
        <v>932</v>
      </c>
      <c r="D131" s="178">
        <f t="shared" si="32"/>
        <v>935</v>
      </c>
      <c r="E131" s="178">
        <f t="shared" si="32"/>
        <v>940</v>
      </c>
      <c r="F131" s="178">
        <f t="shared" si="32"/>
        <v>942</v>
      </c>
      <c r="G131" s="178">
        <f t="shared" si="32"/>
        <v>953</v>
      </c>
      <c r="H131" s="178">
        <f t="shared" si="32"/>
        <v>954</v>
      </c>
      <c r="I131" s="178">
        <f t="shared" si="32"/>
        <v>953</v>
      </c>
      <c r="J131" s="178">
        <f t="shared" si="32"/>
        <v>940</v>
      </c>
      <c r="K131" s="178">
        <f>SUM(K125:K130)</f>
        <v>965</v>
      </c>
      <c r="L131" s="178">
        <f t="shared" ref="L131:N131" si="33">SUM(L125:L130)</f>
        <v>967</v>
      </c>
      <c r="M131" s="178">
        <f t="shared" si="33"/>
        <v>968</v>
      </c>
      <c r="N131" s="178">
        <f t="shared" si="33"/>
        <v>0</v>
      </c>
    </row>
    <row r="132" spans="1:14" x14ac:dyDescent="0.25">
      <c r="A132" s="180">
        <v>18</v>
      </c>
      <c r="B132" s="179" t="s">
        <v>19</v>
      </c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</row>
    <row r="133" spans="1:14" x14ac:dyDescent="0.25">
      <c r="A133" s="180"/>
      <c r="B133" s="180" t="str">
        <f>'REGION WISE'!A23&amp;" ("&amp;'REGION WISE'!B23&amp;")"</f>
        <v>Pema Gatshel (SAU/V5P/SoftX)</v>
      </c>
      <c r="C133" s="183">
        <f>'REGION WISE'!C23</f>
        <v>214</v>
      </c>
      <c r="D133" s="183">
        <f>'REGION WISE'!D23</f>
        <v>214</v>
      </c>
      <c r="E133" s="183">
        <f>'REGION WISE'!E23</f>
        <v>215</v>
      </c>
      <c r="F133" s="183">
        <f>'REGION WISE'!F23</f>
        <v>215</v>
      </c>
      <c r="G133" s="183">
        <f>'REGION WISE'!G23</f>
        <v>215</v>
      </c>
      <c r="H133" s="183">
        <f>'REGION WISE'!H23</f>
        <v>215</v>
      </c>
      <c r="I133" s="183">
        <f>'REGION WISE'!I23</f>
        <v>215</v>
      </c>
      <c r="J133" s="183">
        <f>'REGION WISE'!J23</f>
        <v>215</v>
      </c>
      <c r="K133" s="183">
        <f>'REGION WISE'!K23</f>
        <v>216</v>
      </c>
      <c r="L133" s="183">
        <f>'REGION WISE'!L23</f>
        <v>216</v>
      </c>
      <c r="M133" s="183">
        <f>'REGION WISE'!M23</f>
        <v>216</v>
      </c>
      <c r="N133" s="183">
        <f>'REGION WISE'!N23</f>
        <v>0</v>
      </c>
    </row>
    <row r="134" spans="1:14" x14ac:dyDescent="0.25">
      <c r="A134" s="180"/>
      <c r="B134" s="179" t="s">
        <v>4</v>
      </c>
      <c r="C134" s="178">
        <f t="shared" ref="C134:I134" si="34">SUM(C133)</f>
        <v>214</v>
      </c>
      <c r="D134" s="178">
        <f t="shared" si="34"/>
        <v>214</v>
      </c>
      <c r="E134" s="178">
        <f t="shared" si="34"/>
        <v>215</v>
      </c>
      <c r="F134" s="178">
        <f t="shared" si="34"/>
        <v>215</v>
      </c>
      <c r="G134" s="178">
        <f t="shared" si="34"/>
        <v>215</v>
      </c>
      <c r="H134" s="178">
        <f t="shared" si="34"/>
        <v>215</v>
      </c>
      <c r="I134" s="178">
        <f t="shared" si="34"/>
        <v>215</v>
      </c>
      <c r="J134" s="178">
        <f t="shared" ref="J134:K134" si="35">SUM(J133)</f>
        <v>215</v>
      </c>
      <c r="K134" s="178">
        <f t="shared" si="35"/>
        <v>216</v>
      </c>
      <c r="L134" s="178">
        <f t="shared" ref="L134:M134" si="36">SUM(L133)</f>
        <v>216</v>
      </c>
      <c r="M134" s="178">
        <f t="shared" si="36"/>
        <v>216</v>
      </c>
      <c r="N134" s="178">
        <f t="shared" ref="N134" si="37">SUM(N133)</f>
        <v>0</v>
      </c>
    </row>
    <row r="135" spans="1:14" x14ac:dyDescent="0.25">
      <c r="A135" s="180">
        <v>19</v>
      </c>
      <c r="B135" s="179" t="s">
        <v>23</v>
      </c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</row>
    <row r="136" spans="1:14" x14ac:dyDescent="0.25">
      <c r="A136" s="180"/>
      <c r="B136" s="180" t="str">
        <f>'REGION WISE'!A123&amp;" ("&amp;'REGION WISE'!B123&amp;")"</f>
        <v>Tshimasham (MA5600T)</v>
      </c>
      <c r="C136" s="183">
        <f>'REGION WISE'!C123</f>
        <v>211</v>
      </c>
      <c r="D136" s="183">
        <f>'REGION WISE'!D123</f>
        <v>210</v>
      </c>
      <c r="E136" s="183">
        <f>'REGION WISE'!E123</f>
        <v>210</v>
      </c>
      <c r="F136" s="183">
        <f>'REGION WISE'!F123</f>
        <v>210</v>
      </c>
      <c r="G136" s="183">
        <f>'REGION WISE'!G123</f>
        <v>210</v>
      </c>
      <c r="H136" s="183">
        <f>'REGION WISE'!H123</f>
        <v>210</v>
      </c>
      <c r="I136" s="183">
        <f>'REGION WISE'!I123</f>
        <v>210</v>
      </c>
      <c r="J136" s="183">
        <f>'REGION WISE'!J123</f>
        <v>210</v>
      </c>
      <c r="K136" s="183">
        <f>'REGION WISE'!K123</f>
        <v>210</v>
      </c>
      <c r="L136" s="183">
        <f>'REGION WISE'!L123</f>
        <v>210</v>
      </c>
      <c r="M136" s="183">
        <f>'REGION WISE'!M123</f>
        <v>210</v>
      </c>
      <c r="N136" s="183">
        <f>'REGION WISE'!N123</f>
        <v>0</v>
      </c>
    </row>
    <row r="137" spans="1:14" x14ac:dyDescent="0.25">
      <c r="A137" s="180"/>
      <c r="B137" s="180" t="str">
        <f>'REGION WISE'!A124&amp;" ("&amp;'REGION WISE'!B124&amp;")"</f>
        <v>Chukha (MA5600T)</v>
      </c>
      <c r="C137" s="183">
        <f>'REGION WISE'!C124</f>
        <v>108</v>
      </c>
      <c r="D137" s="183">
        <f>'REGION WISE'!D124</f>
        <v>108</v>
      </c>
      <c r="E137" s="183">
        <f>'REGION WISE'!E124</f>
        <v>109</v>
      </c>
      <c r="F137" s="183">
        <f>'REGION WISE'!F124</f>
        <v>109</v>
      </c>
      <c r="G137" s="183">
        <f>'REGION WISE'!G124</f>
        <v>109</v>
      </c>
      <c r="H137" s="183">
        <f>'REGION WISE'!H124</f>
        <v>109</v>
      </c>
      <c r="I137" s="183">
        <f>'REGION WISE'!I124</f>
        <v>109</v>
      </c>
      <c r="J137" s="183">
        <f>'REGION WISE'!J124</f>
        <v>109</v>
      </c>
      <c r="K137" s="183">
        <f>'REGION WISE'!K124</f>
        <v>109</v>
      </c>
      <c r="L137" s="183">
        <f>'REGION WISE'!L124</f>
        <v>109</v>
      </c>
      <c r="M137" s="183">
        <f>'REGION WISE'!M124</f>
        <v>109</v>
      </c>
      <c r="N137" s="183">
        <f>'REGION WISE'!N124</f>
        <v>0</v>
      </c>
    </row>
    <row r="138" spans="1:14" x14ac:dyDescent="0.25">
      <c r="A138" s="180"/>
      <c r="B138" s="180" t="str">
        <f>'REGION WISE'!A125&amp;" ("&amp;'REGION WISE'!B125&amp;")"</f>
        <v>Phuntsholing (MA5600T)</v>
      </c>
      <c r="C138" s="183">
        <f>'REGION WISE'!C125</f>
        <v>795</v>
      </c>
      <c r="D138" s="183">
        <f>'REGION WISE'!D125</f>
        <v>796</v>
      </c>
      <c r="E138" s="183">
        <f>'REGION WISE'!E125</f>
        <v>799</v>
      </c>
      <c r="F138" s="183">
        <f>'REGION WISE'!F125</f>
        <v>802</v>
      </c>
      <c r="G138" s="183">
        <f>'REGION WISE'!G125</f>
        <v>801</v>
      </c>
      <c r="H138" s="183">
        <f>'REGION WISE'!H125</f>
        <v>800</v>
      </c>
      <c r="I138" s="183">
        <f>'REGION WISE'!I125</f>
        <v>809</v>
      </c>
      <c r="J138" s="183">
        <f>'REGION WISE'!J125</f>
        <v>816</v>
      </c>
      <c r="K138" s="183">
        <f>'REGION WISE'!K125</f>
        <v>819</v>
      </c>
      <c r="L138" s="183">
        <f>'REGION WISE'!L125</f>
        <v>821</v>
      </c>
      <c r="M138" s="183">
        <f>'REGION WISE'!M125</f>
        <v>824</v>
      </c>
      <c r="N138" s="183">
        <f>'REGION WISE'!N125</f>
        <v>0</v>
      </c>
    </row>
    <row r="139" spans="1:14" x14ac:dyDescent="0.25">
      <c r="A139" s="180"/>
      <c r="B139" s="180" t="str">
        <f>'REGION WISE'!A126&amp;" ("&amp;'REGION WISE'!B126&amp;")"</f>
        <v>Phuntsholing (LS FTTC)</v>
      </c>
      <c r="C139" s="183">
        <f>'REGION WISE'!C126</f>
        <v>1133</v>
      </c>
      <c r="D139" s="183">
        <f>'REGION WISE'!D126</f>
        <v>1135</v>
      </c>
      <c r="E139" s="183">
        <f>'REGION WISE'!E126</f>
        <v>1138</v>
      </c>
      <c r="F139" s="183">
        <f>'REGION WISE'!F126</f>
        <v>1135</v>
      </c>
      <c r="G139" s="183">
        <f>'REGION WISE'!G126</f>
        <v>1137</v>
      </c>
      <c r="H139" s="183">
        <f>'REGION WISE'!H126</f>
        <v>1137</v>
      </c>
      <c r="I139" s="183">
        <f>'REGION WISE'!I126</f>
        <v>1138</v>
      </c>
      <c r="J139" s="183">
        <f>'REGION WISE'!J126</f>
        <v>1139</v>
      </c>
      <c r="K139" s="183">
        <f>'REGION WISE'!K126</f>
        <v>1136</v>
      </c>
      <c r="L139" s="183">
        <f>'REGION WISE'!L126</f>
        <v>1144</v>
      </c>
      <c r="M139" s="183">
        <f>'REGION WISE'!M126</f>
        <v>1143</v>
      </c>
      <c r="N139" s="183">
        <f>'REGION WISE'!N126</f>
        <v>0</v>
      </c>
    </row>
    <row r="140" spans="1:14" x14ac:dyDescent="0.25">
      <c r="A140" s="180"/>
      <c r="B140" s="180" t="str">
        <f>'REGION WISE'!A130&amp;" ("&amp;'REGION WISE'!B130&amp;")"</f>
        <v>Pasakha (MA5616)</v>
      </c>
      <c r="C140" s="183">
        <f>'REGION WISE'!C130</f>
        <v>70</v>
      </c>
      <c r="D140" s="183">
        <f>'REGION WISE'!D130</f>
        <v>71</v>
      </c>
      <c r="E140" s="183">
        <f>'REGION WISE'!E130</f>
        <v>71</v>
      </c>
      <c r="F140" s="183">
        <f>'REGION WISE'!F130</f>
        <v>71</v>
      </c>
      <c r="G140" s="183">
        <f>'REGION WISE'!G130</f>
        <v>71</v>
      </c>
      <c r="H140" s="183">
        <f>'REGION WISE'!H130</f>
        <v>70</v>
      </c>
      <c r="I140" s="183">
        <f>'REGION WISE'!I130</f>
        <v>70</v>
      </c>
      <c r="J140" s="183">
        <f>'REGION WISE'!J130</f>
        <v>68</v>
      </c>
      <c r="K140" s="183">
        <f>'REGION WISE'!K130</f>
        <v>68</v>
      </c>
      <c r="L140" s="183">
        <f>'REGION WISE'!L130</f>
        <v>68</v>
      </c>
      <c r="M140" s="183">
        <f>'REGION WISE'!M130</f>
        <v>68</v>
      </c>
      <c r="N140" s="183">
        <f>'REGION WISE'!N130</f>
        <v>0</v>
      </c>
    </row>
    <row r="141" spans="1:14" x14ac:dyDescent="0.25">
      <c r="A141" s="180"/>
      <c r="B141" s="180" t="str">
        <f>'REGION WISE'!A131&amp;" ("&amp;'REGION WISE'!B131&amp;")"</f>
        <v>Gedu (MA5616)</v>
      </c>
      <c r="C141" s="183">
        <f>'REGION WISE'!C131</f>
        <v>154</v>
      </c>
      <c r="D141" s="183">
        <f>'REGION WISE'!D131</f>
        <v>154</v>
      </c>
      <c r="E141" s="183">
        <f>'REGION WISE'!E131</f>
        <v>154</v>
      </c>
      <c r="F141" s="183">
        <f>'REGION WISE'!F131</f>
        <v>154</v>
      </c>
      <c r="G141" s="183">
        <f>'REGION WISE'!G131</f>
        <v>154</v>
      </c>
      <c r="H141" s="183">
        <f>'REGION WISE'!H131</f>
        <v>154</v>
      </c>
      <c r="I141" s="183">
        <f>'REGION WISE'!I131</f>
        <v>154</v>
      </c>
      <c r="J141" s="183">
        <f>'REGION WISE'!J131</f>
        <v>154</v>
      </c>
      <c r="K141" s="183">
        <f>'REGION WISE'!K131</f>
        <v>154</v>
      </c>
      <c r="L141" s="183">
        <f>'REGION WISE'!L131</f>
        <v>154</v>
      </c>
      <c r="M141" s="183">
        <f>'REGION WISE'!M131</f>
        <v>154</v>
      </c>
      <c r="N141" s="183">
        <f>'REGION WISE'!N131</f>
        <v>0</v>
      </c>
    </row>
    <row r="142" spans="1:14" x14ac:dyDescent="0.25">
      <c r="A142" s="180"/>
      <c r="B142" s="200" t="s">
        <v>385</v>
      </c>
      <c r="C142" s="183">
        <f>'REGION WISE'!C132</f>
        <v>7</v>
      </c>
      <c r="D142" s="183">
        <f>'REGION WISE'!D132</f>
        <v>7</v>
      </c>
      <c r="E142" s="183">
        <f>'REGION WISE'!E132</f>
        <v>8</v>
      </c>
      <c r="F142" s="183">
        <f>'REGION WISE'!F132</f>
        <v>8</v>
      </c>
      <c r="G142" s="183">
        <f>'REGION WISE'!G132</f>
        <v>8</v>
      </c>
      <c r="H142" s="183">
        <f>'REGION WISE'!H132</f>
        <v>8</v>
      </c>
      <c r="I142" s="183">
        <f>'REGION WISE'!I132</f>
        <v>8</v>
      </c>
      <c r="J142" s="183">
        <f>'REGION WISE'!J132</f>
        <v>8</v>
      </c>
      <c r="K142" s="183">
        <f>'REGION WISE'!K132</f>
        <v>8</v>
      </c>
      <c r="L142" s="183">
        <f>'REGION WISE'!L132</f>
        <v>8</v>
      </c>
      <c r="M142" s="183">
        <f>'REGION WISE'!M132</f>
        <v>8</v>
      </c>
      <c r="N142" s="183">
        <f>'REGION WISE'!N132</f>
        <v>0</v>
      </c>
    </row>
    <row r="143" spans="1:14" x14ac:dyDescent="0.25">
      <c r="A143" s="180"/>
      <c r="B143" s="179" t="s">
        <v>4</v>
      </c>
      <c r="C143" s="178">
        <f>SUM(C136:C142)</f>
        <v>2478</v>
      </c>
      <c r="D143" s="178">
        <f t="shared" ref="D143:N143" si="38">SUM(D136:D142)</f>
        <v>2481</v>
      </c>
      <c r="E143" s="178">
        <f t="shared" si="38"/>
        <v>2489</v>
      </c>
      <c r="F143" s="178">
        <f t="shared" si="38"/>
        <v>2489</v>
      </c>
      <c r="G143" s="178">
        <f t="shared" si="38"/>
        <v>2490</v>
      </c>
      <c r="H143" s="178">
        <f t="shared" si="38"/>
        <v>2488</v>
      </c>
      <c r="I143" s="178">
        <f t="shared" si="38"/>
        <v>2498</v>
      </c>
      <c r="J143" s="178">
        <f t="shared" si="38"/>
        <v>2504</v>
      </c>
      <c r="K143" s="178">
        <f t="shared" si="38"/>
        <v>2504</v>
      </c>
      <c r="L143" s="178">
        <f t="shared" si="38"/>
        <v>2514</v>
      </c>
      <c r="M143" s="178">
        <f t="shared" si="38"/>
        <v>2516</v>
      </c>
      <c r="N143" s="178">
        <f t="shared" si="38"/>
        <v>0</v>
      </c>
    </row>
    <row r="144" spans="1:14" x14ac:dyDescent="0.25">
      <c r="A144" s="180">
        <v>20</v>
      </c>
      <c r="B144" s="179" t="s">
        <v>24</v>
      </c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</row>
    <row r="145" spans="1:14" x14ac:dyDescent="0.25">
      <c r="A145" s="180"/>
      <c r="B145" s="180" t="str">
        <f>'REGION WISE'!A127&amp;" ("&amp;'REGION WISE'!B127&amp;")"</f>
        <v>Samtse (LS FTTC)</v>
      </c>
      <c r="C145" s="183">
        <f>'REGION WISE'!C127</f>
        <v>408</v>
      </c>
      <c r="D145" s="183">
        <f>'REGION WISE'!D127</f>
        <v>409</v>
      </c>
      <c r="E145" s="183">
        <f>'REGION WISE'!E127</f>
        <v>410</v>
      </c>
      <c r="F145" s="183">
        <f>'REGION WISE'!F127</f>
        <v>410</v>
      </c>
      <c r="G145" s="183">
        <f>'REGION WISE'!G127</f>
        <v>407</v>
      </c>
      <c r="H145" s="183">
        <f>'REGION WISE'!H127</f>
        <v>407</v>
      </c>
      <c r="I145" s="183">
        <f>'REGION WISE'!I127</f>
        <v>407</v>
      </c>
      <c r="J145" s="183">
        <f>'REGION WISE'!J127</f>
        <v>367</v>
      </c>
      <c r="K145" s="183">
        <f>'REGION WISE'!K127</f>
        <v>364</v>
      </c>
      <c r="L145" s="183">
        <f>'REGION WISE'!L127</f>
        <v>364</v>
      </c>
      <c r="M145" s="183">
        <f>'REGION WISE'!M127</f>
        <v>364</v>
      </c>
      <c r="N145" s="183">
        <f>'REGION WISE'!N127</f>
        <v>0</v>
      </c>
    </row>
    <row r="146" spans="1:14" x14ac:dyDescent="0.25">
      <c r="A146" s="180"/>
      <c r="B146" s="180" t="str">
        <f>'REGION WISE'!A128&amp;" ("&amp;'REGION WISE'!B128&amp;")"</f>
        <v>Sipsoo (SAU/P2P)</v>
      </c>
      <c r="C146" s="183">
        <f>'REGION WISE'!C128</f>
        <v>24</v>
      </c>
      <c r="D146" s="183">
        <f>'REGION WISE'!D128</f>
        <v>24</v>
      </c>
      <c r="E146" s="183">
        <f>'REGION WISE'!E128</f>
        <v>23</v>
      </c>
      <c r="F146" s="183">
        <f>'REGION WISE'!F128</f>
        <v>23</v>
      </c>
      <c r="G146" s="183">
        <f>'REGION WISE'!G128</f>
        <v>23</v>
      </c>
      <c r="H146" s="183">
        <f>'REGION WISE'!H128</f>
        <v>23</v>
      </c>
      <c r="I146" s="183">
        <f>'REGION WISE'!I128</f>
        <v>23</v>
      </c>
      <c r="J146" s="183">
        <f>'REGION WISE'!J128</f>
        <v>23</v>
      </c>
      <c r="K146" s="183">
        <f>'REGION WISE'!K128</f>
        <v>23</v>
      </c>
      <c r="L146" s="183">
        <f>'REGION WISE'!L128</f>
        <v>23</v>
      </c>
      <c r="M146" s="183">
        <f>'REGION WISE'!M128</f>
        <v>23</v>
      </c>
      <c r="N146" s="183">
        <f>'REGION WISE'!N128</f>
        <v>0</v>
      </c>
    </row>
    <row r="147" spans="1:14" x14ac:dyDescent="0.25">
      <c r="A147" s="180"/>
      <c r="B147" s="180" t="str">
        <f>'REGION WISE'!A129&amp;" ("&amp;'REGION WISE'!B129&amp;")"</f>
        <v>Gomtu (MA5600T)</v>
      </c>
      <c r="C147" s="183">
        <f>'REGION WISE'!C129</f>
        <v>129</v>
      </c>
      <c r="D147" s="183">
        <f>'REGION WISE'!D129</f>
        <v>129</v>
      </c>
      <c r="E147" s="183">
        <f>'REGION WISE'!E129</f>
        <v>130</v>
      </c>
      <c r="F147" s="183">
        <f>'REGION WISE'!F129</f>
        <v>130</v>
      </c>
      <c r="G147" s="183">
        <f>'REGION WISE'!G129</f>
        <v>130</v>
      </c>
      <c r="H147" s="183">
        <f>'REGION WISE'!H129</f>
        <v>130</v>
      </c>
      <c r="I147" s="183">
        <f>'REGION WISE'!I129</f>
        <v>130</v>
      </c>
      <c r="J147" s="183">
        <f>'REGION WISE'!J129</f>
        <v>129</v>
      </c>
      <c r="K147" s="183">
        <f>'REGION WISE'!K129</f>
        <v>129</v>
      </c>
      <c r="L147" s="183">
        <f>'REGION WISE'!L129</f>
        <v>129</v>
      </c>
      <c r="M147" s="183">
        <f>'REGION WISE'!M129</f>
        <v>129</v>
      </c>
      <c r="N147" s="183">
        <f>'REGION WISE'!N129</f>
        <v>0</v>
      </c>
    </row>
    <row r="148" spans="1:14" x14ac:dyDescent="0.25">
      <c r="A148" s="180"/>
      <c r="B148" s="179" t="s">
        <v>4</v>
      </c>
      <c r="C148" s="178">
        <f>SUM(C145:C147)</f>
        <v>561</v>
      </c>
      <c r="D148" s="178">
        <f t="shared" ref="D148:N148" si="39">SUM(D145:D147)</f>
        <v>562</v>
      </c>
      <c r="E148" s="178">
        <f t="shared" si="39"/>
        <v>563</v>
      </c>
      <c r="F148" s="178">
        <f t="shared" si="39"/>
        <v>563</v>
      </c>
      <c r="G148" s="178">
        <f t="shared" si="39"/>
        <v>560</v>
      </c>
      <c r="H148" s="178">
        <f t="shared" si="39"/>
        <v>560</v>
      </c>
      <c r="I148" s="178">
        <f t="shared" si="39"/>
        <v>560</v>
      </c>
      <c r="J148" s="178">
        <f t="shared" si="39"/>
        <v>519</v>
      </c>
      <c r="K148" s="178">
        <f t="shared" si="39"/>
        <v>516</v>
      </c>
      <c r="L148" s="178">
        <f t="shared" si="39"/>
        <v>516</v>
      </c>
      <c r="M148" s="178">
        <f t="shared" si="39"/>
        <v>516</v>
      </c>
      <c r="N148" s="178">
        <f t="shared" si="39"/>
        <v>0</v>
      </c>
    </row>
    <row r="149" spans="1:14" x14ac:dyDescent="0.25">
      <c r="A149" s="213"/>
      <c r="B149" s="213"/>
      <c r="C149" s="213"/>
      <c r="D149" s="213"/>
      <c r="E149" s="213"/>
      <c r="F149" s="213"/>
      <c r="G149" s="213"/>
      <c r="H149" s="213"/>
      <c r="I149" s="213"/>
      <c r="J149" s="213"/>
      <c r="K149" s="213"/>
      <c r="L149" s="213"/>
      <c r="M149" s="213"/>
      <c r="N149" s="213"/>
    </row>
    <row r="150" spans="1:14" x14ac:dyDescent="0.25">
      <c r="A150" s="213"/>
      <c r="B150" s="213"/>
      <c r="C150" s="214">
        <f>SUM(C38,C43,C50,C54,C66,C70,C78,C83,C88,C94,C97,C102,C111,C114,C120,C123,C131,C134,C143,C148)</f>
        <v>22077</v>
      </c>
      <c r="D150" s="214">
        <f t="shared" ref="D150:N150" si="40">SUM(D38,D43,D50,D54,D66,D70,D78,D83,D88,D94,D97,D102,D111,D114,D120,D123,D131,D134,D143,D148)</f>
        <v>22121</v>
      </c>
      <c r="E150" s="214">
        <f t="shared" si="40"/>
        <v>22161</v>
      </c>
      <c r="F150" s="214">
        <f t="shared" si="40"/>
        <v>22184</v>
      </c>
      <c r="G150" s="214">
        <f t="shared" si="40"/>
        <v>22236</v>
      </c>
      <c r="H150" s="214">
        <f t="shared" si="40"/>
        <v>22289</v>
      </c>
      <c r="I150" s="214">
        <f t="shared" si="40"/>
        <v>22241</v>
      </c>
      <c r="J150" s="214">
        <f t="shared" si="40"/>
        <v>22361</v>
      </c>
      <c r="K150" s="214">
        <f t="shared" si="40"/>
        <v>22229</v>
      </c>
      <c r="L150" s="214">
        <f t="shared" si="40"/>
        <v>22373</v>
      </c>
      <c r="M150" s="214">
        <f t="shared" si="40"/>
        <v>22410</v>
      </c>
      <c r="N150" s="214">
        <f t="shared" si="40"/>
        <v>20</v>
      </c>
    </row>
  </sheetData>
  <mergeCells count="2">
    <mergeCell ref="A1:N1"/>
    <mergeCell ref="C3:N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zoomScale="70" zoomScaleNormal="70" workbookViewId="0">
      <selection activeCell="K26" sqref="K26"/>
    </sheetView>
  </sheetViews>
  <sheetFormatPr defaultRowHeight="15" x14ac:dyDescent="0.25"/>
  <cols>
    <col min="1" max="1" width="26.5703125" bestFit="1" customWidth="1"/>
    <col min="2" max="2" width="16.28515625" bestFit="1" customWidth="1"/>
  </cols>
  <sheetData>
    <row r="1" spans="1:14" ht="18" x14ac:dyDescent="0.25">
      <c r="A1" s="238" t="s">
        <v>52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</row>
    <row r="2" spans="1:14" x14ac:dyDescent="0.25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234" t="s">
        <v>53</v>
      </c>
      <c r="B3" s="234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C4" s="8"/>
    </row>
    <row r="5" spans="1:14" x14ac:dyDescent="0.25">
      <c r="A5" s="235" t="s">
        <v>54</v>
      </c>
      <c r="B5" s="236" t="s">
        <v>55</v>
      </c>
      <c r="C5" s="9" t="s">
        <v>56</v>
      </c>
      <c r="D5" s="9" t="s">
        <v>57</v>
      </c>
      <c r="E5" s="9" t="s">
        <v>58</v>
      </c>
      <c r="F5" s="9" t="s">
        <v>59</v>
      </c>
      <c r="G5" s="9" t="s">
        <v>60</v>
      </c>
      <c r="H5" s="9" t="s">
        <v>61</v>
      </c>
      <c r="I5" s="9" t="s">
        <v>62</v>
      </c>
      <c r="J5" s="10" t="s">
        <v>63</v>
      </c>
      <c r="K5" s="10" t="s">
        <v>64</v>
      </c>
      <c r="L5" s="10" t="s">
        <v>65</v>
      </c>
      <c r="M5" s="9" t="s">
        <v>66</v>
      </c>
      <c r="N5" s="10" t="s">
        <v>67</v>
      </c>
    </row>
    <row r="6" spans="1:14" x14ac:dyDescent="0.25">
      <c r="A6" s="235"/>
      <c r="B6" s="237"/>
      <c r="C6" s="10" t="s">
        <v>68</v>
      </c>
      <c r="D6" s="10" t="s">
        <v>68</v>
      </c>
      <c r="E6" s="10" t="s">
        <v>68</v>
      </c>
      <c r="F6" s="10" t="s">
        <v>68</v>
      </c>
      <c r="G6" s="10" t="s">
        <v>68</v>
      </c>
      <c r="H6" s="10" t="s">
        <v>68</v>
      </c>
      <c r="I6" s="10" t="s">
        <v>68</v>
      </c>
      <c r="J6" s="10" t="s">
        <v>68</v>
      </c>
      <c r="K6" s="10" t="s">
        <v>68</v>
      </c>
      <c r="L6" s="10" t="s">
        <v>68</v>
      </c>
      <c r="M6" s="10" t="s">
        <v>68</v>
      </c>
      <c r="N6" s="10" t="s">
        <v>68</v>
      </c>
    </row>
    <row r="7" spans="1:14" x14ac:dyDescent="0.25">
      <c r="A7" s="11" t="s">
        <v>69</v>
      </c>
      <c r="B7" s="11" t="s">
        <v>70</v>
      </c>
      <c r="C7" s="12">
        <v>145</v>
      </c>
      <c r="D7" s="11">
        <v>137</v>
      </c>
      <c r="E7" s="11">
        <v>139</v>
      </c>
      <c r="F7" s="11">
        <v>150</v>
      </c>
      <c r="G7" s="11">
        <v>156</v>
      </c>
      <c r="H7" s="11">
        <v>156</v>
      </c>
      <c r="I7" s="11">
        <v>153</v>
      </c>
      <c r="J7" s="11">
        <v>151</v>
      </c>
      <c r="K7" s="11">
        <v>157</v>
      </c>
      <c r="L7" s="164">
        <v>153</v>
      </c>
      <c r="M7" s="164">
        <v>153</v>
      </c>
      <c r="N7" s="164">
        <v>152</v>
      </c>
    </row>
    <row r="8" spans="1:14" x14ac:dyDescent="0.25">
      <c r="A8" s="11" t="s">
        <v>41</v>
      </c>
      <c r="B8" s="11" t="s">
        <v>70</v>
      </c>
      <c r="C8" s="13">
        <v>114</v>
      </c>
      <c r="D8" s="11">
        <v>117</v>
      </c>
      <c r="E8" s="11">
        <v>115</v>
      </c>
      <c r="F8" s="11">
        <v>122</v>
      </c>
      <c r="G8" s="11">
        <v>128</v>
      </c>
      <c r="H8" s="11">
        <v>133</v>
      </c>
      <c r="I8" s="11">
        <v>131</v>
      </c>
      <c r="J8" s="11">
        <v>132</v>
      </c>
      <c r="K8" s="11">
        <v>130</v>
      </c>
      <c r="L8" s="164">
        <v>134</v>
      </c>
      <c r="M8" s="164">
        <v>137</v>
      </c>
      <c r="N8" s="164">
        <v>138</v>
      </c>
    </row>
    <row r="9" spans="1:14" x14ac:dyDescent="0.25">
      <c r="A9" s="11" t="s">
        <v>71</v>
      </c>
      <c r="B9" s="11" t="s">
        <v>70</v>
      </c>
      <c r="C9" s="13">
        <v>199</v>
      </c>
      <c r="D9" s="11">
        <v>196</v>
      </c>
      <c r="E9" s="11">
        <v>195</v>
      </c>
      <c r="F9" s="11">
        <v>198</v>
      </c>
      <c r="G9" s="11">
        <v>198</v>
      </c>
      <c r="H9" s="11">
        <v>198</v>
      </c>
      <c r="I9" s="11">
        <v>195</v>
      </c>
      <c r="J9" s="11">
        <v>199</v>
      </c>
      <c r="K9" s="11">
        <v>198</v>
      </c>
      <c r="L9" s="164">
        <v>196</v>
      </c>
      <c r="M9" s="164">
        <v>195</v>
      </c>
      <c r="N9" s="164">
        <v>190</v>
      </c>
    </row>
    <row r="10" spans="1:14" x14ac:dyDescent="0.25">
      <c r="A10" s="11" t="s">
        <v>72</v>
      </c>
      <c r="B10" s="11" t="s">
        <v>70</v>
      </c>
      <c r="C10" s="12">
        <v>31</v>
      </c>
      <c r="D10" s="3">
        <v>30</v>
      </c>
      <c r="E10" s="3">
        <v>30</v>
      </c>
      <c r="F10" s="3">
        <v>28</v>
      </c>
      <c r="G10" s="3">
        <v>31</v>
      </c>
      <c r="H10" s="3">
        <v>30</v>
      </c>
      <c r="I10" s="3">
        <v>28</v>
      </c>
      <c r="J10" s="3">
        <v>29</v>
      </c>
      <c r="K10" s="3">
        <v>31</v>
      </c>
      <c r="L10" s="165">
        <v>31</v>
      </c>
      <c r="M10" s="165">
        <v>30</v>
      </c>
      <c r="N10" s="165">
        <v>31</v>
      </c>
    </row>
    <row r="11" spans="1:14" x14ac:dyDescent="0.25">
      <c r="A11" s="14" t="s">
        <v>73</v>
      </c>
      <c r="B11" s="11" t="s">
        <v>70</v>
      </c>
      <c r="C11" s="13">
        <v>77</v>
      </c>
      <c r="D11" s="14">
        <v>79</v>
      </c>
      <c r="E11" s="14">
        <v>82</v>
      </c>
      <c r="F11" s="14">
        <v>83</v>
      </c>
      <c r="G11" s="14">
        <v>82</v>
      </c>
      <c r="H11" s="14">
        <v>82</v>
      </c>
      <c r="I11" s="14">
        <v>75</v>
      </c>
      <c r="J11" s="14">
        <v>77</v>
      </c>
      <c r="K11" s="14">
        <v>77</v>
      </c>
      <c r="L11" s="166">
        <v>76</v>
      </c>
      <c r="M11" s="166">
        <v>76</v>
      </c>
      <c r="N11" s="166">
        <v>77</v>
      </c>
    </row>
    <row r="12" spans="1:14" x14ac:dyDescent="0.25">
      <c r="A12" s="11" t="s">
        <v>74</v>
      </c>
      <c r="B12" s="11" t="s">
        <v>70</v>
      </c>
      <c r="C12" s="12">
        <v>40</v>
      </c>
      <c r="D12" s="3">
        <v>41</v>
      </c>
      <c r="E12" s="3">
        <v>42</v>
      </c>
      <c r="F12" s="3">
        <v>45</v>
      </c>
      <c r="G12" s="3">
        <v>46</v>
      </c>
      <c r="H12" s="3">
        <v>46</v>
      </c>
      <c r="I12" s="3">
        <v>46</v>
      </c>
      <c r="J12" s="3">
        <v>48</v>
      </c>
      <c r="K12" s="3">
        <v>47</v>
      </c>
      <c r="L12" s="165">
        <v>47</v>
      </c>
      <c r="M12" s="165">
        <v>50</v>
      </c>
      <c r="N12" s="165">
        <v>46</v>
      </c>
    </row>
    <row r="13" spans="1:14" x14ac:dyDescent="0.25">
      <c r="A13" s="11" t="s">
        <v>75</v>
      </c>
      <c r="B13" s="11" t="s">
        <v>70</v>
      </c>
      <c r="C13" s="13">
        <v>74</v>
      </c>
      <c r="D13" s="11">
        <v>75</v>
      </c>
      <c r="E13" s="11">
        <v>82</v>
      </c>
      <c r="F13" s="11">
        <v>85</v>
      </c>
      <c r="G13" s="11">
        <v>85</v>
      </c>
      <c r="H13" s="11">
        <v>86</v>
      </c>
      <c r="I13" s="11">
        <v>86</v>
      </c>
      <c r="J13" s="11">
        <v>89</v>
      </c>
      <c r="K13" s="11">
        <v>87</v>
      </c>
      <c r="L13" s="164">
        <v>92</v>
      </c>
      <c r="M13" s="164">
        <v>93</v>
      </c>
      <c r="N13" s="164">
        <v>92</v>
      </c>
    </row>
    <row r="14" spans="1:14" x14ac:dyDescent="0.25">
      <c r="A14" s="11" t="s">
        <v>76</v>
      </c>
      <c r="B14" s="11" t="s">
        <v>70</v>
      </c>
      <c r="C14" s="12">
        <v>16</v>
      </c>
      <c r="D14" s="11">
        <v>16</v>
      </c>
      <c r="E14" s="11">
        <v>18</v>
      </c>
      <c r="F14" s="11">
        <v>18</v>
      </c>
      <c r="G14" s="11">
        <v>19</v>
      </c>
      <c r="H14" s="11">
        <v>19</v>
      </c>
      <c r="I14" s="11">
        <v>18</v>
      </c>
      <c r="J14" s="11">
        <v>20</v>
      </c>
      <c r="K14" s="11">
        <v>20</v>
      </c>
      <c r="L14" s="164">
        <v>21</v>
      </c>
      <c r="M14" s="164">
        <v>20</v>
      </c>
      <c r="N14" s="164">
        <v>21</v>
      </c>
    </row>
    <row r="15" spans="1:14" x14ac:dyDescent="0.25">
      <c r="A15" s="11" t="s">
        <v>77</v>
      </c>
      <c r="B15" s="11" t="s">
        <v>70</v>
      </c>
      <c r="C15" s="12">
        <v>245</v>
      </c>
      <c r="D15" s="11">
        <v>242</v>
      </c>
      <c r="E15" s="11">
        <v>241</v>
      </c>
      <c r="F15" s="11">
        <v>238</v>
      </c>
      <c r="G15" s="11">
        <v>236</v>
      </c>
      <c r="H15" s="11">
        <v>235</v>
      </c>
      <c r="I15" s="11">
        <v>234</v>
      </c>
      <c r="J15" s="11">
        <v>234</v>
      </c>
      <c r="K15" s="11">
        <v>228</v>
      </c>
      <c r="L15" s="164">
        <v>227</v>
      </c>
      <c r="M15" s="164">
        <v>224</v>
      </c>
      <c r="N15" s="164">
        <v>172</v>
      </c>
    </row>
    <row r="16" spans="1:14" x14ac:dyDescent="0.25">
      <c r="A16" s="11" t="s">
        <v>78</v>
      </c>
      <c r="B16" s="11" t="s">
        <v>70</v>
      </c>
      <c r="C16" s="12">
        <v>134</v>
      </c>
      <c r="D16" s="11">
        <v>126</v>
      </c>
      <c r="E16" s="11">
        <v>129</v>
      </c>
      <c r="F16" s="11">
        <v>125</v>
      </c>
      <c r="G16" s="11">
        <v>122</v>
      </c>
      <c r="H16" s="11">
        <v>119</v>
      </c>
      <c r="I16" s="11">
        <v>112</v>
      </c>
      <c r="J16" s="11">
        <v>113</v>
      </c>
      <c r="K16" s="11">
        <v>116</v>
      </c>
      <c r="L16" s="164">
        <v>116</v>
      </c>
      <c r="M16" s="164">
        <v>112</v>
      </c>
      <c r="N16" s="164">
        <v>111</v>
      </c>
    </row>
    <row r="17" spans="1:14" x14ac:dyDescent="0.25">
      <c r="A17" s="11" t="s">
        <v>79</v>
      </c>
      <c r="B17" s="11" t="s">
        <v>70</v>
      </c>
      <c r="C17" s="12">
        <v>53</v>
      </c>
      <c r="D17" s="3">
        <v>50</v>
      </c>
      <c r="E17" s="3">
        <v>50</v>
      </c>
      <c r="F17" s="3">
        <v>51</v>
      </c>
      <c r="G17" s="3">
        <v>52</v>
      </c>
      <c r="H17" s="3">
        <v>52</v>
      </c>
      <c r="I17" s="3">
        <v>55</v>
      </c>
      <c r="J17" s="3">
        <v>57</v>
      </c>
      <c r="K17" s="3">
        <v>61</v>
      </c>
      <c r="L17" s="165">
        <v>62</v>
      </c>
      <c r="M17" s="165">
        <v>60</v>
      </c>
      <c r="N17" s="165">
        <v>60</v>
      </c>
    </row>
    <row r="18" spans="1:14" x14ac:dyDescent="0.25">
      <c r="A18" s="11" t="s">
        <v>40</v>
      </c>
      <c r="B18" s="11" t="s">
        <v>80</v>
      </c>
      <c r="C18" s="15">
        <v>491</v>
      </c>
      <c r="D18" s="3">
        <v>490</v>
      </c>
      <c r="E18" s="3">
        <v>495</v>
      </c>
      <c r="F18" s="3">
        <v>494</v>
      </c>
      <c r="G18" s="3">
        <v>498</v>
      </c>
      <c r="H18" s="3">
        <v>494</v>
      </c>
      <c r="I18" s="3">
        <v>495</v>
      </c>
      <c r="J18" s="3">
        <v>491</v>
      </c>
      <c r="K18" s="3">
        <v>488</v>
      </c>
      <c r="L18" s="165">
        <v>481</v>
      </c>
      <c r="M18" s="165">
        <v>482</v>
      </c>
      <c r="N18" s="165">
        <v>450</v>
      </c>
    </row>
    <row r="19" spans="1:14" x14ac:dyDescent="0.25">
      <c r="A19" s="11" t="s">
        <v>81</v>
      </c>
      <c r="B19" s="11" t="s">
        <v>82</v>
      </c>
      <c r="C19" s="15">
        <v>180</v>
      </c>
      <c r="D19" s="3">
        <v>184</v>
      </c>
      <c r="E19" s="3">
        <v>190</v>
      </c>
      <c r="F19" s="3">
        <v>191</v>
      </c>
      <c r="G19" s="3">
        <v>194</v>
      </c>
      <c r="H19" s="3">
        <v>190</v>
      </c>
      <c r="I19" s="3">
        <v>185</v>
      </c>
      <c r="J19" s="3">
        <v>184</v>
      </c>
      <c r="K19" s="3">
        <v>185</v>
      </c>
      <c r="L19" s="165">
        <v>183</v>
      </c>
      <c r="M19" s="165">
        <v>188</v>
      </c>
      <c r="N19" s="165">
        <v>184</v>
      </c>
    </row>
    <row r="20" spans="1:14" x14ac:dyDescent="0.25">
      <c r="A20" s="11" t="s">
        <v>83</v>
      </c>
      <c r="B20" s="11" t="s">
        <v>82</v>
      </c>
      <c r="C20" s="15">
        <v>140</v>
      </c>
      <c r="D20" s="11">
        <v>142</v>
      </c>
      <c r="E20" s="11">
        <v>142</v>
      </c>
      <c r="F20" s="11">
        <v>145</v>
      </c>
      <c r="G20" s="11">
        <v>146</v>
      </c>
      <c r="H20" s="11">
        <v>148</v>
      </c>
      <c r="I20" s="11">
        <v>140</v>
      </c>
      <c r="J20" s="11">
        <v>139</v>
      </c>
      <c r="K20" s="11">
        <v>138</v>
      </c>
      <c r="L20" s="164">
        <v>135</v>
      </c>
      <c r="M20" s="164">
        <v>134</v>
      </c>
      <c r="N20" s="164">
        <v>139</v>
      </c>
    </row>
    <row r="21" spans="1:14" x14ac:dyDescent="0.25">
      <c r="A21" s="11" t="s">
        <v>84</v>
      </c>
      <c r="B21" s="11" t="s">
        <v>82</v>
      </c>
      <c r="C21" s="15">
        <v>38</v>
      </c>
      <c r="D21" s="11">
        <v>36</v>
      </c>
      <c r="E21" s="11">
        <v>37</v>
      </c>
      <c r="F21" s="11">
        <v>39</v>
      </c>
      <c r="G21" s="11">
        <v>39</v>
      </c>
      <c r="H21" s="11">
        <v>39</v>
      </c>
      <c r="I21" s="11">
        <v>38</v>
      </c>
      <c r="J21" s="11">
        <v>36</v>
      </c>
      <c r="K21" s="11">
        <v>35</v>
      </c>
      <c r="L21" s="164">
        <v>36</v>
      </c>
      <c r="M21" s="164">
        <v>36</v>
      </c>
      <c r="N21" s="164">
        <v>36</v>
      </c>
    </row>
    <row r="22" spans="1:14" x14ac:dyDescent="0.25">
      <c r="A22" s="11" t="s">
        <v>85</v>
      </c>
      <c r="B22" s="11" t="s">
        <v>82</v>
      </c>
      <c r="C22" s="15">
        <v>304</v>
      </c>
      <c r="D22" s="3">
        <v>314</v>
      </c>
      <c r="E22" s="3">
        <v>303</v>
      </c>
      <c r="F22" s="3">
        <v>298</v>
      </c>
      <c r="G22" s="3">
        <v>299</v>
      </c>
      <c r="H22" s="3">
        <v>302</v>
      </c>
      <c r="I22" s="3">
        <v>298</v>
      </c>
      <c r="J22" s="3">
        <v>301</v>
      </c>
      <c r="K22" s="3">
        <v>309</v>
      </c>
      <c r="L22" s="165">
        <v>309</v>
      </c>
      <c r="M22" s="165">
        <v>310</v>
      </c>
      <c r="N22" s="165">
        <v>310</v>
      </c>
    </row>
    <row r="23" spans="1:14" x14ac:dyDescent="0.25">
      <c r="A23" s="11" t="s">
        <v>86</v>
      </c>
      <c r="B23" s="11" t="s">
        <v>82</v>
      </c>
      <c r="C23" s="15">
        <v>636</v>
      </c>
      <c r="D23" s="11">
        <v>629</v>
      </c>
      <c r="E23" s="11">
        <v>632</v>
      </c>
      <c r="F23" s="11">
        <v>639</v>
      </c>
      <c r="G23" s="11">
        <v>628</v>
      </c>
      <c r="H23" s="11">
        <v>631</v>
      </c>
      <c r="I23" s="11">
        <v>619</v>
      </c>
      <c r="J23" s="11">
        <v>613</v>
      </c>
      <c r="K23" s="11">
        <v>620</v>
      </c>
      <c r="L23" s="164">
        <v>623</v>
      </c>
      <c r="M23" s="164">
        <v>605</v>
      </c>
      <c r="N23" s="164">
        <v>600</v>
      </c>
    </row>
    <row r="24" spans="1:14" x14ac:dyDescent="0.25">
      <c r="A24" s="164" t="s">
        <v>350</v>
      </c>
      <c r="B24" s="164" t="s">
        <v>351</v>
      </c>
      <c r="C24" s="175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>
        <v>31</v>
      </c>
    </row>
    <row r="25" spans="1:14" x14ac:dyDescent="0.25">
      <c r="A25" s="16" t="s">
        <v>87</v>
      </c>
      <c r="B25" s="16"/>
      <c r="C25" s="17">
        <v>2917</v>
      </c>
      <c r="D25" s="18">
        <v>2904</v>
      </c>
      <c r="E25" s="18">
        <v>2922</v>
      </c>
      <c r="F25" s="18">
        <v>2949</v>
      </c>
      <c r="G25" s="18">
        <v>2959</v>
      </c>
      <c r="H25" s="18">
        <v>2960</v>
      </c>
      <c r="I25" s="18">
        <v>2908</v>
      </c>
      <c r="J25" s="18">
        <v>2913</v>
      </c>
      <c r="K25" s="18">
        <v>2850</v>
      </c>
      <c r="L25" s="167">
        <f>SUM(L7:L23)</f>
        <v>2922</v>
      </c>
      <c r="M25" s="167">
        <v>2905</v>
      </c>
      <c r="N25" s="167">
        <v>2840</v>
      </c>
    </row>
    <row r="26" spans="1:14" x14ac:dyDescent="0.25">
      <c r="C26" s="8"/>
    </row>
    <row r="27" spans="1:14" x14ac:dyDescent="0.25">
      <c r="C27" s="8"/>
    </row>
    <row r="28" spans="1:14" x14ac:dyDescent="0.25">
      <c r="A28" s="234" t="s">
        <v>88</v>
      </c>
      <c r="B28" s="234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235" t="s">
        <v>54</v>
      </c>
      <c r="B30" s="236" t="s">
        <v>55</v>
      </c>
      <c r="C30" s="9" t="s">
        <v>56</v>
      </c>
      <c r="D30" s="9" t="s">
        <v>57</v>
      </c>
      <c r="E30" s="9" t="s">
        <v>58</v>
      </c>
      <c r="F30" s="9" t="s">
        <v>59</v>
      </c>
      <c r="G30" s="9" t="s">
        <v>60</v>
      </c>
      <c r="H30" s="9" t="s">
        <v>61</v>
      </c>
      <c r="I30" s="9" t="s">
        <v>62</v>
      </c>
      <c r="J30" s="10" t="s">
        <v>63</v>
      </c>
      <c r="K30" s="10" t="s">
        <v>64</v>
      </c>
      <c r="L30" s="10" t="s">
        <v>65</v>
      </c>
      <c r="M30" s="9" t="s">
        <v>66</v>
      </c>
      <c r="N30" s="10" t="s">
        <v>67</v>
      </c>
    </row>
    <row r="31" spans="1:14" x14ac:dyDescent="0.25">
      <c r="A31" s="235"/>
      <c r="B31" s="237"/>
      <c r="C31" s="10" t="s">
        <v>68</v>
      </c>
      <c r="D31" s="10" t="s">
        <v>68</v>
      </c>
      <c r="E31" s="10" t="s">
        <v>68</v>
      </c>
      <c r="F31" s="10" t="s">
        <v>68</v>
      </c>
      <c r="G31" s="10" t="s">
        <v>68</v>
      </c>
      <c r="H31" s="10" t="s">
        <v>68</v>
      </c>
      <c r="I31" s="10" t="s">
        <v>68</v>
      </c>
      <c r="J31" s="10" t="s">
        <v>68</v>
      </c>
      <c r="K31" s="10" t="s">
        <v>68</v>
      </c>
      <c r="L31" s="10" t="s">
        <v>68</v>
      </c>
      <c r="M31" s="10" t="s">
        <v>68</v>
      </c>
      <c r="N31" s="10" t="s">
        <v>68</v>
      </c>
    </row>
    <row r="32" spans="1:14" x14ac:dyDescent="0.25">
      <c r="A32" s="11" t="s">
        <v>89</v>
      </c>
      <c r="B32" s="11" t="s">
        <v>70</v>
      </c>
      <c r="C32" s="12">
        <v>276</v>
      </c>
      <c r="D32" s="3">
        <v>282</v>
      </c>
      <c r="E32" s="11">
        <v>282</v>
      </c>
      <c r="F32" s="11">
        <v>280</v>
      </c>
      <c r="G32" s="11">
        <v>278</v>
      </c>
      <c r="H32" s="11">
        <v>272</v>
      </c>
      <c r="I32" s="11">
        <v>273</v>
      </c>
      <c r="J32" s="11">
        <v>270</v>
      </c>
      <c r="K32" s="11">
        <v>260</v>
      </c>
      <c r="L32" s="164">
        <v>253</v>
      </c>
      <c r="M32" s="164">
        <v>261</v>
      </c>
      <c r="N32" s="164">
        <v>250</v>
      </c>
    </row>
    <row r="33" spans="1:14" ht="39" customHeight="1" x14ac:dyDescent="0.25">
      <c r="A33" s="19" t="s">
        <v>35</v>
      </c>
      <c r="B33" s="11"/>
      <c r="C33" s="12"/>
      <c r="D33" s="3">
        <v>335</v>
      </c>
      <c r="E33" s="11">
        <v>347</v>
      </c>
      <c r="F33" s="11">
        <v>337</v>
      </c>
      <c r="G33" s="11">
        <v>337</v>
      </c>
      <c r="H33" s="11">
        <v>341</v>
      </c>
      <c r="I33" s="11">
        <v>308</v>
      </c>
      <c r="J33" s="11">
        <v>307</v>
      </c>
      <c r="K33" s="11">
        <v>310</v>
      </c>
      <c r="L33" s="164">
        <v>306</v>
      </c>
      <c r="M33" s="164">
        <v>301</v>
      </c>
      <c r="N33" s="164">
        <v>251</v>
      </c>
    </row>
    <row r="34" spans="1:14" x14ac:dyDescent="0.25">
      <c r="A34" s="19" t="s">
        <v>50</v>
      </c>
      <c r="B34" s="11"/>
      <c r="C34" s="12"/>
      <c r="D34" s="3"/>
      <c r="E34" s="11"/>
      <c r="F34" s="11"/>
      <c r="G34" s="11"/>
      <c r="H34" s="11"/>
      <c r="I34" s="11">
        <v>30</v>
      </c>
      <c r="J34" s="11">
        <v>30</v>
      </c>
      <c r="K34" s="11">
        <v>29</v>
      </c>
      <c r="L34" s="164">
        <v>29</v>
      </c>
      <c r="M34" s="164">
        <v>31</v>
      </c>
      <c r="N34" s="164">
        <v>31</v>
      </c>
    </row>
    <row r="35" spans="1:14" ht="26.25" customHeight="1" x14ac:dyDescent="0.25">
      <c r="A35" s="19" t="s">
        <v>11</v>
      </c>
      <c r="B35" s="11"/>
      <c r="C35" s="12"/>
      <c r="D35" s="3">
        <v>27</v>
      </c>
      <c r="E35" s="11">
        <v>27</v>
      </c>
      <c r="F35" s="11">
        <v>27</v>
      </c>
      <c r="G35" s="11">
        <v>29</v>
      </c>
      <c r="H35" s="11">
        <v>28</v>
      </c>
      <c r="I35" s="11">
        <v>26</v>
      </c>
      <c r="J35" s="11">
        <v>26</v>
      </c>
      <c r="K35" s="11">
        <v>24</v>
      </c>
      <c r="L35" s="164">
        <v>24</v>
      </c>
      <c r="M35" s="164">
        <v>24</v>
      </c>
      <c r="N35" s="164">
        <v>24</v>
      </c>
    </row>
    <row r="36" spans="1:14" x14ac:dyDescent="0.25">
      <c r="A36" s="11" t="s">
        <v>90</v>
      </c>
      <c r="B36" s="11"/>
      <c r="C36" s="12"/>
      <c r="D36" s="3">
        <v>19</v>
      </c>
      <c r="E36" s="11">
        <v>19</v>
      </c>
      <c r="F36" s="11">
        <v>18</v>
      </c>
      <c r="G36" s="11">
        <v>18</v>
      </c>
      <c r="H36" s="11">
        <v>18</v>
      </c>
      <c r="I36" s="11">
        <v>16</v>
      </c>
      <c r="J36" s="11">
        <v>16</v>
      </c>
      <c r="K36" s="11">
        <v>10</v>
      </c>
      <c r="L36" s="164">
        <v>10</v>
      </c>
      <c r="M36" s="164">
        <v>10</v>
      </c>
      <c r="N36" s="164">
        <v>10</v>
      </c>
    </row>
    <row r="37" spans="1:14" x14ac:dyDescent="0.25">
      <c r="A37" s="11" t="s">
        <v>25</v>
      </c>
      <c r="B37" s="11"/>
      <c r="C37" s="12"/>
      <c r="D37" s="3">
        <v>18</v>
      </c>
      <c r="E37" s="11">
        <v>18</v>
      </c>
      <c r="F37" s="11">
        <v>18</v>
      </c>
      <c r="G37" s="11">
        <v>14</v>
      </c>
      <c r="H37" s="11">
        <v>13</v>
      </c>
      <c r="I37" s="11">
        <v>12</v>
      </c>
      <c r="J37" s="11">
        <v>12</v>
      </c>
      <c r="K37" s="11">
        <v>12</v>
      </c>
      <c r="L37" s="164">
        <v>11</v>
      </c>
      <c r="M37" s="164">
        <v>11</v>
      </c>
      <c r="N37" s="164">
        <v>11</v>
      </c>
    </row>
    <row r="38" spans="1:14" x14ac:dyDescent="0.25">
      <c r="A38" s="11" t="s">
        <v>91</v>
      </c>
      <c r="B38" s="11"/>
      <c r="C38" s="12"/>
      <c r="D38" s="3">
        <v>128</v>
      </c>
      <c r="E38" s="11">
        <v>132</v>
      </c>
      <c r="F38" s="11">
        <v>133</v>
      </c>
      <c r="G38" s="11">
        <v>132</v>
      </c>
      <c r="H38" s="11">
        <v>127</v>
      </c>
      <c r="I38" s="11">
        <v>124</v>
      </c>
      <c r="J38" s="11">
        <v>124</v>
      </c>
      <c r="K38" s="11">
        <v>124</v>
      </c>
      <c r="L38" s="164">
        <v>120</v>
      </c>
      <c r="M38" s="164">
        <v>119</v>
      </c>
      <c r="N38" s="164">
        <v>116</v>
      </c>
    </row>
    <row r="39" spans="1:14" x14ac:dyDescent="0.25">
      <c r="A39" s="11" t="s">
        <v>26</v>
      </c>
      <c r="B39" s="11"/>
      <c r="C39" s="12"/>
      <c r="D39" s="3">
        <v>61</v>
      </c>
      <c r="E39" s="11">
        <v>62</v>
      </c>
      <c r="F39" s="11">
        <v>66</v>
      </c>
      <c r="G39" s="11">
        <v>68</v>
      </c>
      <c r="H39" s="11">
        <v>67</v>
      </c>
      <c r="I39" s="11">
        <v>67</v>
      </c>
      <c r="J39" s="11">
        <v>67</v>
      </c>
      <c r="K39" s="11">
        <v>68</v>
      </c>
      <c r="L39" s="164">
        <v>68</v>
      </c>
      <c r="M39" s="164">
        <v>67</v>
      </c>
      <c r="N39" s="164">
        <v>68</v>
      </c>
    </row>
    <row r="40" spans="1:14" x14ac:dyDescent="0.25">
      <c r="A40" s="11" t="s">
        <v>92</v>
      </c>
      <c r="B40" s="11"/>
      <c r="C40" s="12"/>
      <c r="D40" s="3"/>
      <c r="E40" s="11">
        <v>1102</v>
      </c>
      <c r="F40" s="11">
        <v>1101</v>
      </c>
      <c r="G40" s="11">
        <v>1068</v>
      </c>
      <c r="H40" s="11">
        <v>1069</v>
      </c>
      <c r="I40" s="11">
        <v>1067</v>
      </c>
      <c r="J40" s="11">
        <v>1063</v>
      </c>
      <c r="K40" s="11">
        <v>1055</v>
      </c>
      <c r="L40" s="164">
        <v>1033</v>
      </c>
      <c r="M40" s="164">
        <v>1039</v>
      </c>
      <c r="N40" s="164">
        <v>906</v>
      </c>
    </row>
    <row r="41" spans="1:14" x14ac:dyDescent="0.25">
      <c r="A41" s="11" t="s">
        <v>49</v>
      </c>
      <c r="B41" s="11"/>
      <c r="C41" s="12"/>
      <c r="D41" s="3"/>
      <c r="E41" s="11"/>
      <c r="F41" s="11"/>
      <c r="G41" s="11">
        <v>34</v>
      </c>
      <c r="H41" s="11">
        <v>34</v>
      </c>
      <c r="I41" s="11">
        <v>35</v>
      </c>
      <c r="J41" s="11">
        <v>35</v>
      </c>
      <c r="K41" s="11">
        <v>35</v>
      </c>
      <c r="L41" s="164">
        <v>34</v>
      </c>
      <c r="M41" s="164">
        <v>34</v>
      </c>
      <c r="N41" s="164">
        <v>33</v>
      </c>
    </row>
    <row r="42" spans="1:14" x14ac:dyDescent="0.25">
      <c r="A42" s="11" t="s">
        <v>93</v>
      </c>
      <c r="B42" s="11"/>
      <c r="C42" s="12"/>
      <c r="D42" s="3">
        <v>288</v>
      </c>
      <c r="E42" s="11">
        <v>284</v>
      </c>
      <c r="F42" s="11">
        <v>284</v>
      </c>
      <c r="G42" s="11">
        <v>274</v>
      </c>
      <c r="H42" s="11">
        <v>268</v>
      </c>
      <c r="I42" s="11">
        <v>270</v>
      </c>
      <c r="J42" s="11">
        <v>265</v>
      </c>
      <c r="K42" s="11">
        <v>258</v>
      </c>
      <c r="L42" s="164">
        <v>255</v>
      </c>
      <c r="M42" s="164">
        <v>257</v>
      </c>
      <c r="N42" s="164">
        <v>252</v>
      </c>
    </row>
    <row r="43" spans="1:14" x14ac:dyDescent="0.25">
      <c r="A43" s="11" t="s">
        <v>37</v>
      </c>
      <c r="B43" s="11"/>
      <c r="C43" s="12"/>
      <c r="D43" s="3"/>
      <c r="E43" s="11"/>
      <c r="F43" s="11"/>
      <c r="G43" s="11"/>
      <c r="H43" s="11"/>
      <c r="I43" s="11"/>
      <c r="J43" s="11"/>
      <c r="K43" s="11">
        <v>197</v>
      </c>
      <c r="L43" s="164">
        <v>194</v>
      </c>
      <c r="M43" s="164">
        <v>192</v>
      </c>
      <c r="N43" s="164">
        <v>186</v>
      </c>
    </row>
    <row r="44" spans="1:14" x14ac:dyDescent="0.25">
      <c r="A44" s="11" t="s">
        <v>94</v>
      </c>
      <c r="B44" s="11"/>
      <c r="C44" s="12"/>
      <c r="D44" s="3"/>
      <c r="E44" s="11"/>
      <c r="F44" s="11"/>
      <c r="G44" s="11"/>
      <c r="H44" s="11"/>
      <c r="I44" s="11"/>
      <c r="J44" s="11"/>
      <c r="K44" s="11">
        <v>82</v>
      </c>
      <c r="L44" s="164">
        <v>81</v>
      </c>
      <c r="M44" s="164">
        <v>80</v>
      </c>
      <c r="N44" s="164">
        <v>84</v>
      </c>
    </row>
    <row r="45" spans="1:14" x14ac:dyDescent="0.25">
      <c r="A45" s="164" t="s">
        <v>345</v>
      </c>
      <c r="B45" s="164" t="s">
        <v>346</v>
      </c>
      <c r="C45" s="168"/>
      <c r="D45" s="165"/>
      <c r="E45" s="164"/>
      <c r="F45" s="164"/>
      <c r="G45" s="164"/>
      <c r="H45" s="164"/>
      <c r="I45" s="164"/>
      <c r="J45" s="164"/>
      <c r="K45" s="164"/>
      <c r="L45" s="164">
        <v>500</v>
      </c>
      <c r="M45" s="164">
        <v>499</v>
      </c>
      <c r="N45" s="164">
        <v>496</v>
      </c>
    </row>
    <row r="46" spans="1:14" x14ac:dyDescent="0.25">
      <c r="A46" s="164" t="s">
        <v>352</v>
      </c>
      <c r="B46" s="164" t="s">
        <v>351</v>
      </c>
      <c r="C46" s="168"/>
      <c r="D46" s="165"/>
      <c r="E46" s="164"/>
      <c r="F46" s="164"/>
      <c r="G46" s="164"/>
      <c r="H46" s="164"/>
      <c r="I46" s="164"/>
      <c r="J46" s="164"/>
      <c r="K46" s="164"/>
      <c r="L46" s="164"/>
      <c r="M46" s="164"/>
      <c r="N46" s="164">
        <v>50</v>
      </c>
    </row>
    <row r="47" spans="1:14" x14ac:dyDescent="0.25">
      <c r="A47" s="164" t="s">
        <v>46</v>
      </c>
      <c r="B47" s="164" t="s">
        <v>351</v>
      </c>
      <c r="C47" s="168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>
        <v>103</v>
      </c>
    </row>
    <row r="48" spans="1:14" x14ac:dyDescent="0.25">
      <c r="A48" s="164" t="s">
        <v>353</v>
      </c>
      <c r="B48" s="164" t="s">
        <v>351</v>
      </c>
      <c r="C48" s="168"/>
      <c r="D48" s="165"/>
      <c r="E48" s="164"/>
      <c r="F48" s="164"/>
      <c r="G48" s="164"/>
      <c r="H48" s="164"/>
      <c r="I48" s="164"/>
      <c r="J48" s="164"/>
      <c r="K48" s="164"/>
      <c r="L48" s="164"/>
      <c r="M48" s="164"/>
      <c r="N48" s="164">
        <v>27</v>
      </c>
    </row>
    <row r="49" spans="1:14" x14ac:dyDescent="0.25">
      <c r="A49" s="20" t="s">
        <v>87</v>
      </c>
      <c r="B49" s="20"/>
      <c r="C49" s="21">
        <v>276</v>
      </c>
      <c r="D49" s="22">
        <v>1158</v>
      </c>
      <c r="E49" s="22">
        <v>2273</v>
      </c>
      <c r="F49" s="22">
        <v>2264</v>
      </c>
      <c r="G49" s="22">
        <v>2252</v>
      </c>
      <c r="H49" s="22">
        <v>2237</v>
      </c>
      <c r="I49" s="22">
        <v>2228</v>
      </c>
      <c r="J49" s="22">
        <v>2215</v>
      </c>
      <c r="K49" s="22">
        <v>2464</v>
      </c>
      <c r="L49" s="169">
        <f>SUM(L32:L45)</f>
        <v>2918</v>
      </c>
      <c r="M49" s="169">
        <v>2925</v>
      </c>
      <c r="N49" s="169">
        <v>2898</v>
      </c>
    </row>
    <row r="50" spans="1:14" x14ac:dyDescent="0.25">
      <c r="C50" s="8"/>
    </row>
    <row r="51" spans="1:14" x14ac:dyDescent="0.25">
      <c r="C51" s="8"/>
    </row>
    <row r="52" spans="1:14" x14ac:dyDescent="0.25">
      <c r="A52" s="234" t="s">
        <v>95</v>
      </c>
      <c r="B52" s="234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23"/>
      <c r="B53" s="23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235" t="s">
        <v>54</v>
      </c>
      <c r="B54" s="236" t="s">
        <v>55</v>
      </c>
      <c r="C54" s="9" t="s">
        <v>56</v>
      </c>
      <c r="D54" s="9" t="s">
        <v>57</v>
      </c>
      <c r="E54" s="9" t="s">
        <v>58</v>
      </c>
      <c r="F54" s="9" t="s">
        <v>59</v>
      </c>
      <c r="G54" s="9" t="s">
        <v>60</v>
      </c>
      <c r="H54" s="9" t="s">
        <v>61</v>
      </c>
      <c r="I54" s="9" t="s">
        <v>62</v>
      </c>
      <c r="J54" s="10" t="s">
        <v>63</v>
      </c>
      <c r="K54" s="10" t="s">
        <v>64</v>
      </c>
      <c r="L54" s="10" t="s">
        <v>65</v>
      </c>
      <c r="M54" s="9" t="s">
        <v>66</v>
      </c>
      <c r="N54" s="10" t="s">
        <v>67</v>
      </c>
    </row>
    <row r="55" spans="1:14" x14ac:dyDescent="0.25">
      <c r="A55" s="235"/>
      <c r="B55" s="237"/>
      <c r="C55" s="10" t="s">
        <v>68</v>
      </c>
      <c r="D55" s="10" t="s">
        <v>68</v>
      </c>
      <c r="E55" s="10" t="s">
        <v>68</v>
      </c>
      <c r="F55" s="10" t="s">
        <v>68</v>
      </c>
      <c r="G55" s="10" t="s">
        <v>68</v>
      </c>
      <c r="H55" s="10" t="s">
        <v>68</v>
      </c>
      <c r="I55" s="10" t="s">
        <v>68</v>
      </c>
      <c r="J55" s="10" t="s">
        <v>68</v>
      </c>
      <c r="K55" s="10" t="s">
        <v>68</v>
      </c>
      <c r="L55" s="10" t="s">
        <v>68</v>
      </c>
      <c r="M55" s="10" t="s">
        <v>68</v>
      </c>
      <c r="N55" s="10" t="s">
        <v>68</v>
      </c>
    </row>
    <row r="56" spans="1:14" x14ac:dyDescent="0.25">
      <c r="A56" s="11" t="s">
        <v>28</v>
      </c>
      <c r="B56" s="11" t="s">
        <v>96</v>
      </c>
      <c r="C56" s="15">
        <v>4629</v>
      </c>
      <c r="D56" s="3">
        <v>4456</v>
      </c>
      <c r="E56" s="3">
        <v>4505</v>
      </c>
      <c r="F56" s="3">
        <v>4498</v>
      </c>
      <c r="G56" s="3">
        <v>4273</v>
      </c>
      <c r="H56" s="3">
        <v>4234</v>
      </c>
      <c r="I56" s="3">
        <v>4082</v>
      </c>
      <c r="J56" s="3">
        <v>3837</v>
      </c>
      <c r="K56" s="3">
        <v>3668</v>
      </c>
      <c r="L56" s="165">
        <v>3506</v>
      </c>
      <c r="M56" s="165">
        <v>3431</v>
      </c>
      <c r="N56" s="165">
        <v>3048</v>
      </c>
    </row>
    <row r="57" spans="1:14" x14ac:dyDescent="0.25">
      <c r="A57" s="11" t="s">
        <v>97</v>
      </c>
      <c r="B57" s="11" t="s">
        <v>96</v>
      </c>
      <c r="C57" s="12">
        <v>441</v>
      </c>
      <c r="D57" s="3">
        <v>424</v>
      </c>
      <c r="E57" s="3">
        <v>442</v>
      </c>
      <c r="F57" s="3">
        <v>440</v>
      </c>
      <c r="G57" s="3">
        <v>532</v>
      </c>
      <c r="H57" s="3">
        <v>433</v>
      </c>
      <c r="I57" s="3">
        <v>436</v>
      </c>
      <c r="J57" s="3">
        <v>427</v>
      </c>
      <c r="K57" s="3">
        <v>420</v>
      </c>
      <c r="L57" s="165">
        <v>424</v>
      </c>
      <c r="M57" s="165">
        <v>424</v>
      </c>
      <c r="N57" s="165">
        <v>428</v>
      </c>
    </row>
    <row r="58" spans="1:14" x14ac:dyDescent="0.25">
      <c r="A58" s="11" t="s">
        <v>98</v>
      </c>
      <c r="B58" s="11" t="s">
        <v>70</v>
      </c>
      <c r="C58" s="12">
        <v>35</v>
      </c>
      <c r="D58" s="3">
        <v>27</v>
      </c>
      <c r="E58" s="3">
        <v>34</v>
      </c>
      <c r="F58" s="3">
        <v>37</v>
      </c>
      <c r="G58" s="3">
        <v>36</v>
      </c>
      <c r="H58" s="3">
        <v>34</v>
      </c>
      <c r="I58" s="3">
        <v>35</v>
      </c>
      <c r="J58" s="3">
        <v>35</v>
      </c>
      <c r="K58" s="3">
        <v>35</v>
      </c>
      <c r="L58" s="165">
        <v>32</v>
      </c>
      <c r="M58" s="165">
        <v>30</v>
      </c>
      <c r="N58" s="165">
        <v>34</v>
      </c>
    </row>
    <row r="59" spans="1:14" x14ac:dyDescent="0.25">
      <c r="A59" s="11" t="s">
        <v>99</v>
      </c>
      <c r="B59" s="11" t="s">
        <v>96</v>
      </c>
      <c r="C59" s="15">
        <v>242</v>
      </c>
      <c r="D59" s="3">
        <v>230</v>
      </c>
      <c r="E59" s="3">
        <v>226</v>
      </c>
      <c r="F59" s="3">
        <v>227</v>
      </c>
      <c r="G59" s="3">
        <v>229</v>
      </c>
      <c r="H59" s="3">
        <v>225</v>
      </c>
      <c r="I59" s="3">
        <v>229</v>
      </c>
      <c r="J59" s="3">
        <v>221</v>
      </c>
      <c r="K59" s="3">
        <v>219</v>
      </c>
      <c r="L59" s="165">
        <v>208</v>
      </c>
      <c r="M59" s="165">
        <v>209</v>
      </c>
      <c r="N59" s="165">
        <v>205</v>
      </c>
    </row>
    <row r="60" spans="1:14" x14ac:dyDescent="0.25">
      <c r="A60" s="24" t="s">
        <v>100</v>
      </c>
      <c r="B60" s="24" t="s">
        <v>101</v>
      </c>
      <c r="C60" s="12">
        <v>171</v>
      </c>
      <c r="D60" s="3">
        <v>156</v>
      </c>
      <c r="E60" s="3">
        <v>161</v>
      </c>
      <c r="F60" s="3">
        <v>161</v>
      </c>
      <c r="G60" s="3">
        <v>168</v>
      </c>
      <c r="H60" s="3">
        <v>170</v>
      </c>
      <c r="I60" s="3">
        <v>169</v>
      </c>
      <c r="J60" s="3">
        <v>163</v>
      </c>
      <c r="K60" s="3">
        <v>161</v>
      </c>
      <c r="L60" s="165">
        <v>166</v>
      </c>
      <c r="M60" s="165">
        <v>163</v>
      </c>
      <c r="N60" s="165">
        <v>161</v>
      </c>
    </row>
    <row r="61" spans="1:14" x14ac:dyDescent="0.25">
      <c r="A61" s="11" t="s">
        <v>102</v>
      </c>
      <c r="B61" s="11" t="s">
        <v>103</v>
      </c>
      <c r="C61" s="15">
        <v>313</v>
      </c>
      <c r="D61" s="3">
        <v>312</v>
      </c>
      <c r="E61" s="3">
        <v>310</v>
      </c>
      <c r="F61" s="3">
        <v>311</v>
      </c>
      <c r="G61" s="3">
        <v>309</v>
      </c>
      <c r="H61" s="3">
        <v>308</v>
      </c>
      <c r="I61" s="3">
        <v>310</v>
      </c>
      <c r="J61" s="3">
        <v>311</v>
      </c>
      <c r="K61" s="3">
        <v>310</v>
      </c>
      <c r="L61" s="165">
        <v>309</v>
      </c>
      <c r="M61" s="165">
        <v>307</v>
      </c>
      <c r="N61" s="165">
        <v>308</v>
      </c>
    </row>
    <row r="62" spans="1:14" x14ac:dyDescent="0.25">
      <c r="A62" s="11" t="s">
        <v>104</v>
      </c>
      <c r="B62" s="11" t="s">
        <v>103</v>
      </c>
      <c r="C62" s="15">
        <v>285</v>
      </c>
      <c r="D62" s="3">
        <v>270</v>
      </c>
      <c r="E62" s="3">
        <v>271</v>
      </c>
      <c r="F62" s="3">
        <v>266</v>
      </c>
      <c r="G62" s="3">
        <v>261</v>
      </c>
      <c r="H62" s="3">
        <v>260</v>
      </c>
      <c r="I62" s="3">
        <v>259</v>
      </c>
      <c r="J62" s="3">
        <v>266</v>
      </c>
      <c r="K62" s="3">
        <v>257</v>
      </c>
      <c r="L62" s="165">
        <v>270</v>
      </c>
      <c r="M62" s="165">
        <v>265</v>
      </c>
      <c r="N62" s="165">
        <v>268</v>
      </c>
    </row>
    <row r="63" spans="1:14" x14ac:dyDescent="0.25">
      <c r="A63" s="11" t="s">
        <v>105</v>
      </c>
      <c r="B63" s="11" t="s">
        <v>103</v>
      </c>
      <c r="C63" s="15">
        <v>204</v>
      </c>
      <c r="D63" s="3">
        <v>194</v>
      </c>
      <c r="E63" s="3">
        <v>198</v>
      </c>
      <c r="F63" s="3">
        <v>192</v>
      </c>
      <c r="G63" s="3">
        <v>187</v>
      </c>
      <c r="H63" s="3">
        <v>187</v>
      </c>
      <c r="I63" s="3">
        <v>187</v>
      </c>
      <c r="J63" s="3">
        <v>187</v>
      </c>
      <c r="K63" s="3">
        <v>187</v>
      </c>
      <c r="L63" s="165">
        <v>187</v>
      </c>
      <c r="M63" s="165">
        <v>180</v>
      </c>
      <c r="N63" s="165">
        <v>174</v>
      </c>
    </row>
    <row r="64" spans="1:14" x14ac:dyDescent="0.25">
      <c r="A64" s="11" t="s">
        <v>106</v>
      </c>
      <c r="B64" s="11" t="s">
        <v>103</v>
      </c>
      <c r="C64" s="15">
        <v>33</v>
      </c>
      <c r="D64" s="3">
        <v>33</v>
      </c>
      <c r="E64" s="3">
        <v>33</v>
      </c>
      <c r="F64" s="3">
        <v>34</v>
      </c>
      <c r="G64" s="3">
        <v>34</v>
      </c>
      <c r="H64" s="3">
        <v>33</v>
      </c>
      <c r="I64" s="3">
        <v>33</v>
      </c>
      <c r="J64" s="3">
        <v>36</v>
      </c>
      <c r="K64" s="3">
        <v>36</v>
      </c>
      <c r="L64" s="165">
        <v>36</v>
      </c>
      <c r="M64" s="165">
        <v>33</v>
      </c>
      <c r="N64" s="165">
        <v>36</v>
      </c>
    </row>
    <row r="65" spans="1:14" x14ac:dyDescent="0.25">
      <c r="A65" s="11" t="s">
        <v>107</v>
      </c>
      <c r="B65" s="11" t="s">
        <v>103</v>
      </c>
      <c r="C65" s="15">
        <v>229</v>
      </c>
      <c r="D65" s="3">
        <v>221</v>
      </c>
      <c r="E65" s="3">
        <v>225</v>
      </c>
      <c r="F65" s="3">
        <v>225</v>
      </c>
      <c r="G65" s="3">
        <v>227</v>
      </c>
      <c r="H65" s="3">
        <v>223</v>
      </c>
      <c r="I65" s="3">
        <v>226</v>
      </c>
      <c r="J65" s="3">
        <v>221</v>
      </c>
      <c r="K65" s="3">
        <v>220</v>
      </c>
      <c r="L65" s="165">
        <v>217</v>
      </c>
      <c r="M65" s="165">
        <v>208</v>
      </c>
      <c r="N65" s="165">
        <v>203</v>
      </c>
    </row>
    <row r="66" spans="1:14" x14ac:dyDescent="0.25">
      <c r="A66" s="11" t="s">
        <v>108</v>
      </c>
      <c r="B66" s="11" t="s">
        <v>103</v>
      </c>
      <c r="C66" s="15">
        <v>154</v>
      </c>
      <c r="D66" s="3">
        <v>148</v>
      </c>
      <c r="E66" s="3">
        <v>148</v>
      </c>
      <c r="F66" s="3">
        <v>151</v>
      </c>
      <c r="G66" s="3">
        <v>150</v>
      </c>
      <c r="H66" s="3">
        <v>149</v>
      </c>
      <c r="I66" s="3">
        <v>149</v>
      </c>
      <c r="J66" s="3">
        <v>149</v>
      </c>
      <c r="K66" s="3">
        <v>148</v>
      </c>
      <c r="L66" s="165">
        <v>144</v>
      </c>
      <c r="M66" s="165">
        <v>140</v>
      </c>
      <c r="N66" s="165">
        <v>149</v>
      </c>
    </row>
    <row r="67" spans="1:14" x14ac:dyDescent="0.25">
      <c r="A67" s="11" t="s">
        <v>109</v>
      </c>
      <c r="B67" s="11" t="s">
        <v>103</v>
      </c>
      <c r="C67" s="15">
        <v>238</v>
      </c>
      <c r="D67" s="3">
        <v>233</v>
      </c>
      <c r="E67" s="3">
        <v>234</v>
      </c>
      <c r="F67" s="3">
        <v>236</v>
      </c>
      <c r="G67" s="3">
        <v>244</v>
      </c>
      <c r="H67" s="3">
        <v>243</v>
      </c>
      <c r="I67" s="3">
        <v>240</v>
      </c>
      <c r="J67" s="3">
        <v>238</v>
      </c>
      <c r="K67" s="3">
        <v>238</v>
      </c>
      <c r="L67" s="165">
        <v>235</v>
      </c>
      <c r="M67" s="165">
        <v>234</v>
      </c>
      <c r="N67" s="165">
        <v>472</v>
      </c>
    </row>
    <row r="68" spans="1:14" x14ac:dyDescent="0.25">
      <c r="A68" s="11" t="s">
        <v>110</v>
      </c>
      <c r="B68" s="11" t="s">
        <v>103</v>
      </c>
      <c r="C68" s="15">
        <v>25</v>
      </c>
      <c r="D68" s="3">
        <v>24</v>
      </c>
      <c r="E68" s="3">
        <v>28</v>
      </c>
      <c r="F68" s="3">
        <v>28</v>
      </c>
      <c r="G68" s="3">
        <v>33</v>
      </c>
      <c r="H68" s="3">
        <v>35</v>
      </c>
      <c r="I68" s="3">
        <v>39</v>
      </c>
      <c r="J68" s="3">
        <v>39</v>
      </c>
      <c r="K68" s="3">
        <v>38</v>
      </c>
      <c r="L68" s="165">
        <v>87</v>
      </c>
      <c r="M68" s="165">
        <v>105</v>
      </c>
      <c r="N68" s="165">
        <v>106</v>
      </c>
    </row>
    <row r="69" spans="1:14" x14ac:dyDescent="0.25">
      <c r="A69" s="11" t="s">
        <v>111</v>
      </c>
      <c r="B69" s="11" t="s">
        <v>103</v>
      </c>
      <c r="C69" s="15">
        <v>319</v>
      </c>
      <c r="D69" s="3">
        <v>293</v>
      </c>
      <c r="E69" s="3">
        <v>306</v>
      </c>
      <c r="F69" s="3">
        <v>300</v>
      </c>
      <c r="G69" s="3">
        <v>300</v>
      </c>
      <c r="H69" s="3">
        <v>301</v>
      </c>
      <c r="I69" s="3">
        <v>304</v>
      </c>
      <c r="J69" s="3">
        <v>278</v>
      </c>
      <c r="K69" s="3">
        <v>294</v>
      </c>
      <c r="L69" s="165">
        <v>289</v>
      </c>
      <c r="M69" s="165">
        <v>286</v>
      </c>
      <c r="N69" s="165">
        <v>271</v>
      </c>
    </row>
    <row r="70" spans="1:14" x14ac:dyDescent="0.25">
      <c r="A70" s="11" t="s">
        <v>3</v>
      </c>
      <c r="B70" s="11" t="s">
        <v>103</v>
      </c>
      <c r="C70" s="15">
        <v>152</v>
      </c>
      <c r="D70" s="3">
        <v>138</v>
      </c>
      <c r="E70" s="3">
        <v>143</v>
      </c>
      <c r="F70" s="3">
        <v>147</v>
      </c>
      <c r="G70" s="3">
        <v>145</v>
      </c>
      <c r="H70" s="3">
        <v>146</v>
      </c>
      <c r="I70" s="3">
        <v>146</v>
      </c>
      <c r="J70" s="3">
        <v>137</v>
      </c>
      <c r="K70" s="3">
        <v>136</v>
      </c>
      <c r="L70" s="165">
        <v>221</v>
      </c>
      <c r="M70" s="165">
        <v>224</v>
      </c>
      <c r="N70" s="165">
        <v>224</v>
      </c>
    </row>
    <row r="71" spans="1:14" x14ac:dyDescent="0.25">
      <c r="A71" s="11" t="s">
        <v>112</v>
      </c>
      <c r="B71" s="11" t="s">
        <v>103</v>
      </c>
      <c r="C71" s="15">
        <v>125</v>
      </c>
      <c r="D71" s="3">
        <v>111</v>
      </c>
      <c r="E71" s="3">
        <v>111</v>
      </c>
      <c r="F71" s="3">
        <v>106</v>
      </c>
      <c r="G71" s="3">
        <v>114</v>
      </c>
      <c r="H71" s="3">
        <v>108</v>
      </c>
      <c r="I71" s="3">
        <v>284</v>
      </c>
      <c r="J71" s="3">
        <v>280</v>
      </c>
      <c r="K71" s="3">
        <v>401</v>
      </c>
      <c r="L71" s="165">
        <v>387</v>
      </c>
      <c r="M71" s="165">
        <v>386</v>
      </c>
      <c r="N71" s="165">
        <v>387</v>
      </c>
    </row>
    <row r="72" spans="1:14" x14ac:dyDescent="0.25">
      <c r="A72" s="11" t="s">
        <v>113</v>
      </c>
      <c r="B72" s="11" t="s">
        <v>103</v>
      </c>
      <c r="C72" s="15">
        <v>164</v>
      </c>
      <c r="D72" s="3">
        <v>158</v>
      </c>
      <c r="E72" s="3">
        <v>161</v>
      </c>
      <c r="F72" s="3">
        <v>164</v>
      </c>
      <c r="G72" s="3">
        <v>158</v>
      </c>
      <c r="H72" s="3">
        <v>163</v>
      </c>
      <c r="I72" s="3">
        <v>164</v>
      </c>
      <c r="J72" s="3">
        <v>162</v>
      </c>
      <c r="K72" s="3">
        <v>158</v>
      </c>
      <c r="L72" s="165">
        <v>159</v>
      </c>
      <c r="M72" s="165">
        <v>157</v>
      </c>
      <c r="N72" s="165">
        <v>159</v>
      </c>
    </row>
    <row r="73" spans="1:14" x14ac:dyDescent="0.25">
      <c r="A73" s="11" t="s">
        <v>114</v>
      </c>
      <c r="B73" s="11" t="s">
        <v>103</v>
      </c>
      <c r="C73" s="15">
        <v>56</v>
      </c>
      <c r="D73" s="3">
        <v>51</v>
      </c>
      <c r="E73" s="3">
        <v>54</v>
      </c>
      <c r="F73" s="3">
        <v>54</v>
      </c>
      <c r="G73" s="3">
        <v>58</v>
      </c>
      <c r="H73" s="3">
        <v>56</v>
      </c>
      <c r="I73" s="3">
        <v>56</v>
      </c>
      <c r="J73" s="3">
        <v>55</v>
      </c>
      <c r="K73" s="3">
        <v>58</v>
      </c>
      <c r="L73" s="165">
        <v>55</v>
      </c>
      <c r="M73" s="165">
        <v>52</v>
      </c>
      <c r="N73" s="165">
        <v>53</v>
      </c>
    </row>
    <row r="74" spans="1:14" x14ac:dyDescent="0.25">
      <c r="A74" s="11" t="s">
        <v>115</v>
      </c>
      <c r="B74" s="11" t="s">
        <v>103</v>
      </c>
      <c r="C74" s="15">
        <v>357</v>
      </c>
      <c r="D74" s="3">
        <v>348</v>
      </c>
      <c r="E74" s="3">
        <v>354</v>
      </c>
      <c r="F74" s="3">
        <v>343</v>
      </c>
      <c r="G74" s="3">
        <v>299</v>
      </c>
      <c r="H74" s="3">
        <v>277</v>
      </c>
      <c r="I74" s="3">
        <v>266</v>
      </c>
      <c r="J74" s="3">
        <v>247</v>
      </c>
      <c r="K74" s="3">
        <v>210</v>
      </c>
      <c r="L74" s="165">
        <v>199</v>
      </c>
      <c r="M74" s="165">
        <v>196</v>
      </c>
      <c r="N74" s="165">
        <v>189</v>
      </c>
    </row>
    <row r="75" spans="1:14" x14ac:dyDescent="0.25">
      <c r="A75" s="11" t="s">
        <v>116</v>
      </c>
      <c r="B75" s="11" t="s">
        <v>103</v>
      </c>
      <c r="C75" s="15">
        <v>196</v>
      </c>
      <c r="D75" s="3">
        <v>180</v>
      </c>
      <c r="E75" s="3">
        <v>182</v>
      </c>
      <c r="F75" s="3">
        <v>196</v>
      </c>
      <c r="G75" s="3">
        <v>196</v>
      </c>
      <c r="H75" s="3">
        <v>215</v>
      </c>
      <c r="I75" s="3">
        <v>222</v>
      </c>
      <c r="J75" s="3">
        <v>222</v>
      </c>
      <c r="K75" s="3">
        <v>202</v>
      </c>
      <c r="L75" s="165">
        <v>208</v>
      </c>
      <c r="M75" s="165">
        <v>207</v>
      </c>
      <c r="N75" s="165">
        <v>202</v>
      </c>
    </row>
    <row r="76" spans="1:14" x14ac:dyDescent="0.25">
      <c r="A76" s="11" t="s">
        <v>117</v>
      </c>
      <c r="B76" s="11" t="s">
        <v>103</v>
      </c>
      <c r="C76" s="15">
        <v>359</v>
      </c>
      <c r="D76" s="3">
        <v>349</v>
      </c>
      <c r="E76" s="3">
        <v>351</v>
      </c>
      <c r="F76" s="3">
        <v>345</v>
      </c>
      <c r="G76" s="3">
        <v>352</v>
      </c>
      <c r="H76" s="3">
        <v>349</v>
      </c>
      <c r="I76" s="3">
        <v>347</v>
      </c>
      <c r="J76" s="3">
        <v>338</v>
      </c>
      <c r="K76" s="3">
        <v>340</v>
      </c>
      <c r="L76" s="165">
        <v>337</v>
      </c>
      <c r="M76" s="165">
        <v>335</v>
      </c>
      <c r="N76" s="165">
        <v>349</v>
      </c>
    </row>
    <row r="77" spans="1:14" x14ac:dyDescent="0.25">
      <c r="A77" s="11" t="s">
        <v>118</v>
      </c>
      <c r="B77" s="11" t="s">
        <v>119</v>
      </c>
      <c r="C77" s="15">
        <v>278</v>
      </c>
      <c r="D77" s="3">
        <v>257</v>
      </c>
      <c r="E77" s="3">
        <v>260</v>
      </c>
      <c r="F77" s="3">
        <v>270</v>
      </c>
      <c r="G77" s="3">
        <v>262</v>
      </c>
      <c r="H77" s="3">
        <v>269</v>
      </c>
      <c r="I77" s="3">
        <v>253</v>
      </c>
      <c r="J77" s="3">
        <v>245</v>
      </c>
      <c r="K77" s="3">
        <v>243</v>
      </c>
      <c r="L77" s="165">
        <v>242</v>
      </c>
      <c r="M77" s="165">
        <v>224</v>
      </c>
      <c r="N77" s="165">
        <v>262</v>
      </c>
    </row>
    <row r="78" spans="1:14" x14ac:dyDescent="0.25">
      <c r="A78" s="11" t="s">
        <v>120</v>
      </c>
      <c r="B78" s="11" t="s">
        <v>119</v>
      </c>
      <c r="C78" s="15">
        <v>361</v>
      </c>
      <c r="D78" s="3">
        <v>344</v>
      </c>
      <c r="E78" s="3">
        <v>346</v>
      </c>
      <c r="F78" s="3">
        <v>352</v>
      </c>
      <c r="G78" s="3">
        <v>347</v>
      </c>
      <c r="H78" s="3">
        <v>345</v>
      </c>
      <c r="I78" s="3">
        <v>332</v>
      </c>
      <c r="J78" s="3">
        <v>332</v>
      </c>
      <c r="K78" s="3">
        <v>327</v>
      </c>
      <c r="L78" s="165">
        <v>322</v>
      </c>
      <c r="M78" s="165">
        <v>321</v>
      </c>
      <c r="N78" s="165">
        <v>321</v>
      </c>
    </row>
    <row r="79" spans="1:14" x14ac:dyDescent="0.25">
      <c r="A79" s="11" t="s">
        <v>121</v>
      </c>
      <c r="B79" s="11" t="s">
        <v>119</v>
      </c>
      <c r="C79" s="15">
        <v>291</v>
      </c>
      <c r="D79" s="3">
        <v>278</v>
      </c>
      <c r="E79" s="3">
        <v>283</v>
      </c>
      <c r="F79" s="3">
        <v>294</v>
      </c>
      <c r="G79" s="3">
        <v>293</v>
      </c>
      <c r="H79" s="3">
        <v>295</v>
      </c>
      <c r="I79" s="3">
        <v>290</v>
      </c>
      <c r="J79" s="3">
        <v>286</v>
      </c>
      <c r="K79" s="3">
        <v>289</v>
      </c>
      <c r="L79" s="165">
        <v>289</v>
      </c>
      <c r="M79" s="165">
        <v>284</v>
      </c>
      <c r="N79" s="165">
        <v>281</v>
      </c>
    </row>
    <row r="80" spans="1:14" x14ac:dyDescent="0.25">
      <c r="A80" s="11" t="s">
        <v>122</v>
      </c>
      <c r="B80" s="11" t="s">
        <v>119</v>
      </c>
      <c r="C80" s="15">
        <v>194</v>
      </c>
      <c r="D80" s="3">
        <v>178</v>
      </c>
      <c r="E80" s="3">
        <v>180</v>
      </c>
      <c r="F80" s="3">
        <v>123</v>
      </c>
      <c r="G80" s="3">
        <v>382</v>
      </c>
      <c r="H80" s="3">
        <v>363</v>
      </c>
      <c r="I80" s="3">
        <v>350</v>
      </c>
      <c r="J80" s="3">
        <v>345</v>
      </c>
      <c r="K80" s="3">
        <v>334</v>
      </c>
      <c r="L80" s="165">
        <v>323</v>
      </c>
      <c r="M80" s="165">
        <v>310</v>
      </c>
      <c r="N80" s="165">
        <v>307</v>
      </c>
    </row>
    <row r="81" spans="1:14" x14ac:dyDescent="0.25">
      <c r="A81" s="11" t="s">
        <v>123</v>
      </c>
      <c r="B81" s="11" t="s">
        <v>119</v>
      </c>
      <c r="C81" s="3">
        <v>0</v>
      </c>
      <c r="D81" s="3">
        <v>0</v>
      </c>
      <c r="E81" s="3">
        <v>0</v>
      </c>
      <c r="F81" s="3">
        <v>0</v>
      </c>
      <c r="G81" s="3">
        <v>59</v>
      </c>
      <c r="H81" s="3">
        <v>61</v>
      </c>
      <c r="I81" s="3">
        <v>79</v>
      </c>
      <c r="J81" s="3">
        <v>83</v>
      </c>
      <c r="K81" s="3">
        <v>84</v>
      </c>
      <c r="L81" s="165">
        <v>84</v>
      </c>
      <c r="M81" s="165">
        <v>84</v>
      </c>
      <c r="N81" s="165">
        <v>83</v>
      </c>
    </row>
    <row r="82" spans="1:14" x14ac:dyDescent="0.25">
      <c r="A82" s="11" t="s">
        <v>124</v>
      </c>
      <c r="B82" s="11" t="s">
        <v>119</v>
      </c>
      <c r="C82" s="15">
        <v>276</v>
      </c>
      <c r="D82" s="3">
        <v>264</v>
      </c>
      <c r="E82" s="3">
        <v>268</v>
      </c>
      <c r="F82" s="3">
        <v>273</v>
      </c>
      <c r="G82" s="3">
        <v>271</v>
      </c>
      <c r="H82" s="3">
        <v>275</v>
      </c>
      <c r="I82" s="3">
        <v>284</v>
      </c>
      <c r="J82" s="3">
        <v>277</v>
      </c>
      <c r="K82" s="3">
        <v>285</v>
      </c>
      <c r="L82" s="165">
        <v>286</v>
      </c>
      <c r="M82" s="165">
        <v>290</v>
      </c>
      <c r="N82" s="165">
        <v>295</v>
      </c>
    </row>
    <row r="83" spans="1:14" x14ac:dyDescent="0.25">
      <c r="A83" s="11" t="s">
        <v>125</v>
      </c>
      <c r="B83" s="11" t="s">
        <v>126</v>
      </c>
      <c r="C83" s="12">
        <v>178</v>
      </c>
      <c r="D83" s="3">
        <v>183</v>
      </c>
      <c r="E83" s="3">
        <v>187</v>
      </c>
      <c r="F83" s="3">
        <v>190</v>
      </c>
      <c r="G83" s="3">
        <v>199</v>
      </c>
      <c r="H83" s="3">
        <v>203</v>
      </c>
      <c r="I83" s="3">
        <v>360</v>
      </c>
      <c r="J83" s="3">
        <v>370</v>
      </c>
      <c r="K83" s="3">
        <v>390</v>
      </c>
      <c r="L83" s="165">
        <v>385</v>
      </c>
      <c r="M83" s="165">
        <v>393</v>
      </c>
      <c r="N83" s="165">
        <v>379</v>
      </c>
    </row>
    <row r="84" spans="1:14" x14ac:dyDescent="0.25">
      <c r="A84" s="11" t="s">
        <v>29</v>
      </c>
      <c r="B84" s="11" t="s">
        <v>70</v>
      </c>
      <c r="C84" s="12">
        <v>179</v>
      </c>
      <c r="D84" s="3">
        <v>180</v>
      </c>
      <c r="E84" s="3">
        <v>179</v>
      </c>
      <c r="F84" s="3">
        <v>179</v>
      </c>
      <c r="G84" s="3">
        <v>176</v>
      </c>
      <c r="H84" s="3">
        <v>173</v>
      </c>
      <c r="I84" s="3">
        <v>175</v>
      </c>
      <c r="J84" s="3">
        <v>176</v>
      </c>
      <c r="K84" s="3">
        <v>177</v>
      </c>
      <c r="L84" s="165">
        <v>172</v>
      </c>
      <c r="M84" s="165">
        <v>168</v>
      </c>
      <c r="N84" s="165">
        <v>167</v>
      </c>
    </row>
    <row r="85" spans="1:14" x14ac:dyDescent="0.25">
      <c r="A85" s="11" t="s">
        <v>127</v>
      </c>
      <c r="B85" s="11" t="s">
        <v>70</v>
      </c>
      <c r="C85" s="12">
        <v>152</v>
      </c>
      <c r="D85" s="3">
        <v>152</v>
      </c>
      <c r="E85" s="3">
        <v>140</v>
      </c>
      <c r="F85" s="3">
        <v>132</v>
      </c>
      <c r="G85" s="3">
        <v>136</v>
      </c>
      <c r="H85" s="3">
        <v>141</v>
      </c>
      <c r="I85" s="3">
        <v>144</v>
      </c>
      <c r="J85" s="3">
        <v>143</v>
      </c>
      <c r="K85" s="3">
        <v>138</v>
      </c>
      <c r="L85" s="165">
        <v>141</v>
      </c>
      <c r="M85" s="165">
        <v>132</v>
      </c>
      <c r="N85" s="165">
        <v>137</v>
      </c>
    </row>
    <row r="86" spans="1:14" x14ac:dyDescent="0.25">
      <c r="A86" s="11" t="s">
        <v>128</v>
      </c>
      <c r="B86" s="11" t="s">
        <v>103</v>
      </c>
      <c r="C86" s="15">
        <v>175</v>
      </c>
      <c r="D86" s="3">
        <v>176</v>
      </c>
      <c r="E86" s="3">
        <v>172</v>
      </c>
      <c r="F86" s="3">
        <v>172</v>
      </c>
      <c r="G86" s="3">
        <v>171</v>
      </c>
      <c r="H86" s="3">
        <v>157</v>
      </c>
      <c r="I86" s="3">
        <v>158</v>
      </c>
      <c r="J86" s="3">
        <v>158</v>
      </c>
      <c r="K86" s="3">
        <v>157</v>
      </c>
      <c r="L86" s="165">
        <v>149</v>
      </c>
      <c r="M86" s="165">
        <v>145</v>
      </c>
      <c r="N86" s="165">
        <v>138</v>
      </c>
    </row>
    <row r="87" spans="1:14" x14ac:dyDescent="0.25">
      <c r="A87" s="11" t="s">
        <v>129</v>
      </c>
      <c r="B87" s="11" t="s">
        <v>70</v>
      </c>
      <c r="C87" s="12">
        <v>83</v>
      </c>
      <c r="D87" s="3">
        <v>89</v>
      </c>
      <c r="E87" s="3">
        <v>83</v>
      </c>
      <c r="F87" s="3">
        <v>72</v>
      </c>
      <c r="G87" s="3">
        <v>69</v>
      </c>
      <c r="H87" s="3">
        <v>70</v>
      </c>
      <c r="I87" s="3">
        <v>64</v>
      </c>
      <c r="J87" s="3">
        <v>64</v>
      </c>
      <c r="K87" s="3">
        <v>62</v>
      </c>
      <c r="L87" s="165">
        <v>60</v>
      </c>
      <c r="M87" s="165">
        <v>56</v>
      </c>
      <c r="N87" s="165">
        <v>55</v>
      </c>
    </row>
    <row r="88" spans="1:14" x14ac:dyDescent="0.25">
      <c r="A88" s="11" t="s">
        <v>130</v>
      </c>
      <c r="B88" s="11" t="s">
        <v>70</v>
      </c>
      <c r="C88" s="12">
        <v>57</v>
      </c>
      <c r="D88" s="3">
        <v>61</v>
      </c>
      <c r="E88" s="3">
        <v>58</v>
      </c>
      <c r="F88" s="3">
        <v>53</v>
      </c>
      <c r="G88" s="3">
        <v>52</v>
      </c>
      <c r="H88" s="3">
        <v>49</v>
      </c>
      <c r="I88" s="3">
        <v>51</v>
      </c>
      <c r="J88" s="3">
        <v>50</v>
      </c>
      <c r="K88" s="3">
        <v>50</v>
      </c>
      <c r="L88" s="165">
        <v>49</v>
      </c>
      <c r="M88" s="165">
        <v>54</v>
      </c>
      <c r="N88" s="165">
        <v>46</v>
      </c>
    </row>
    <row r="89" spans="1:14" x14ac:dyDescent="0.25">
      <c r="A89" s="11" t="s">
        <v>31</v>
      </c>
      <c r="B89" s="11" t="s">
        <v>70</v>
      </c>
      <c r="C89" s="12">
        <v>35</v>
      </c>
      <c r="D89" s="3">
        <v>35</v>
      </c>
      <c r="E89" s="3">
        <v>35</v>
      </c>
      <c r="F89" s="3">
        <v>35</v>
      </c>
      <c r="G89" s="3">
        <v>35</v>
      </c>
      <c r="H89" s="3">
        <v>37</v>
      </c>
      <c r="I89" s="3">
        <v>38</v>
      </c>
      <c r="J89" s="3">
        <v>36</v>
      </c>
      <c r="K89" s="3">
        <v>38</v>
      </c>
      <c r="L89" s="165">
        <v>37</v>
      </c>
      <c r="M89" s="165">
        <v>35</v>
      </c>
      <c r="N89" s="165">
        <v>32</v>
      </c>
    </row>
    <row r="90" spans="1:14" x14ac:dyDescent="0.25">
      <c r="A90" s="11" t="s">
        <v>131</v>
      </c>
      <c r="B90" s="11" t="s">
        <v>70</v>
      </c>
      <c r="C90" s="12">
        <v>10</v>
      </c>
      <c r="D90" s="3">
        <v>10</v>
      </c>
      <c r="E90" s="3">
        <v>10</v>
      </c>
      <c r="F90" s="3">
        <v>10</v>
      </c>
      <c r="G90" s="3">
        <v>10</v>
      </c>
      <c r="H90" s="3">
        <v>10</v>
      </c>
      <c r="I90" s="3">
        <v>10</v>
      </c>
      <c r="J90" s="3">
        <v>10</v>
      </c>
      <c r="K90" s="3">
        <v>10</v>
      </c>
      <c r="L90" s="165">
        <v>10</v>
      </c>
      <c r="M90" s="165">
        <v>10</v>
      </c>
      <c r="N90" s="165">
        <v>10</v>
      </c>
    </row>
    <row r="91" spans="1:14" x14ac:dyDescent="0.25">
      <c r="A91" s="11" t="s">
        <v>132</v>
      </c>
      <c r="B91" s="11" t="s">
        <v>70</v>
      </c>
      <c r="C91" s="12">
        <v>89</v>
      </c>
      <c r="D91" s="3">
        <v>124</v>
      </c>
      <c r="E91" s="3">
        <v>125</v>
      </c>
      <c r="F91" s="3">
        <v>125</v>
      </c>
      <c r="G91" s="3">
        <v>125</v>
      </c>
      <c r="H91" s="3">
        <v>126</v>
      </c>
      <c r="I91" s="3">
        <v>124</v>
      </c>
      <c r="J91" s="3">
        <v>126</v>
      </c>
      <c r="K91" s="3">
        <v>129</v>
      </c>
      <c r="L91" s="165">
        <v>138</v>
      </c>
      <c r="M91" s="165">
        <v>138</v>
      </c>
      <c r="N91" s="165">
        <v>140</v>
      </c>
    </row>
    <row r="92" spans="1:14" x14ac:dyDescent="0.25">
      <c r="A92" s="24" t="s">
        <v>32</v>
      </c>
      <c r="B92" s="11" t="s">
        <v>96</v>
      </c>
      <c r="C92" s="15">
        <v>1408</v>
      </c>
      <c r="D92" s="3">
        <v>1410</v>
      </c>
      <c r="E92" s="3">
        <v>1264</v>
      </c>
      <c r="F92" s="3">
        <v>1263</v>
      </c>
      <c r="G92" s="3">
        <v>1256</v>
      </c>
      <c r="H92" s="3">
        <v>1282</v>
      </c>
      <c r="I92" s="3">
        <v>1223</v>
      </c>
      <c r="J92" s="3">
        <v>1190</v>
      </c>
      <c r="K92" s="3">
        <v>1191</v>
      </c>
      <c r="L92" s="165">
        <v>1155</v>
      </c>
      <c r="M92" s="165">
        <v>1182</v>
      </c>
      <c r="N92" s="165">
        <v>1118</v>
      </c>
    </row>
    <row r="93" spans="1:14" x14ac:dyDescent="0.25">
      <c r="A93" s="24" t="s">
        <v>133</v>
      </c>
      <c r="B93" s="11" t="s">
        <v>101</v>
      </c>
      <c r="C93" s="15">
        <v>242</v>
      </c>
      <c r="D93" s="3">
        <v>242</v>
      </c>
      <c r="E93" s="3">
        <v>221</v>
      </c>
      <c r="F93" s="3">
        <v>230</v>
      </c>
      <c r="G93" s="3">
        <v>229</v>
      </c>
      <c r="H93" s="3">
        <v>237</v>
      </c>
      <c r="I93" s="3">
        <v>147</v>
      </c>
      <c r="J93" s="3">
        <v>143</v>
      </c>
      <c r="K93" s="3">
        <v>143</v>
      </c>
      <c r="L93" s="165">
        <v>143</v>
      </c>
      <c r="M93" s="165">
        <v>147</v>
      </c>
      <c r="N93" s="165">
        <v>139</v>
      </c>
    </row>
    <row r="94" spans="1:14" x14ac:dyDescent="0.25">
      <c r="A94" s="24" t="s">
        <v>134</v>
      </c>
      <c r="B94" s="11" t="s">
        <v>103</v>
      </c>
      <c r="C94" s="15">
        <v>13</v>
      </c>
      <c r="D94" s="3">
        <v>13</v>
      </c>
      <c r="E94" s="3">
        <v>11</v>
      </c>
      <c r="F94" s="3">
        <v>15</v>
      </c>
      <c r="G94" s="3">
        <v>13</v>
      </c>
      <c r="H94" s="3">
        <v>15</v>
      </c>
      <c r="I94" s="3">
        <v>14</v>
      </c>
      <c r="J94" s="3">
        <v>15</v>
      </c>
      <c r="K94" s="3">
        <v>17</v>
      </c>
      <c r="L94" s="165">
        <v>15</v>
      </c>
      <c r="M94" s="165">
        <v>15</v>
      </c>
      <c r="N94" s="165">
        <v>15</v>
      </c>
    </row>
    <row r="95" spans="1:14" x14ac:dyDescent="0.25">
      <c r="A95" s="24" t="s">
        <v>135</v>
      </c>
      <c r="B95" s="11" t="s">
        <v>103</v>
      </c>
      <c r="C95" s="15">
        <v>41</v>
      </c>
      <c r="D95" s="3">
        <v>43</v>
      </c>
      <c r="E95" s="3">
        <v>42</v>
      </c>
      <c r="F95" s="3">
        <v>41</v>
      </c>
      <c r="G95" s="3">
        <v>42</v>
      </c>
      <c r="H95" s="3">
        <v>46</v>
      </c>
      <c r="I95" s="3">
        <v>60</v>
      </c>
      <c r="J95" s="3">
        <v>57</v>
      </c>
      <c r="K95" s="3">
        <v>56</v>
      </c>
      <c r="L95" s="165">
        <v>53</v>
      </c>
      <c r="M95" s="165">
        <v>55</v>
      </c>
      <c r="N95" s="165">
        <v>49</v>
      </c>
    </row>
    <row r="96" spans="1:14" x14ac:dyDescent="0.25">
      <c r="A96" s="24" t="s">
        <v>136</v>
      </c>
      <c r="B96" s="11" t="s">
        <v>103</v>
      </c>
      <c r="C96" s="15">
        <v>49</v>
      </c>
      <c r="D96" s="3">
        <v>50</v>
      </c>
      <c r="E96" s="3">
        <v>46</v>
      </c>
      <c r="F96" s="3">
        <v>43</v>
      </c>
      <c r="G96" s="3">
        <v>45</v>
      </c>
      <c r="H96" s="3">
        <v>46</v>
      </c>
      <c r="I96" s="3">
        <v>47</v>
      </c>
      <c r="J96" s="3">
        <v>48</v>
      </c>
      <c r="K96" s="3">
        <v>47</v>
      </c>
      <c r="L96" s="165">
        <v>47</v>
      </c>
      <c r="M96" s="165">
        <v>47</v>
      </c>
      <c r="N96" s="165">
        <v>45</v>
      </c>
    </row>
    <row r="97" spans="1:14" x14ac:dyDescent="0.25">
      <c r="A97" s="24" t="s">
        <v>137</v>
      </c>
      <c r="B97" s="11" t="s">
        <v>119</v>
      </c>
      <c r="C97" s="12">
        <v>52</v>
      </c>
      <c r="D97" s="3">
        <v>55</v>
      </c>
      <c r="E97" s="3">
        <v>49</v>
      </c>
      <c r="F97" s="3">
        <v>51</v>
      </c>
      <c r="G97" s="3">
        <v>54</v>
      </c>
      <c r="H97" s="3">
        <v>58</v>
      </c>
      <c r="I97" s="3">
        <v>58</v>
      </c>
      <c r="J97" s="3">
        <v>51</v>
      </c>
      <c r="K97" s="3">
        <v>52</v>
      </c>
      <c r="L97" s="165">
        <v>52</v>
      </c>
      <c r="M97" s="165">
        <v>55</v>
      </c>
      <c r="N97" s="165">
        <v>47</v>
      </c>
    </row>
    <row r="98" spans="1:14" x14ac:dyDescent="0.25">
      <c r="A98" s="24" t="s">
        <v>138</v>
      </c>
      <c r="B98" s="11" t="s">
        <v>139</v>
      </c>
      <c r="C98" s="25">
        <v>344</v>
      </c>
      <c r="D98" s="3">
        <v>346</v>
      </c>
      <c r="E98" s="3">
        <v>344</v>
      </c>
      <c r="F98" s="3">
        <v>333</v>
      </c>
      <c r="G98" s="3">
        <v>331</v>
      </c>
      <c r="H98" s="3">
        <v>334</v>
      </c>
      <c r="I98" s="3">
        <v>330</v>
      </c>
      <c r="J98" s="3">
        <v>330</v>
      </c>
      <c r="K98" s="3">
        <v>328</v>
      </c>
      <c r="L98" s="165">
        <v>328</v>
      </c>
      <c r="M98" s="165">
        <v>328</v>
      </c>
      <c r="N98" s="165">
        <v>326</v>
      </c>
    </row>
    <row r="99" spans="1:14" x14ac:dyDescent="0.25">
      <c r="A99" s="24" t="s">
        <v>140</v>
      </c>
      <c r="B99" s="11"/>
      <c r="C99" s="12">
        <v>29</v>
      </c>
      <c r="D99" s="3">
        <v>29</v>
      </c>
      <c r="E99" s="3">
        <v>29</v>
      </c>
      <c r="F99" s="3">
        <v>29</v>
      </c>
      <c r="G99" s="3">
        <v>29</v>
      </c>
      <c r="H99" s="3">
        <v>29</v>
      </c>
      <c r="I99" s="3">
        <v>29</v>
      </c>
      <c r="J99" s="3">
        <v>29</v>
      </c>
      <c r="K99" s="3">
        <v>30</v>
      </c>
      <c r="L99" s="165">
        <v>49</v>
      </c>
      <c r="M99" s="165">
        <v>48</v>
      </c>
      <c r="N99" s="165">
        <v>48</v>
      </c>
    </row>
    <row r="100" spans="1:14" x14ac:dyDescent="0.25">
      <c r="A100" s="24" t="s">
        <v>51</v>
      </c>
      <c r="B100" s="11" t="s">
        <v>103</v>
      </c>
      <c r="C100" s="12"/>
      <c r="D100" s="3"/>
      <c r="E100" s="3"/>
      <c r="F100" s="3"/>
      <c r="G100" s="3"/>
      <c r="H100" s="3"/>
      <c r="I100" s="3">
        <v>72</v>
      </c>
      <c r="J100" s="3">
        <v>71</v>
      </c>
      <c r="K100" s="3">
        <v>70</v>
      </c>
      <c r="L100" s="165">
        <v>67</v>
      </c>
      <c r="M100" s="165">
        <v>67</v>
      </c>
      <c r="N100" s="165">
        <v>62</v>
      </c>
    </row>
    <row r="101" spans="1:14" x14ac:dyDescent="0.25">
      <c r="A101" s="24" t="s">
        <v>141</v>
      </c>
      <c r="B101" s="11" t="s">
        <v>103</v>
      </c>
      <c r="C101" s="12"/>
      <c r="D101" s="3"/>
      <c r="E101" s="3"/>
      <c r="F101" s="3"/>
      <c r="G101" s="3"/>
      <c r="H101" s="3"/>
      <c r="I101" s="3"/>
      <c r="J101" s="3">
        <v>36</v>
      </c>
      <c r="K101" s="3">
        <v>35</v>
      </c>
      <c r="L101" s="165">
        <v>37</v>
      </c>
      <c r="M101" s="165">
        <v>37</v>
      </c>
      <c r="N101" s="165">
        <v>37</v>
      </c>
    </row>
    <row r="102" spans="1:14" x14ac:dyDescent="0.25">
      <c r="A102" s="24" t="s">
        <v>142</v>
      </c>
      <c r="B102" s="11" t="s">
        <v>103</v>
      </c>
      <c r="C102" s="12"/>
      <c r="D102" s="3"/>
      <c r="E102" s="3"/>
      <c r="F102" s="3"/>
      <c r="G102" s="3"/>
      <c r="H102" s="3"/>
      <c r="I102" s="3">
        <v>257</v>
      </c>
      <c r="J102" s="3">
        <v>256</v>
      </c>
      <c r="K102" s="3">
        <v>252</v>
      </c>
      <c r="L102" s="165">
        <v>248</v>
      </c>
      <c r="M102" s="165">
        <v>242</v>
      </c>
      <c r="N102" s="165">
        <v>246</v>
      </c>
    </row>
    <row r="103" spans="1:14" x14ac:dyDescent="0.25">
      <c r="A103" s="24" t="s">
        <v>143</v>
      </c>
      <c r="B103" s="11" t="s">
        <v>119</v>
      </c>
      <c r="C103" s="12"/>
      <c r="D103" s="3"/>
      <c r="E103" s="3"/>
      <c r="F103" s="3"/>
      <c r="G103" s="3"/>
      <c r="H103" s="3"/>
      <c r="I103" s="3">
        <v>336</v>
      </c>
      <c r="J103" s="3">
        <v>334</v>
      </c>
      <c r="K103" s="3">
        <v>331</v>
      </c>
      <c r="L103" s="165">
        <v>312</v>
      </c>
      <c r="M103" s="165">
        <v>305</v>
      </c>
      <c r="N103" s="165">
        <v>312</v>
      </c>
    </row>
    <row r="104" spans="1:14" x14ac:dyDescent="0.25">
      <c r="A104" s="24" t="s">
        <v>144</v>
      </c>
      <c r="B104" s="11" t="s">
        <v>119</v>
      </c>
      <c r="C104" s="12"/>
      <c r="D104" s="3"/>
      <c r="E104" s="3"/>
      <c r="F104" s="3"/>
      <c r="G104" s="3"/>
      <c r="H104" s="3"/>
      <c r="I104" s="3">
        <v>20</v>
      </c>
      <c r="J104" s="3">
        <v>215</v>
      </c>
      <c r="K104" s="3">
        <v>231</v>
      </c>
      <c r="L104" s="165">
        <v>227</v>
      </c>
      <c r="M104" s="165">
        <v>224</v>
      </c>
      <c r="N104" s="165">
        <v>224</v>
      </c>
    </row>
    <row r="105" spans="1:14" x14ac:dyDescent="0.25">
      <c r="A105" s="20" t="s">
        <v>145</v>
      </c>
      <c r="B105" s="20"/>
      <c r="C105" s="17">
        <v>13263</v>
      </c>
      <c r="D105" s="17">
        <v>12875</v>
      </c>
      <c r="E105" s="17">
        <v>12809</v>
      </c>
      <c r="F105" s="17">
        <v>12746</v>
      </c>
      <c r="G105" s="17">
        <v>12891</v>
      </c>
      <c r="H105" s="17">
        <v>12770</v>
      </c>
      <c r="I105" s="17">
        <v>13488</v>
      </c>
      <c r="J105" s="17">
        <v>13325</v>
      </c>
      <c r="K105" s="17">
        <v>13232</v>
      </c>
      <c r="L105" s="170">
        <f>SUM(L56:L104)</f>
        <v>13096</v>
      </c>
      <c r="M105" s="170">
        <v>12968</v>
      </c>
      <c r="N105" s="170">
        <v>12747</v>
      </c>
    </row>
    <row r="106" spans="1:14" x14ac:dyDescent="0.25">
      <c r="C106" s="8"/>
    </row>
    <row r="107" spans="1:14" x14ac:dyDescent="0.25">
      <c r="C107" s="8"/>
    </row>
    <row r="108" spans="1:14" x14ac:dyDescent="0.25">
      <c r="A108" s="234" t="s">
        <v>146</v>
      </c>
      <c r="B108" s="234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C109" s="8"/>
    </row>
    <row r="110" spans="1:14" x14ac:dyDescent="0.25">
      <c r="A110" s="235" t="s">
        <v>54</v>
      </c>
      <c r="B110" s="236" t="s">
        <v>55</v>
      </c>
      <c r="C110" s="9" t="s">
        <v>56</v>
      </c>
      <c r="D110" s="9" t="s">
        <v>57</v>
      </c>
      <c r="E110" s="9" t="s">
        <v>58</v>
      </c>
      <c r="F110" s="9" t="s">
        <v>59</v>
      </c>
      <c r="G110" s="9" t="s">
        <v>60</v>
      </c>
      <c r="H110" s="9" t="s">
        <v>61</v>
      </c>
      <c r="I110" s="9" t="s">
        <v>62</v>
      </c>
      <c r="J110" s="10" t="s">
        <v>63</v>
      </c>
      <c r="K110" s="10" t="s">
        <v>64</v>
      </c>
      <c r="L110" s="10" t="s">
        <v>65</v>
      </c>
      <c r="M110" s="9" t="s">
        <v>66</v>
      </c>
      <c r="N110" s="10" t="s">
        <v>67</v>
      </c>
    </row>
    <row r="111" spans="1:14" x14ac:dyDescent="0.25">
      <c r="A111" s="235"/>
      <c r="B111" s="237"/>
      <c r="C111" s="10" t="s">
        <v>68</v>
      </c>
      <c r="D111" s="10" t="s">
        <v>68</v>
      </c>
      <c r="E111" s="10" t="s">
        <v>68</v>
      </c>
      <c r="F111" s="10" t="s">
        <v>68</v>
      </c>
      <c r="G111" s="10" t="s">
        <v>68</v>
      </c>
      <c r="H111" s="10" t="s">
        <v>68</v>
      </c>
      <c r="I111" s="10" t="s">
        <v>68</v>
      </c>
      <c r="J111" s="10" t="s">
        <v>68</v>
      </c>
      <c r="K111" s="10" t="s">
        <v>68</v>
      </c>
      <c r="L111" s="10" t="s">
        <v>68</v>
      </c>
      <c r="M111" s="10" t="s">
        <v>68</v>
      </c>
      <c r="N111" s="10" t="s">
        <v>68</v>
      </c>
    </row>
    <row r="112" spans="1:14" x14ac:dyDescent="0.25">
      <c r="A112" s="26" t="s">
        <v>147</v>
      </c>
      <c r="B112" s="27" t="s">
        <v>139</v>
      </c>
      <c r="C112" s="25">
        <v>175</v>
      </c>
      <c r="D112" s="11">
        <v>276</v>
      </c>
      <c r="E112" s="11">
        <v>282</v>
      </c>
      <c r="F112" s="11">
        <v>287</v>
      </c>
      <c r="G112" s="11">
        <v>293</v>
      </c>
      <c r="H112" s="11">
        <v>292</v>
      </c>
      <c r="I112" s="11">
        <v>287</v>
      </c>
      <c r="J112" s="11">
        <v>284</v>
      </c>
      <c r="K112" s="11">
        <v>279</v>
      </c>
      <c r="L112" s="164">
        <v>267</v>
      </c>
      <c r="M112" s="164">
        <v>257</v>
      </c>
      <c r="N112" s="171">
        <v>243</v>
      </c>
    </row>
    <row r="113" spans="1:14" x14ac:dyDescent="0.25">
      <c r="A113" s="26" t="s">
        <v>47</v>
      </c>
      <c r="B113" s="27" t="s">
        <v>96</v>
      </c>
      <c r="C113" s="25">
        <v>60</v>
      </c>
      <c r="D113" s="11">
        <v>98</v>
      </c>
      <c r="E113" s="11">
        <v>119</v>
      </c>
      <c r="F113" s="11">
        <v>117</v>
      </c>
      <c r="G113" s="11">
        <v>122</v>
      </c>
      <c r="H113" s="11">
        <v>122</v>
      </c>
      <c r="I113" s="11">
        <v>125</v>
      </c>
      <c r="J113" s="11">
        <v>126</v>
      </c>
      <c r="K113" s="11">
        <v>122</v>
      </c>
      <c r="L113" s="164">
        <v>124</v>
      </c>
      <c r="M113" s="164">
        <v>123</v>
      </c>
      <c r="N113" s="164">
        <v>122</v>
      </c>
    </row>
    <row r="114" spans="1:14" x14ac:dyDescent="0.25">
      <c r="A114" s="26" t="s">
        <v>148</v>
      </c>
      <c r="B114" s="27" t="s">
        <v>149</v>
      </c>
      <c r="C114" s="25"/>
      <c r="D114" s="11"/>
      <c r="E114" s="11"/>
      <c r="F114" s="11"/>
      <c r="G114" s="11"/>
      <c r="H114" s="11">
        <v>2188</v>
      </c>
      <c r="I114" s="11">
        <v>2173</v>
      </c>
      <c r="J114" s="11">
        <v>2153</v>
      </c>
      <c r="K114" s="11">
        <v>2159</v>
      </c>
      <c r="L114" s="164">
        <v>2137</v>
      </c>
      <c r="M114" s="164">
        <v>2109</v>
      </c>
      <c r="N114" s="164">
        <v>2094</v>
      </c>
    </row>
    <row r="115" spans="1:14" x14ac:dyDescent="0.25">
      <c r="A115" s="26" t="s">
        <v>48</v>
      </c>
      <c r="B115" s="27" t="s">
        <v>149</v>
      </c>
      <c r="C115" s="25">
        <v>447</v>
      </c>
      <c r="D115" s="11">
        <v>445</v>
      </c>
      <c r="E115" s="11">
        <v>439</v>
      </c>
      <c r="F115" s="11">
        <v>432</v>
      </c>
      <c r="G115" s="11">
        <v>439</v>
      </c>
      <c r="H115" s="11">
        <v>435</v>
      </c>
      <c r="I115" s="11">
        <v>427</v>
      </c>
      <c r="J115" s="11">
        <v>422</v>
      </c>
      <c r="K115" s="11">
        <v>413</v>
      </c>
      <c r="L115" s="164">
        <v>414</v>
      </c>
      <c r="M115" s="164">
        <v>409</v>
      </c>
      <c r="N115" s="164">
        <v>406</v>
      </c>
    </row>
    <row r="116" spans="1:14" x14ac:dyDescent="0.25">
      <c r="A116" s="26" t="s">
        <v>150</v>
      </c>
      <c r="B116" s="27" t="s">
        <v>151</v>
      </c>
      <c r="C116" s="25"/>
      <c r="D116" s="11"/>
      <c r="E116" s="11"/>
      <c r="F116" s="11"/>
      <c r="G116" s="11"/>
      <c r="H116" s="11">
        <v>59</v>
      </c>
      <c r="I116" s="11">
        <v>59</v>
      </c>
      <c r="J116" s="11">
        <v>56</v>
      </c>
      <c r="K116" s="11">
        <v>52</v>
      </c>
      <c r="L116" s="164">
        <v>52</v>
      </c>
      <c r="M116" s="164">
        <v>52</v>
      </c>
      <c r="N116" s="164">
        <v>43</v>
      </c>
    </row>
    <row r="117" spans="1:14" x14ac:dyDescent="0.25">
      <c r="A117" s="26" t="s">
        <v>152</v>
      </c>
      <c r="B117" s="27" t="s">
        <v>139</v>
      </c>
      <c r="C117" s="25"/>
      <c r="D117" s="11"/>
      <c r="E117" s="11"/>
      <c r="F117" s="11"/>
      <c r="G117" s="11"/>
      <c r="H117" s="11"/>
      <c r="I117" s="11">
        <v>192</v>
      </c>
      <c r="J117" s="11">
        <v>189</v>
      </c>
      <c r="K117" s="11">
        <v>186</v>
      </c>
      <c r="L117" s="164">
        <v>180</v>
      </c>
      <c r="M117" s="164">
        <v>174</v>
      </c>
      <c r="N117" s="164">
        <v>171</v>
      </c>
    </row>
    <row r="118" spans="1:14" x14ac:dyDescent="0.25">
      <c r="A118" s="172" t="s">
        <v>347</v>
      </c>
      <c r="B118" s="27" t="s">
        <v>348</v>
      </c>
      <c r="C118" s="171"/>
      <c r="D118" s="164"/>
      <c r="E118" s="164"/>
      <c r="F118" s="164"/>
      <c r="G118" s="164"/>
      <c r="H118" s="164"/>
      <c r="I118" s="164"/>
      <c r="J118" s="164"/>
      <c r="K118" s="164"/>
      <c r="L118" s="164">
        <v>73</v>
      </c>
      <c r="M118" s="164">
        <v>72</v>
      </c>
      <c r="N118" s="164">
        <v>71</v>
      </c>
    </row>
    <row r="119" spans="1:14" x14ac:dyDescent="0.25">
      <c r="A119" s="172" t="s">
        <v>349</v>
      </c>
      <c r="B119" s="27" t="s">
        <v>348</v>
      </c>
      <c r="C119" s="171"/>
      <c r="D119" s="164"/>
      <c r="E119" s="164"/>
      <c r="F119" s="164"/>
      <c r="G119" s="164"/>
      <c r="H119" s="164"/>
      <c r="I119" s="164"/>
      <c r="J119" s="164"/>
      <c r="K119" s="164"/>
      <c r="L119" s="164">
        <v>189</v>
      </c>
      <c r="M119" s="164">
        <v>182</v>
      </c>
      <c r="N119" s="164">
        <v>176</v>
      </c>
    </row>
    <row r="120" spans="1:14" x14ac:dyDescent="0.25">
      <c r="A120" s="28" t="s">
        <v>87</v>
      </c>
      <c r="B120" s="20"/>
      <c r="C120" s="17">
        <v>682</v>
      </c>
      <c r="D120" s="17">
        <v>819</v>
      </c>
      <c r="E120" s="17">
        <v>840</v>
      </c>
      <c r="F120" s="17">
        <v>836</v>
      </c>
      <c r="G120" s="17">
        <v>854</v>
      </c>
      <c r="H120" s="17">
        <v>3096</v>
      </c>
      <c r="I120" s="17">
        <v>3263</v>
      </c>
      <c r="J120" s="17">
        <v>3230</v>
      </c>
      <c r="K120" s="17">
        <v>3211</v>
      </c>
      <c r="L120" s="170">
        <f>SUM(L112:L119)</f>
        <v>3436</v>
      </c>
      <c r="M120" s="170">
        <v>3378</v>
      </c>
      <c r="N120" s="170">
        <v>3326</v>
      </c>
    </row>
    <row r="121" spans="1:14" x14ac:dyDescent="0.25">
      <c r="A121" s="29" t="s">
        <v>153</v>
      </c>
      <c r="B121" s="29"/>
      <c r="C121" s="30">
        <v>17138</v>
      </c>
      <c r="D121" s="30">
        <v>17756</v>
      </c>
      <c r="E121" s="30">
        <v>18844</v>
      </c>
      <c r="F121" s="30">
        <v>18795</v>
      </c>
      <c r="G121" s="30">
        <v>18956</v>
      </c>
      <c r="H121" s="30">
        <v>21063</v>
      </c>
      <c r="I121" s="30">
        <v>21887</v>
      </c>
      <c r="J121" s="30">
        <v>21683</v>
      </c>
      <c r="K121" s="30">
        <v>21757</v>
      </c>
      <c r="L121" s="173">
        <f>SUM(L120+L105+L49+L25)</f>
        <v>22372</v>
      </c>
      <c r="M121" s="173">
        <v>22176</v>
      </c>
      <c r="N121" s="173">
        <v>21811</v>
      </c>
    </row>
    <row r="124" spans="1:14" x14ac:dyDescent="0.25">
      <c r="L124" s="174"/>
    </row>
    <row r="125" spans="1:14" x14ac:dyDescent="0.25">
      <c r="L125" s="174"/>
    </row>
  </sheetData>
  <mergeCells count="13">
    <mergeCell ref="A30:A31"/>
    <mergeCell ref="B30:B31"/>
    <mergeCell ref="A1:N1"/>
    <mergeCell ref="A3:B3"/>
    <mergeCell ref="A5:A6"/>
    <mergeCell ref="B5:B6"/>
    <mergeCell ref="A28:B28"/>
    <mergeCell ref="A52:B52"/>
    <mergeCell ref="A54:A55"/>
    <mergeCell ref="B54:B55"/>
    <mergeCell ref="A108:B108"/>
    <mergeCell ref="A110:A111"/>
    <mergeCell ref="B110:B111"/>
  </mergeCells>
  <conditionalFormatting sqref="C56">
    <cfRule type="duplicateValues" dxfId="12" priority="11"/>
  </conditionalFormatting>
  <conditionalFormatting sqref="C59">
    <cfRule type="duplicateValues" dxfId="11" priority="10"/>
  </conditionalFormatting>
  <conditionalFormatting sqref="C92:C93">
    <cfRule type="duplicateValues" dxfId="10" priority="9"/>
  </conditionalFormatting>
  <conditionalFormatting sqref="C94:C96">
    <cfRule type="duplicateValues" dxfId="9" priority="8"/>
  </conditionalFormatting>
  <conditionalFormatting sqref="C61:C73">
    <cfRule type="duplicateValues" dxfId="8" priority="7"/>
  </conditionalFormatting>
  <conditionalFormatting sqref="C74:C76">
    <cfRule type="duplicateValues" dxfId="7" priority="6"/>
  </conditionalFormatting>
  <conditionalFormatting sqref="C77">
    <cfRule type="duplicateValues" dxfId="6" priority="5"/>
  </conditionalFormatting>
  <conditionalFormatting sqref="C78">
    <cfRule type="duplicateValues" dxfId="5" priority="4"/>
  </conditionalFormatting>
  <conditionalFormatting sqref="C79:C80 C82">
    <cfRule type="duplicateValues" dxfId="4" priority="3"/>
  </conditionalFormatting>
  <conditionalFormatting sqref="C86">
    <cfRule type="duplicateValues" dxfId="3" priority="2"/>
  </conditionalFormatting>
  <conditionalFormatting sqref="C112:C119">
    <cfRule type="duplicateValues" dxfId="2" priority="1"/>
  </conditionalFormatting>
  <conditionalFormatting sqref="C18:C24">
    <cfRule type="duplicateValues" dxfId="1" priority="12"/>
  </conditionalFormatting>
  <conditionalFormatting sqref="C98">
    <cfRule type="duplicateValues" dxfId="0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"/>
  <sheetViews>
    <sheetView workbookViewId="0">
      <selection activeCell="I28" sqref="I28"/>
    </sheetView>
  </sheetViews>
  <sheetFormatPr defaultRowHeight="15" x14ac:dyDescent="0.25"/>
  <cols>
    <col min="1" max="1" width="4.42578125" bestFit="1" customWidth="1"/>
    <col min="2" max="2" width="37.42578125" bestFit="1" customWidth="1"/>
  </cols>
  <sheetData>
    <row r="1" spans="1:20" x14ac:dyDescent="0.25">
      <c r="A1" s="267" t="s">
        <v>154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34"/>
      <c r="P1" s="34"/>
      <c r="Q1" s="31"/>
      <c r="R1" s="31"/>
      <c r="S1" s="31"/>
      <c r="T1" s="31"/>
    </row>
    <row r="2" spans="1:20" x14ac:dyDescent="0.25">
      <c r="A2" s="268">
        <v>6</v>
      </c>
      <c r="B2" s="267" t="s">
        <v>155</v>
      </c>
      <c r="C2" s="267"/>
      <c r="D2" s="267"/>
      <c r="E2" s="267"/>
      <c r="F2" s="267"/>
      <c r="G2" s="269"/>
      <c r="H2" s="270"/>
      <c r="I2" s="270"/>
      <c r="J2" s="271"/>
      <c r="K2" s="267"/>
      <c r="L2" s="267"/>
      <c r="M2" s="267"/>
      <c r="N2" s="267"/>
      <c r="O2" s="34"/>
      <c r="P2" s="34"/>
      <c r="Q2" s="31"/>
      <c r="R2" s="31"/>
      <c r="S2" s="31"/>
      <c r="T2" s="31"/>
    </row>
    <row r="3" spans="1:20" x14ac:dyDescent="0.25">
      <c r="A3" s="268"/>
      <c r="B3" s="267"/>
      <c r="C3" s="267" t="s">
        <v>156</v>
      </c>
      <c r="D3" s="267"/>
      <c r="E3" s="267"/>
      <c r="F3" s="267"/>
      <c r="G3" s="269" t="s">
        <v>157</v>
      </c>
      <c r="H3" s="270"/>
      <c r="I3" s="270"/>
      <c r="J3" s="271"/>
      <c r="K3" s="272" t="s">
        <v>158</v>
      </c>
      <c r="L3" s="272"/>
      <c r="M3" s="272"/>
      <c r="N3" s="272"/>
      <c r="O3" s="34"/>
      <c r="P3" s="34"/>
      <c r="Q3" s="31"/>
      <c r="R3" s="31"/>
      <c r="S3" s="31"/>
      <c r="T3" s="31"/>
    </row>
    <row r="4" spans="1:20" x14ac:dyDescent="0.25">
      <c r="A4" s="268"/>
      <c r="B4" s="267"/>
      <c r="C4" s="267"/>
      <c r="D4" s="267"/>
      <c r="E4" s="267"/>
      <c r="F4" s="267"/>
      <c r="G4" s="269"/>
      <c r="H4" s="270"/>
      <c r="I4" s="270"/>
      <c r="J4" s="271"/>
      <c r="K4" s="267"/>
      <c r="L4" s="267"/>
      <c r="M4" s="267"/>
      <c r="N4" s="267"/>
      <c r="O4" s="34"/>
      <c r="P4" s="34"/>
      <c r="Q4" s="31"/>
      <c r="R4" s="31"/>
      <c r="S4" s="31"/>
      <c r="T4" s="31"/>
    </row>
    <row r="5" spans="1:20" x14ac:dyDescent="0.25">
      <c r="A5" s="42"/>
      <c r="B5" s="34" t="s">
        <v>159</v>
      </c>
      <c r="C5" s="34" t="s">
        <v>160</v>
      </c>
      <c r="D5" s="34" t="s">
        <v>161</v>
      </c>
      <c r="E5" s="34" t="s">
        <v>162</v>
      </c>
      <c r="F5" s="36" t="s">
        <v>163</v>
      </c>
      <c r="G5" s="34" t="s">
        <v>164</v>
      </c>
      <c r="H5" s="34" t="s">
        <v>165</v>
      </c>
      <c r="I5" s="34" t="s">
        <v>166</v>
      </c>
      <c r="J5" s="34" t="s">
        <v>167</v>
      </c>
      <c r="K5" s="34" t="s">
        <v>168</v>
      </c>
      <c r="L5" s="34" t="s">
        <v>169</v>
      </c>
      <c r="M5" s="36" t="s">
        <v>170</v>
      </c>
      <c r="N5" s="34" t="s">
        <v>171</v>
      </c>
      <c r="O5" s="34"/>
      <c r="P5" s="34"/>
      <c r="Q5" s="31"/>
      <c r="R5" s="31"/>
      <c r="S5" s="31"/>
      <c r="T5" s="31"/>
    </row>
    <row r="6" spans="1:20" x14ac:dyDescent="0.25">
      <c r="A6" s="42"/>
      <c r="B6" s="34" t="s">
        <v>172</v>
      </c>
      <c r="C6" s="34">
        <v>4728</v>
      </c>
      <c r="D6" s="34">
        <v>4728</v>
      </c>
      <c r="E6" s="34">
        <v>4728</v>
      </c>
      <c r="F6" s="34">
        <v>4728</v>
      </c>
      <c r="G6" s="34">
        <v>4728</v>
      </c>
      <c r="H6" s="34">
        <v>4728</v>
      </c>
      <c r="I6" s="34">
        <v>4728</v>
      </c>
      <c r="J6" s="34">
        <v>4728</v>
      </c>
      <c r="K6" s="34">
        <v>4728</v>
      </c>
      <c r="L6" s="34"/>
      <c r="M6" s="34"/>
      <c r="N6" s="34"/>
      <c r="O6" s="34"/>
      <c r="P6" s="34"/>
      <c r="Q6" s="31"/>
      <c r="R6" s="31"/>
      <c r="S6" s="31"/>
      <c r="T6" s="31"/>
    </row>
    <row r="7" spans="1:20" x14ac:dyDescent="0.25">
      <c r="A7" s="42"/>
      <c r="B7" s="34" t="s">
        <v>173</v>
      </c>
      <c r="C7" s="34">
        <v>37</v>
      </c>
      <c r="D7" s="34">
        <v>37</v>
      </c>
      <c r="E7" s="34">
        <v>37</v>
      </c>
      <c r="F7" s="34">
        <v>37</v>
      </c>
      <c r="G7" s="34">
        <v>37</v>
      </c>
      <c r="H7" s="34">
        <v>37</v>
      </c>
      <c r="I7" s="34">
        <v>37</v>
      </c>
      <c r="J7" s="34">
        <v>37</v>
      </c>
      <c r="K7" s="34">
        <v>37</v>
      </c>
      <c r="L7" s="34"/>
      <c r="M7" s="34"/>
      <c r="N7" s="34"/>
      <c r="O7" s="34"/>
      <c r="P7" s="34"/>
      <c r="Q7" s="31"/>
      <c r="R7" s="31"/>
      <c r="S7" s="31"/>
      <c r="T7" s="31"/>
    </row>
    <row r="8" spans="1:20" x14ac:dyDescent="0.25">
      <c r="A8" s="35"/>
      <c r="B8" s="34" t="s">
        <v>174</v>
      </c>
      <c r="C8" s="34">
        <v>702</v>
      </c>
      <c r="D8" s="34">
        <v>702</v>
      </c>
      <c r="E8" s="34">
        <v>702</v>
      </c>
      <c r="F8" s="34">
        <v>702</v>
      </c>
      <c r="G8" s="34">
        <v>702</v>
      </c>
      <c r="H8" s="34">
        <v>702</v>
      </c>
      <c r="I8" s="34">
        <v>702</v>
      </c>
      <c r="J8" s="34">
        <v>702</v>
      </c>
      <c r="K8" s="34">
        <v>702</v>
      </c>
      <c r="L8" s="34"/>
      <c r="M8" s="34"/>
      <c r="N8" s="34"/>
      <c r="O8" s="34"/>
      <c r="P8" s="34"/>
      <c r="Q8" s="31"/>
      <c r="R8" s="31"/>
      <c r="S8" s="31"/>
      <c r="T8" s="31"/>
    </row>
    <row r="9" spans="1:20" x14ac:dyDescent="0.25">
      <c r="A9" s="35"/>
      <c r="B9" s="34" t="s">
        <v>175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/>
      <c r="M9" s="34"/>
      <c r="N9" s="34"/>
      <c r="O9" s="34"/>
      <c r="P9" s="34"/>
      <c r="Q9" s="31"/>
      <c r="R9" s="31"/>
      <c r="S9" s="31"/>
      <c r="T9" s="31"/>
    </row>
    <row r="10" spans="1:20" x14ac:dyDescent="0.25">
      <c r="A10" s="35"/>
      <c r="B10" s="34" t="s">
        <v>176</v>
      </c>
      <c r="C10" s="34">
        <v>896</v>
      </c>
      <c r="D10" s="34">
        <v>896</v>
      </c>
      <c r="E10" s="34">
        <v>896</v>
      </c>
      <c r="F10" s="34">
        <v>896</v>
      </c>
      <c r="G10" s="34">
        <v>896</v>
      </c>
      <c r="H10" s="34">
        <v>896</v>
      </c>
      <c r="I10" s="34">
        <v>896</v>
      </c>
      <c r="J10" s="34">
        <v>896</v>
      </c>
      <c r="K10" s="34">
        <v>896</v>
      </c>
      <c r="L10" s="34"/>
      <c r="M10" s="34"/>
      <c r="N10" s="34"/>
      <c r="O10" s="34"/>
      <c r="P10" s="34"/>
      <c r="Q10" s="31"/>
      <c r="R10" s="31"/>
      <c r="S10" s="31"/>
      <c r="T10" s="31"/>
    </row>
    <row r="11" spans="1:20" x14ac:dyDescent="0.25">
      <c r="A11" s="35"/>
      <c r="B11" s="34" t="s">
        <v>177</v>
      </c>
      <c r="C11" s="34">
        <v>7</v>
      </c>
      <c r="D11" s="34">
        <v>7</v>
      </c>
      <c r="E11" s="34">
        <v>7</v>
      </c>
      <c r="F11" s="34">
        <v>7</v>
      </c>
      <c r="G11" s="34">
        <v>7</v>
      </c>
      <c r="H11" s="34">
        <v>7</v>
      </c>
      <c r="I11" s="34">
        <v>7</v>
      </c>
      <c r="J11" s="34">
        <v>7</v>
      </c>
      <c r="K11" s="34">
        <v>7</v>
      </c>
      <c r="L11" s="34"/>
      <c r="M11" s="34"/>
      <c r="N11" s="34"/>
      <c r="O11" s="34"/>
      <c r="P11" s="34"/>
      <c r="Q11" s="31"/>
      <c r="R11" s="31"/>
      <c r="S11" s="31"/>
      <c r="T11" s="31"/>
    </row>
    <row r="12" spans="1:20" x14ac:dyDescent="0.25">
      <c r="A12" s="35"/>
      <c r="B12" s="34" t="s">
        <v>178</v>
      </c>
      <c r="C12" s="34">
        <v>160</v>
      </c>
      <c r="D12" s="34">
        <v>160</v>
      </c>
      <c r="E12" s="34">
        <v>160</v>
      </c>
      <c r="F12" s="34">
        <v>160</v>
      </c>
      <c r="G12" s="34">
        <v>160</v>
      </c>
      <c r="H12" s="34">
        <v>160</v>
      </c>
      <c r="I12" s="34">
        <v>160</v>
      </c>
      <c r="J12" s="34">
        <v>160</v>
      </c>
      <c r="K12" s="34">
        <v>160</v>
      </c>
      <c r="L12" s="34"/>
      <c r="M12" s="34"/>
      <c r="N12" s="34"/>
      <c r="O12" s="34"/>
      <c r="P12" s="34"/>
      <c r="Q12" s="31"/>
      <c r="R12" s="31"/>
      <c r="S12" s="31"/>
      <c r="T12" s="31"/>
    </row>
    <row r="13" spans="1:20" x14ac:dyDescent="0.25">
      <c r="A13" s="42"/>
      <c r="B13" s="34" t="s">
        <v>179</v>
      </c>
      <c r="C13" s="34">
        <v>14</v>
      </c>
      <c r="D13" s="34">
        <v>14</v>
      </c>
      <c r="E13" s="34">
        <v>14</v>
      </c>
      <c r="F13" s="34">
        <v>14</v>
      </c>
      <c r="G13" s="34">
        <v>12</v>
      </c>
      <c r="H13" s="34">
        <v>12</v>
      </c>
      <c r="I13" s="34">
        <v>12</v>
      </c>
      <c r="J13" s="34">
        <v>12</v>
      </c>
      <c r="K13" s="34">
        <v>12</v>
      </c>
      <c r="L13" s="34"/>
      <c r="M13" s="34"/>
      <c r="N13" s="34"/>
      <c r="O13" s="34"/>
      <c r="P13" s="34"/>
      <c r="Q13" s="31"/>
      <c r="R13" s="31"/>
      <c r="S13" s="31"/>
      <c r="T13" s="31"/>
    </row>
    <row r="14" spans="1:20" x14ac:dyDescent="0.25">
      <c r="A14" s="42"/>
      <c r="B14" s="34" t="s">
        <v>180</v>
      </c>
      <c r="C14" s="34">
        <v>6</v>
      </c>
      <c r="D14" s="34">
        <v>6</v>
      </c>
      <c r="E14" s="34">
        <v>6</v>
      </c>
      <c r="F14" s="34">
        <v>6</v>
      </c>
      <c r="G14" s="34">
        <v>6</v>
      </c>
      <c r="H14" s="34">
        <v>6</v>
      </c>
      <c r="I14" s="34">
        <v>6</v>
      </c>
      <c r="J14" s="34">
        <v>6</v>
      </c>
      <c r="K14" s="34">
        <v>6</v>
      </c>
      <c r="L14" s="34"/>
      <c r="M14" s="34"/>
      <c r="N14" s="34"/>
      <c r="O14" s="34"/>
      <c r="P14" s="34"/>
      <c r="Q14" s="31"/>
      <c r="R14" s="31"/>
      <c r="S14" s="31"/>
      <c r="T14" s="31"/>
    </row>
    <row r="15" spans="1:20" x14ac:dyDescent="0.25">
      <c r="A15" s="42"/>
      <c r="B15" s="34" t="s">
        <v>181</v>
      </c>
      <c r="C15" s="34">
        <v>6</v>
      </c>
      <c r="D15" s="34">
        <v>6</v>
      </c>
      <c r="E15" s="34">
        <v>6</v>
      </c>
      <c r="F15" s="34">
        <v>6</v>
      </c>
      <c r="G15" s="34">
        <v>5</v>
      </c>
      <c r="H15" s="34">
        <v>5</v>
      </c>
      <c r="I15" s="34">
        <v>5</v>
      </c>
      <c r="J15" s="34">
        <v>5</v>
      </c>
      <c r="K15" s="34">
        <v>5</v>
      </c>
      <c r="L15" s="34"/>
      <c r="M15" s="34"/>
      <c r="N15" s="34"/>
      <c r="O15" s="34"/>
      <c r="P15" s="34"/>
      <c r="Q15" s="31"/>
      <c r="R15" s="31"/>
      <c r="S15" s="31"/>
      <c r="T15" s="31"/>
    </row>
    <row r="16" spans="1:20" x14ac:dyDescent="0.25">
      <c r="A16" s="42"/>
      <c r="B16" s="44" t="s">
        <v>182</v>
      </c>
      <c r="C16" s="44">
        <v>2319</v>
      </c>
      <c r="D16" s="45">
        <v>2307</v>
      </c>
      <c r="E16" s="44">
        <v>2308</v>
      </c>
      <c r="F16" s="45">
        <v>2291</v>
      </c>
      <c r="G16" s="45">
        <v>2278</v>
      </c>
      <c r="H16" s="44">
        <v>2227</v>
      </c>
      <c r="I16" s="44">
        <v>2297</v>
      </c>
      <c r="J16" s="44">
        <v>2297</v>
      </c>
      <c r="K16" s="44">
        <v>2297</v>
      </c>
      <c r="L16" s="44"/>
      <c r="M16" s="44"/>
      <c r="N16" s="44"/>
      <c r="O16" s="34"/>
      <c r="P16" s="34"/>
      <c r="Q16" s="31"/>
      <c r="R16" s="31"/>
      <c r="S16" s="31"/>
      <c r="T16" s="31"/>
    </row>
    <row r="17" spans="1:16" x14ac:dyDescent="0.25">
      <c r="A17" s="42"/>
      <c r="B17" s="40" t="s">
        <v>4</v>
      </c>
      <c r="C17" s="46">
        <v>2345</v>
      </c>
      <c r="D17" s="40">
        <v>2333</v>
      </c>
      <c r="E17" s="33">
        <v>2334</v>
      </c>
      <c r="F17" s="40">
        <v>2321</v>
      </c>
      <c r="G17" s="40">
        <v>2301</v>
      </c>
      <c r="H17" s="40">
        <v>2250</v>
      </c>
      <c r="I17" s="33">
        <v>2320</v>
      </c>
      <c r="J17" s="33">
        <v>2320</v>
      </c>
      <c r="K17" s="33">
        <v>2320</v>
      </c>
      <c r="L17" s="33"/>
      <c r="M17" s="33"/>
      <c r="N17" s="43"/>
      <c r="O17" s="34"/>
      <c r="P17" s="34"/>
    </row>
    <row r="18" spans="1:16" x14ac:dyDescent="0.25">
      <c r="A18" s="42"/>
      <c r="B18" s="47" t="s">
        <v>183</v>
      </c>
      <c r="C18" s="48">
        <v>210</v>
      </c>
      <c r="D18" s="49">
        <v>205</v>
      </c>
      <c r="E18" s="49">
        <v>203</v>
      </c>
      <c r="F18" s="49">
        <v>201</v>
      </c>
      <c r="G18" s="50">
        <v>199</v>
      </c>
      <c r="H18" s="51">
        <v>197</v>
      </c>
      <c r="I18" s="51">
        <v>185</v>
      </c>
      <c r="J18" s="51">
        <v>187</v>
      </c>
      <c r="K18" s="51">
        <v>189</v>
      </c>
      <c r="L18" s="51"/>
      <c r="M18" s="49"/>
      <c r="N18" s="48"/>
      <c r="O18" s="52"/>
      <c r="P18" s="52"/>
    </row>
    <row r="19" spans="1:16" x14ac:dyDescent="0.25">
      <c r="A19" s="35"/>
      <c r="B19" s="47" t="s">
        <v>184</v>
      </c>
      <c r="C19" s="53">
        <v>35</v>
      </c>
      <c r="D19" s="49">
        <v>35</v>
      </c>
      <c r="E19" s="49">
        <v>35</v>
      </c>
      <c r="F19" s="49">
        <v>36</v>
      </c>
      <c r="G19" s="50">
        <v>35</v>
      </c>
      <c r="H19" s="51">
        <v>35</v>
      </c>
      <c r="I19" s="51">
        <v>33</v>
      </c>
      <c r="J19" s="51">
        <v>33</v>
      </c>
      <c r="K19" s="51">
        <v>32</v>
      </c>
      <c r="L19" s="51"/>
      <c r="M19" s="53"/>
      <c r="N19" s="53"/>
      <c r="O19" s="52"/>
      <c r="P19" s="52"/>
    </row>
    <row r="20" spans="1:16" x14ac:dyDescent="0.25">
      <c r="A20" s="35"/>
      <c r="B20" s="47" t="s">
        <v>185</v>
      </c>
      <c r="C20" s="53">
        <v>61</v>
      </c>
      <c r="D20" s="49">
        <v>65</v>
      </c>
      <c r="E20" s="49">
        <v>66</v>
      </c>
      <c r="F20" s="49">
        <v>63</v>
      </c>
      <c r="G20" s="50">
        <v>63</v>
      </c>
      <c r="H20" s="51">
        <v>63</v>
      </c>
      <c r="I20" s="51">
        <v>62</v>
      </c>
      <c r="J20" s="51">
        <v>62</v>
      </c>
      <c r="K20" s="51">
        <v>62</v>
      </c>
      <c r="L20" s="51"/>
      <c r="M20" s="53"/>
      <c r="N20" s="53"/>
      <c r="O20" s="52"/>
      <c r="P20" s="52"/>
    </row>
    <row r="21" spans="1:16" x14ac:dyDescent="0.25">
      <c r="A21" s="35"/>
      <c r="B21" s="34" t="s">
        <v>186</v>
      </c>
      <c r="C21" s="33">
        <v>90</v>
      </c>
      <c r="D21" s="33">
        <v>88</v>
      </c>
      <c r="E21" s="33">
        <v>82</v>
      </c>
      <c r="F21" s="40">
        <v>85</v>
      </c>
      <c r="G21" s="40">
        <v>80</v>
      </c>
      <c r="H21" s="33">
        <v>81</v>
      </c>
      <c r="I21" s="33">
        <v>78</v>
      </c>
      <c r="J21" s="33">
        <v>78</v>
      </c>
      <c r="K21" s="33">
        <v>74</v>
      </c>
      <c r="L21" s="33"/>
      <c r="M21" s="43"/>
      <c r="N21" s="33"/>
      <c r="O21" s="34"/>
      <c r="P21" s="34"/>
    </row>
    <row r="22" spans="1:16" x14ac:dyDescent="0.25">
      <c r="A22" s="42"/>
      <c r="B22" s="33" t="s">
        <v>187</v>
      </c>
      <c r="C22" s="81" t="s">
        <v>188</v>
      </c>
      <c r="D22" s="43">
        <v>2726</v>
      </c>
      <c r="E22" s="40">
        <v>2720</v>
      </c>
      <c r="F22" s="43">
        <v>2706</v>
      </c>
      <c r="G22" s="46">
        <v>2678</v>
      </c>
      <c r="H22" s="46">
        <v>2626</v>
      </c>
      <c r="I22" s="43">
        <v>2678</v>
      </c>
      <c r="J22" s="43">
        <v>2680</v>
      </c>
      <c r="K22" s="43">
        <v>2676</v>
      </c>
      <c r="L22" s="43"/>
      <c r="M22" s="43"/>
      <c r="N22" s="43"/>
      <c r="O22" s="34"/>
      <c r="P22" s="34"/>
    </row>
    <row r="23" spans="1:16" x14ac:dyDescent="0.25">
      <c r="A23" s="42"/>
      <c r="B23" s="34" t="s">
        <v>189</v>
      </c>
      <c r="C23" s="37">
        <v>1987</v>
      </c>
      <c r="D23" s="37">
        <v>2002</v>
      </c>
      <c r="E23" s="37">
        <v>2008</v>
      </c>
      <c r="F23" s="37">
        <v>2022</v>
      </c>
      <c r="G23" s="54">
        <v>2050</v>
      </c>
      <c r="H23" s="54">
        <v>2102</v>
      </c>
      <c r="I23" s="37">
        <v>2050</v>
      </c>
      <c r="J23" s="37">
        <v>2048</v>
      </c>
      <c r="K23" s="37">
        <v>2052</v>
      </c>
      <c r="L23" s="37"/>
      <c r="M23" s="37"/>
      <c r="N23" s="37"/>
      <c r="O23" s="34"/>
      <c r="P23" s="34"/>
    </row>
    <row r="24" spans="1:16" x14ac:dyDescent="0.25">
      <c r="A24" s="42"/>
      <c r="B24" s="34" t="s">
        <v>190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8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/>
      <c r="P24" s="34"/>
    </row>
    <row r="25" spans="1:16" x14ac:dyDescent="0.25">
      <c r="A25" s="42"/>
      <c r="B25" s="34"/>
      <c r="C25" s="34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42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34"/>
      <c r="P26" s="34"/>
    </row>
    <row r="27" spans="1:16" x14ac:dyDescent="0.25">
      <c r="A27" s="266">
        <v>6.1</v>
      </c>
      <c r="B27" s="49" t="s">
        <v>191</v>
      </c>
      <c r="C27" s="262"/>
      <c r="D27" s="262"/>
      <c r="E27" s="262"/>
      <c r="F27" s="262"/>
      <c r="G27" s="263" t="s">
        <v>157</v>
      </c>
      <c r="H27" s="264"/>
      <c r="I27" s="264"/>
      <c r="J27" s="265"/>
      <c r="K27" s="262" t="s">
        <v>192</v>
      </c>
      <c r="L27" s="262"/>
      <c r="M27" s="262"/>
      <c r="N27" s="262"/>
      <c r="O27" s="52"/>
      <c r="P27" s="52"/>
    </row>
    <row r="28" spans="1:16" x14ac:dyDescent="0.25">
      <c r="A28" s="266"/>
      <c r="B28" s="47" t="s">
        <v>159</v>
      </c>
      <c r="C28" s="47" t="s">
        <v>160</v>
      </c>
      <c r="D28" s="47" t="s">
        <v>161</v>
      </c>
      <c r="E28" s="47" t="s">
        <v>162</v>
      </c>
      <c r="F28" s="41" t="s">
        <v>193</v>
      </c>
      <c r="G28" s="47" t="s">
        <v>164</v>
      </c>
      <c r="H28" s="47" t="s">
        <v>165</v>
      </c>
      <c r="I28" s="47" t="s">
        <v>194</v>
      </c>
      <c r="J28" s="47" t="s">
        <v>167</v>
      </c>
      <c r="K28" s="47" t="s">
        <v>195</v>
      </c>
      <c r="L28" s="47" t="s">
        <v>196</v>
      </c>
      <c r="M28" s="47" t="s">
        <v>170</v>
      </c>
      <c r="N28" s="47" t="s">
        <v>171</v>
      </c>
      <c r="O28" s="52"/>
      <c r="P28" s="52"/>
    </row>
    <row r="29" spans="1:16" x14ac:dyDescent="0.25">
      <c r="A29" s="42"/>
      <c r="B29" s="34" t="s">
        <v>176</v>
      </c>
      <c r="C29" s="34">
        <v>384</v>
      </c>
      <c r="D29" s="34">
        <v>384</v>
      </c>
      <c r="E29" s="34">
        <v>384</v>
      </c>
      <c r="F29" s="34">
        <v>384</v>
      </c>
      <c r="G29" s="34">
        <v>384</v>
      </c>
      <c r="H29" s="34">
        <v>384</v>
      </c>
      <c r="I29" s="34">
        <v>384</v>
      </c>
      <c r="J29" s="34">
        <v>384</v>
      </c>
      <c r="K29" s="34">
        <v>384</v>
      </c>
      <c r="L29" s="34"/>
      <c r="M29" s="34"/>
      <c r="N29" s="34"/>
      <c r="O29" s="34"/>
      <c r="P29" s="34"/>
    </row>
    <row r="30" spans="1:16" x14ac:dyDescent="0.25">
      <c r="A30" s="42"/>
      <c r="B30" s="34" t="s">
        <v>177</v>
      </c>
      <c r="C30" s="34">
        <v>3</v>
      </c>
      <c r="D30" s="34">
        <v>3</v>
      </c>
      <c r="E30" s="34">
        <v>3</v>
      </c>
      <c r="F30" s="34">
        <v>3</v>
      </c>
      <c r="G30" s="34">
        <v>3</v>
      </c>
      <c r="H30" s="34">
        <v>3</v>
      </c>
      <c r="I30" s="34">
        <v>3</v>
      </c>
      <c r="J30" s="34">
        <v>3</v>
      </c>
      <c r="K30" s="34">
        <v>3</v>
      </c>
      <c r="L30" s="38"/>
      <c r="M30" s="38"/>
      <c r="N30" s="38"/>
      <c r="O30" s="34"/>
      <c r="P30" s="34"/>
    </row>
    <row r="31" spans="1:16" x14ac:dyDescent="0.25">
      <c r="A31" s="42"/>
      <c r="B31" s="34" t="s">
        <v>178</v>
      </c>
      <c r="C31" s="34">
        <v>64</v>
      </c>
      <c r="D31" s="34">
        <v>64</v>
      </c>
      <c r="E31" s="34">
        <v>64</v>
      </c>
      <c r="F31" s="34">
        <v>64</v>
      </c>
      <c r="G31" s="34">
        <v>64</v>
      </c>
      <c r="H31" s="34">
        <v>64</v>
      </c>
      <c r="I31" s="34">
        <v>64</v>
      </c>
      <c r="J31" s="34">
        <v>64</v>
      </c>
      <c r="K31" s="34">
        <v>64</v>
      </c>
      <c r="L31" s="34"/>
      <c r="M31" s="34"/>
      <c r="N31" s="34"/>
      <c r="O31" s="34"/>
      <c r="P31" s="34"/>
    </row>
    <row r="32" spans="1:16" x14ac:dyDescent="0.25">
      <c r="A32" s="42"/>
      <c r="B32" s="34" t="s">
        <v>179</v>
      </c>
      <c r="C32" s="34">
        <v>4</v>
      </c>
      <c r="D32" s="34">
        <v>4</v>
      </c>
      <c r="E32" s="34">
        <v>4</v>
      </c>
      <c r="F32" s="34">
        <v>4</v>
      </c>
      <c r="G32" s="34">
        <v>4</v>
      </c>
      <c r="H32" s="34">
        <v>4</v>
      </c>
      <c r="I32" s="34">
        <v>4</v>
      </c>
      <c r="J32" s="34">
        <v>4</v>
      </c>
      <c r="K32" s="34">
        <v>4</v>
      </c>
      <c r="L32" s="38"/>
      <c r="M32" s="38"/>
      <c r="N32" s="38"/>
      <c r="O32" s="34"/>
      <c r="P32" s="34"/>
    </row>
    <row r="33" spans="1:16" x14ac:dyDescent="0.25">
      <c r="A33" s="42"/>
      <c r="B33" s="34" t="s">
        <v>180</v>
      </c>
      <c r="C33" s="34">
        <v>1</v>
      </c>
      <c r="D33" s="34">
        <v>1</v>
      </c>
      <c r="E33" s="34">
        <v>1</v>
      </c>
      <c r="F33" s="34">
        <v>1</v>
      </c>
      <c r="G33" s="34">
        <v>1</v>
      </c>
      <c r="H33" s="34">
        <v>1</v>
      </c>
      <c r="I33" s="34">
        <v>1</v>
      </c>
      <c r="J33" s="34">
        <v>1</v>
      </c>
      <c r="K33" s="38">
        <v>1</v>
      </c>
      <c r="L33" s="38"/>
      <c r="M33" s="38"/>
      <c r="N33" s="38"/>
      <c r="O33" s="34"/>
      <c r="P33" s="34"/>
    </row>
    <row r="34" spans="1:16" x14ac:dyDescent="0.25">
      <c r="A34" s="42"/>
      <c r="B34" s="34" t="s">
        <v>181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8">
        <v>0</v>
      </c>
      <c r="L34" s="38"/>
      <c r="M34" s="38"/>
      <c r="N34" s="38"/>
      <c r="O34" s="34"/>
      <c r="P34" s="34"/>
    </row>
    <row r="35" spans="1:16" x14ac:dyDescent="0.25">
      <c r="A35" s="42"/>
      <c r="B35" s="34" t="s">
        <v>182</v>
      </c>
      <c r="C35" s="34">
        <v>205</v>
      </c>
      <c r="D35" s="38">
        <v>200</v>
      </c>
      <c r="E35" s="34">
        <v>198</v>
      </c>
      <c r="F35" s="34">
        <v>197</v>
      </c>
      <c r="G35" s="34">
        <v>194</v>
      </c>
      <c r="H35" s="34">
        <v>192</v>
      </c>
      <c r="I35" s="34">
        <v>180</v>
      </c>
      <c r="J35" s="34">
        <v>180</v>
      </c>
      <c r="K35" s="34">
        <v>184</v>
      </c>
      <c r="L35" s="34"/>
      <c r="M35" s="34"/>
      <c r="N35" s="34"/>
      <c r="O35" s="34"/>
      <c r="P35" s="34"/>
    </row>
    <row r="36" spans="1:16" x14ac:dyDescent="0.25">
      <c r="A36" s="42"/>
      <c r="B36" s="33" t="s">
        <v>197</v>
      </c>
      <c r="C36" s="33">
        <v>210</v>
      </c>
      <c r="D36" s="40">
        <v>205</v>
      </c>
      <c r="E36" s="33">
        <v>203</v>
      </c>
      <c r="F36" s="33">
        <v>201</v>
      </c>
      <c r="G36" s="33">
        <v>199</v>
      </c>
      <c r="H36" s="40">
        <v>197</v>
      </c>
      <c r="I36" s="33">
        <v>185</v>
      </c>
      <c r="J36" s="33">
        <v>187</v>
      </c>
      <c r="K36" s="33">
        <v>189</v>
      </c>
      <c r="L36" s="33"/>
      <c r="M36" s="33"/>
      <c r="N36" s="33"/>
      <c r="O36" s="34"/>
      <c r="P36" s="34"/>
    </row>
    <row r="37" spans="1:16" x14ac:dyDescent="0.25">
      <c r="A37" s="42"/>
      <c r="B37" s="34" t="s">
        <v>189</v>
      </c>
      <c r="C37" s="34">
        <v>174</v>
      </c>
      <c r="D37" s="34">
        <v>179</v>
      </c>
      <c r="E37" s="34">
        <v>181</v>
      </c>
      <c r="F37" s="34">
        <v>183</v>
      </c>
      <c r="G37" s="34">
        <v>185</v>
      </c>
      <c r="H37" s="34">
        <v>187</v>
      </c>
      <c r="I37" s="34">
        <v>199</v>
      </c>
      <c r="J37" s="34">
        <v>197</v>
      </c>
      <c r="K37" s="34">
        <v>195</v>
      </c>
      <c r="L37" s="34"/>
      <c r="M37" s="34"/>
      <c r="N37" s="34"/>
      <c r="O37" s="34"/>
      <c r="P37" s="34"/>
    </row>
    <row r="38" spans="1:16" x14ac:dyDescent="0.25">
      <c r="A38" s="42"/>
      <c r="B38" s="34" t="s">
        <v>190</v>
      </c>
      <c r="C38" s="34">
        <v>0</v>
      </c>
      <c r="D38" s="38">
        <v>0</v>
      </c>
      <c r="E38" s="34">
        <v>0</v>
      </c>
      <c r="F38" s="34">
        <v>0</v>
      </c>
      <c r="G38" s="34">
        <v>0</v>
      </c>
      <c r="H38" s="38">
        <v>0</v>
      </c>
      <c r="I38" s="34">
        <v>0</v>
      </c>
      <c r="J38" s="34">
        <v>0</v>
      </c>
      <c r="K38" s="34">
        <v>0</v>
      </c>
      <c r="L38" s="34"/>
      <c r="M38" s="34"/>
      <c r="N38" s="34"/>
      <c r="O38" s="34"/>
      <c r="P38" s="34"/>
    </row>
    <row r="39" spans="1:16" x14ac:dyDescent="0.25">
      <c r="A39" s="42"/>
      <c r="B39" s="34"/>
      <c r="C39" s="34"/>
      <c r="D39" s="38"/>
      <c r="E39" s="34"/>
      <c r="F39" s="34"/>
      <c r="G39" s="34"/>
      <c r="H39" s="38"/>
      <c r="I39" s="34"/>
      <c r="J39" s="34"/>
      <c r="K39" s="34"/>
      <c r="L39" s="34"/>
      <c r="M39" s="34"/>
      <c r="N39" s="34"/>
      <c r="O39" s="34"/>
      <c r="P39" s="34"/>
    </row>
    <row r="40" spans="1:16" x14ac:dyDescent="0.25">
      <c r="A40" s="55"/>
      <c r="B40" s="56" t="s">
        <v>198</v>
      </c>
      <c r="C40" s="256"/>
      <c r="D40" s="256"/>
      <c r="E40" s="256"/>
      <c r="F40" s="256"/>
      <c r="G40" s="257" t="s">
        <v>157</v>
      </c>
      <c r="H40" s="258"/>
      <c r="I40" s="258"/>
      <c r="J40" s="259"/>
      <c r="K40" s="260" t="s">
        <v>199</v>
      </c>
      <c r="L40" s="260"/>
      <c r="M40" s="260"/>
      <c r="N40" s="260"/>
      <c r="O40" s="57"/>
      <c r="P40" s="34"/>
    </row>
    <row r="41" spans="1:16" x14ac:dyDescent="0.25">
      <c r="A41" s="55"/>
      <c r="B41" s="58" t="s">
        <v>159</v>
      </c>
      <c r="C41" s="58" t="s">
        <v>160</v>
      </c>
      <c r="D41" s="59" t="s">
        <v>161</v>
      </c>
      <c r="E41" s="58" t="s">
        <v>162</v>
      </c>
      <c r="F41" s="58" t="s">
        <v>193</v>
      </c>
      <c r="G41" s="58" t="s">
        <v>164</v>
      </c>
      <c r="H41" s="59" t="s">
        <v>165</v>
      </c>
      <c r="I41" s="58" t="s">
        <v>194</v>
      </c>
      <c r="J41" s="58" t="s">
        <v>167</v>
      </c>
      <c r="K41" s="58" t="s">
        <v>195</v>
      </c>
      <c r="L41" s="58" t="s">
        <v>196</v>
      </c>
      <c r="M41" s="58" t="s">
        <v>170</v>
      </c>
      <c r="N41" s="58" t="s">
        <v>171</v>
      </c>
      <c r="O41" s="57"/>
      <c r="P41" s="34"/>
    </row>
    <row r="42" spans="1:16" x14ac:dyDescent="0.25">
      <c r="A42" s="55"/>
      <c r="B42" s="58" t="s">
        <v>200</v>
      </c>
      <c r="C42" s="58">
        <v>256</v>
      </c>
      <c r="D42" s="58">
        <v>256</v>
      </c>
      <c r="E42" s="58">
        <v>256</v>
      </c>
      <c r="F42" s="58">
        <v>256</v>
      </c>
      <c r="G42" s="58">
        <v>256</v>
      </c>
      <c r="H42" s="58">
        <v>256</v>
      </c>
      <c r="I42" s="58">
        <v>256</v>
      </c>
      <c r="J42" s="58">
        <v>256</v>
      </c>
      <c r="K42" s="58">
        <v>256</v>
      </c>
      <c r="L42" s="59"/>
      <c r="M42" s="59"/>
      <c r="N42" s="59"/>
      <c r="O42" s="57"/>
      <c r="P42" s="34"/>
    </row>
    <row r="43" spans="1:16" x14ac:dyDescent="0.25">
      <c r="A43" s="55"/>
      <c r="B43" s="58" t="s">
        <v>201</v>
      </c>
      <c r="C43" s="58">
        <v>2</v>
      </c>
      <c r="D43" s="58">
        <v>2</v>
      </c>
      <c r="E43" s="58">
        <v>2</v>
      </c>
      <c r="F43" s="58">
        <v>2</v>
      </c>
      <c r="G43" s="58">
        <v>2</v>
      </c>
      <c r="H43" s="58">
        <v>2</v>
      </c>
      <c r="I43" s="58">
        <v>2</v>
      </c>
      <c r="J43" s="58">
        <v>2</v>
      </c>
      <c r="K43" s="58">
        <v>2</v>
      </c>
      <c r="L43" s="59"/>
      <c r="M43" s="59"/>
      <c r="N43" s="59"/>
      <c r="O43" s="57"/>
      <c r="P43" s="34"/>
    </row>
    <row r="44" spans="1:16" x14ac:dyDescent="0.25">
      <c r="A44" s="55"/>
      <c r="B44" s="58" t="s">
        <v>202</v>
      </c>
      <c r="C44" s="58">
        <v>48</v>
      </c>
      <c r="D44" s="58">
        <v>48</v>
      </c>
      <c r="E44" s="58">
        <v>48</v>
      </c>
      <c r="F44" s="58">
        <v>48</v>
      </c>
      <c r="G44" s="58">
        <v>48</v>
      </c>
      <c r="H44" s="58">
        <v>48</v>
      </c>
      <c r="I44" s="58">
        <v>48</v>
      </c>
      <c r="J44" s="58">
        <v>48</v>
      </c>
      <c r="K44" s="58">
        <v>48</v>
      </c>
      <c r="L44" s="59"/>
      <c r="M44" s="59"/>
      <c r="N44" s="59"/>
      <c r="O44" s="57"/>
      <c r="P44" s="34"/>
    </row>
    <row r="45" spans="1:16" x14ac:dyDescent="0.25">
      <c r="A45" s="55"/>
      <c r="B45" s="58" t="s">
        <v>203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9"/>
      <c r="M45" s="59"/>
      <c r="N45" s="59"/>
      <c r="O45" s="57"/>
      <c r="P45" s="34"/>
    </row>
    <row r="46" spans="1:16" x14ac:dyDescent="0.25">
      <c r="A46" s="55"/>
      <c r="B46" s="58" t="s">
        <v>180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9"/>
      <c r="M46" s="59"/>
      <c r="N46" s="59"/>
      <c r="O46" s="57"/>
      <c r="P46" s="34"/>
    </row>
    <row r="47" spans="1:16" x14ac:dyDescent="0.25">
      <c r="A47" s="55"/>
      <c r="B47" s="58" t="s">
        <v>181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9"/>
      <c r="M47" s="59"/>
      <c r="N47" s="59"/>
      <c r="O47" s="57"/>
      <c r="P47" s="34"/>
    </row>
    <row r="48" spans="1:16" x14ac:dyDescent="0.25">
      <c r="A48" s="55"/>
      <c r="B48" s="58" t="s">
        <v>182</v>
      </c>
      <c r="C48" s="58">
        <v>61</v>
      </c>
      <c r="D48" s="58">
        <v>61</v>
      </c>
      <c r="E48" s="58">
        <v>66</v>
      </c>
      <c r="F48" s="58">
        <v>63</v>
      </c>
      <c r="G48" s="58">
        <v>63</v>
      </c>
      <c r="H48" s="58">
        <v>63</v>
      </c>
      <c r="I48" s="58">
        <v>62</v>
      </c>
      <c r="J48" s="58">
        <v>62</v>
      </c>
      <c r="K48" s="58">
        <v>62</v>
      </c>
      <c r="L48" s="58"/>
      <c r="M48" s="59"/>
      <c r="N48" s="57"/>
      <c r="O48" s="57"/>
      <c r="P48" s="34"/>
    </row>
    <row r="49" spans="1:16" x14ac:dyDescent="0.25">
      <c r="A49" s="55"/>
      <c r="B49" s="56" t="s">
        <v>4</v>
      </c>
      <c r="C49" s="56">
        <v>61</v>
      </c>
      <c r="D49" s="60">
        <v>65</v>
      </c>
      <c r="E49" s="56">
        <v>66</v>
      </c>
      <c r="F49" s="56">
        <v>63</v>
      </c>
      <c r="G49" s="56">
        <v>63</v>
      </c>
      <c r="H49" s="60">
        <v>63</v>
      </c>
      <c r="I49" s="56">
        <v>62</v>
      </c>
      <c r="J49" s="56">
        <v>62</v>
      </c>
      <c r="K49" s="56">
        <v>62</v>
      </c>
      <c r="L49" s="56"/>
      <c r="M49" s="75"/>
      <c r="N49" s="61"/>
      <c r="O49" s="57"/>
      <c r="P49" s="34"/>
    </row>
    <row r="50" spans="1:16" x14ac:dyDescent="0.25">
      <c r="A50" s="55"/>
      <c r="B50" s="58" t="s">
        <v>204</v>
      </c>
      <c r="C50" s="58">
        <v>195</v>
      </c>
      <c r="D50" s="59">
        <v>191</v>
      </c>
      <c r="E50" s="58">
        <v>190</v>
      </c>
      <c r="F50" s="58">
        <v>193</v>
      </c>
      <c r="G50" s="58">
        <v>193</v>
      </c>
      <c r="H50" s="59">
        <v>193</v>
      </c>
      <c r="I50" s="58">
        <v>194</v>
      </c>
      <c r="J50" s="58">
        <v>194</v>
      </c>
      <c r="K50" s="58">
        <v>194</v>
      </c>
      <c r="L50" s="58"/>
      <c r="M50" s="59"/>
      <c r="N50" s="57"/>
      <c r="O50" s="57"/>
      <c r="P50" s="34"/>
    </row>
    <row r="51" spans="1:16" x14ac:dyDescent="0.25">
      <c r="A51" s="55"/>
      <c r="B51" s="58" t="s">
        <v>190</v>
      </c>
      <c r="C51" s="58">
        <v>0</v>
      </c>
      <c r="D51" s="59">
        <v>0</v>
      </c>
      <c r="E51" s="58">
        <v>0</v>
      </c>
      <c r="F51" s="58">
        <v>0</v>
      </c>
      <c r="G51" s="58">
        <v>0</v>
      </c>
      <c r="H51" s="59">
        <v>0</v>
      </c>
      <c r="I51" s="58">
        <v>0</v>
      </c>
      <c r="J51" s="58">
        <v>0</v>
      </c>
      <c r="K51" s="58">
        <v>0</v>
      </c>
      <c r="L51" s="58"/>
      <c r="M51" s="58"/>
      <c r="N51" s="57"/>
      <c r="O51" s="57"/>
      <c r="P51" s="34"/>
    </row>
    <row r="52" spans="1:16" x14ac:dyDescent="0.25">
      <c r="A52" s="55"/>
      <c r="B52" s="58"/>
      <c r="C52" s="58"/>
      <c r="D52" s="59"/>
      <c r="E52" s="58"/>
      <c r="F52" s="58"/>
      <c r="G52" s="58"/>
      <c r="H52" s="59"/>
      <c r="I52" s="58"/>
      <c r="J52" s="58"/>
      <c r="K52" s="58"/>
      <c r="L52" s="58"/>
      <c r="M52" s="58"/>
      <c r="N52" s="57"/>
      <c r="O52" s="57"/>
      <c r="P52" s="34"/>
    </row>
    <row r="53" spans="1:16" x14ac:dyDescent="0.25">
      <c r="A53" s="261">
        <v>6.3</v>
      </c>
      <c r="B53" s="49" t="s">
        <v>205</v>
      </c>
      <c r="C53" s="262"/>
      <c r="D53" s="262"/>
      <c r="E53" s="262"/>
      <c r="F53" s="262"/>
      <c r="G53" s="263" t="s">
        <v>157</v>
      </c>
      <c r="H53" s="264"/>
      <c r="I53" s="264"/>
      <c r="J53" s="265"/>
      <c r="K53" s="262" t="s">
        <v>192</v>
      </c>
      <c r="L53" s="262"/>
      <c r="M53" s="262"/>
      <c r="N53" s="262"/>
      <c r="O53" s="52"/>
      <c r="P53" s="52"/>
    </row>
    <row r="54" spans="1:16" x14ac:dyDescent="0.25">
      <c r="A54" s="261"/>
      <c r="B54" s="47" t="s">
        <v>159</v>
      </c>
      <c r="C54" s="47" t="s">
        <v>160</v>
      </c>
      <c r="D54" s="47" t="s">
        <v>161</v>
      </c>
      <c r="E54" s="47" t="s">
        <v>162</v>
      </c>
      <c r="F54" s="41" t="s">
        <v>193</v>
      </c>
      <c r="G54" s="47" t="s">
        <v>164</v>
      </c>
      <c r="H54" s="47" t="s">
        <v>165</v>
      </c>
      <c r="I54" s="47" t="s">
        <v>194</v>
      </c>
      <c r="J54" s="47" t="s">
        <v>167</v>
      </c>
      <c r="K54" s="47" t="s">
        <v>195</v>
      </c>
      <c r="L54" s="47" t="s">
        <v>196</v>
      </c>
      <c r="M54" s="47" t="s">
        <v>170</v>
      </c>
      <c r="N54" s="47" t="s">
        <v>171</v>
      </c>
      <c r="O54" s="52"/>
      <c r="P54" s="52"/>
    </row>
    <row r="55" spans="1:16" x14ac:dyDescent="0.25">
      <c r="A55" s="42"/>
      <c r="B55" s="34" t="s">
        <v>176</v>
      </c>
      <c r="C55" s="34">
        <v>256</v>
      </c>
      <c r="D55" s="34">
        <v>256</v>
      </c>
      <c r="E55" s="34">
        <v>256</v>
      </c>
      <c r="F55" s="34">
        <v>256</v>
      </c>
      <c r="G55" s="34">
        <v>256</v>
      </c>
      <c r="H55" s="34">
        <v>256</v>
      </c>
      <c r="I55" s="34">
        <v>256</v>
      </c>
      <c r="J55" s="34">
        <v>256</v>
      </c>
      <c r="K55" s="34">
        <v>256</v>
      </c>
      <c r="L55" s="38"/>
      <c r="M55" s="38"/>
      <c r="N55" s="38"/>
      <c r="O55" s="34"/>
      <c r="P55" s="34"/>
    </row>
    <row r="56" spans="1:16" x14ac:dyDescent="0.25">
      <c r="A56" s="42"/>
      <c r="B56" s="34" t="s">
        <v>177</v>
      </c>
      <c r="C56" s="34">
        <v>2</v>
      </c>
      <c r="D56" s="34">
        <v>2</v>
      </c>
      <c r="E56" s="34">
        <v>2</v>
      </c>
      <c r="F56" s="34">
        <v>2</v>
      </c>
      <c r="G56" s="34">
        <v>2</v>
      </c>
      <c r="H56" s="34">
        <v>2</v>
      </c>
      <c r="I56" s="34">
        <v>2</v>
      </c>
      <c r="J56" s="34">
        <v>2</v>
      </c>
      <c r="K56" s="34">
        <v>2</v>
      </c>
      <c r="L56" s="38"/>
      <c r="M56" s="38"/>
      <c r="N56" s="38"/>
      <c r="O56" s="34"/>
      <c r="P56" s="34"/>
    </row>
    <row r="57" spans="1:16" x14ac:dyDescent="0.25">
      <c r="A57" s="42"/>
      <c r="B57" s="34" t="s">
        <v>178</v>
      </c>
      <c r="C57" s="34">
        <v>48</v>
      </c>
      <c r="D57" s="34">
        <v>48</v>
      </c>
      <c r="E57" s="34">
        <v>48</v>
      </c>
      <c r="F57" s="34">
        <v>48</v>
      </c>
      <c r="G57" s="34">
        <v>48</v>
      </c>
      <c r="H57" s="34">
        <v>48</v>
      </c>
      <c r="I57" s="34">
        <v>48</v>
      </c>
      <c r="J57" s="34">
        <v>48</v>
      </c>
      <c r="K57" s="34">
        <v>48</v>
      </c>
      <c r="L57" s="38"/>
      <c r="M57" s="38"/>
      <c r="N57" s="38"/>
      <c r="O57" s="34"/>
      <c r="P57" s="34"/>
    </row>
    <row r="58" spans="1:16" x14ac:dyDescent="0.25">
      <c r="A58" s="42"/>
      <c r="B58" s="34" t="s">
        <v>179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8"/>
      <c r="M58" s="38"/>
      <c r="N58" s="38"/>
      <c r="O58" s="34"/>
      <c r="P58" s="34"/>
    </row>
    <row r="59" spans="1:16" x14ac:dyDescent="0.25">
      <c r="A59" s="42"/>
      <c r="B59" s="34" t="s">
        <v>180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8"/>
      <c r="M59" s="38"/>
      <c r="N59" s="38"/>
      <c r="O59" s="34"/>
      <c r="P59" s="34"/>
    </row>
    <row r="60" spans="1:16" x14ac:dyDescent="0.25">
      <c r="A60" s="42"/>
      <c r="B60" s="34" t="s">
        <v>181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8"/>
      <c r="M60" s="38"/>
      <c r="N60" s="38"/>
      <c r="O60" s="34"/>
      <c r="P60" s="34"/>
    </row>
    <row r="61" spans="1:16" x14ac:dyDescent="0.25">
      <c r="A61" s="42"/>
      <c r="B61" s="34" t="s">
        <v>182</v>
      </c>
      <c r="C61" s="34">
        <v>35</v>
      </c>
      <c r="D61" s="34">
        <v>35</v>
      </c>
      <c r="E61" s="34">
        <v>35</v>
      </c>
      <c r="F61" s="34">
        <v>36</v>
      </c>
      <c r="G61" s="34">
        <v>35</v>
      </c>
      <c r="H61" s="34">
        <v>35</v>
      </c>
      <c r="I61" s="34">
        <v>33</v>
      </c>
      <c r="J61" s="34">
        <v>33</v>
      </c>
      <c r="K61" s="34">
        <v>31</v>
      </c>
      <c r="L61" s="34"/>
      <c r="M61" s="34"/>
      <c r="N61" s="34"/>
      <c r="O61" s="34"/>
      <c r="P61" s="34"/>
    </row>
    <row r="62" spans="1:16" x14ac:dyDescent="0.25">
      <c r="A62" s="42"/>
      <c r="B62" s="33" t="s">
        <v>197</v>
      </c>
      <c r="C62" s="33">
        <v>35</v>
      </c>
      <c r="D62" s="33">
        <v>35</v>
      </c>
      <c r="E62" s="33">
        <v>35</v>
      </c>
      <c r="F62" s="33">
        <v>36</v>
      </c>
      <c r="G62" s="70">
        <v>35</v>
      </c>
      <c r="H62" s="71">
        <v>35</v>
      </c>
      <c r="I62" s="70">
        <v>33</v>
      </c>
      <c r="J62" s="70">
        <v>33</v>
      </c>
      <c r="K62" s="70">
        <v>32</v>
      </c>
      <c r="L62" s="70"/>
      <c r="M62" s="70"/>
      <c r="N62" s="70"/>
      <c r="O62" s="34"/>
      <c r="P62" s="34"/>
    </row>
    <row r="63" spans="1:16" x14ac:dyDescent="0.25">
      <c r="A63" s="42"/>
      <c r="B63" s="34" t="s">
        <v>189</v>
      </c>
      <c r="C63" s="34">
        <v>221</v>
      </c>
      <c r="D63" s="34">
        <v>221</v>
      </c>
      <c r="E63" s="34">
        <v>221</v>
      </c>
      <c r="F63" s="34">
        <v>220</v>
      </c>
      <c r="G63" s="34">
        <v>221</v>
      </c>
      <c r="H63" s="38">
        <v>221</v>
      </c>
      <c r="I63" s="34">
        <v>223</v>
      </c>
      <c r="J63" s="34">
        <v>223</v>
      </c>
      <c r="K63" s="34">
        <v>224</v>
      </c>
      <c r="L63" s="34"/>
      <c r="M63" s="34"/>
      <c r="N63" s="34"/>
      <c r="O63" s="34"/>
      <c r="P63" s="34"/>
    </row>
    <row r="64" spans="1:16" x14ac:dyDescent="0.25">
      <c r="A64" s="42"/>
      <c r="B64" s="34" t="s">
        <v>190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8">
        <v>0</v>
      </c>
      <c r="I64" s="34">
        <v>0</v>
      </c>
      <c r="J64" s="34">
        <v>0</v>
      </c>
      <c r="K64" s="34">
        <v>0</v>
      </c>
      <c r="L64" s="34"/>
      <c r="M64" s="34"/>
      <c r="N64" s="34"/>
      <c r="O64" s="34"/>
      <c r="P64" s="34"/>
    </row>
    <row r="65" spans="1:16" x14ac:dyDescent="0.25">
      <c r="A65" s="42"/>
      <c r="B65" s="34"/>
      <c r="C65" s="34"/>
      <c r="D65" s="34"/>
      <c r="E65" s="34"/>
      <c r="F65" s="34"/>
      <c r="G65" s="34"/>
      <c r="H65" s="38"/>
      <c r="I65" s="34"/>
      <c r="J65" s="34"/>
      <c r="K65" s="34"/>
      <c r="L65" s="34"/>
      <c r="M65" s="34"/>
      <c r="N65" s="34"/>
      <c r="O65" s="34"/>
      <c r="P65" s="34"/>
    </row>
    <row r="66" spans="1:16" x14ac:dyDescent="0.25">
      <c r="A66" s="62"/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</row>
    <row r="67" spans="1:16" x14ac:dyDescent="0.25">
      <c r="A67" s="246">
        <v>6.5</v>
      </c>
      <c r="B67" s="33" t="s">
        <v>206</v>
      </c>
      <c r="C67" s="254"/>
      <c r="D67" s="254"/>
      <c r="E67" s="254"/>
      <c r="F67" s="254"/>
      <c r="G67" s="251" t="s">
        <v>157</v>
      </c>
      <c r="H67" s="252"/>
      <c r="I67" s="252"/>
      <c r="J67" s="253"/>
      <c r="K67" s="254" t="s">
        <v>192</v>
      </c>
      <c r="L67" s="254"/>
      <c r="M67" s="254"/>
      <c r="N67" s="254"/>
      <c r="O67" s="34"/>
      <c r="P67" s="34"/>
    </row>
    <row r="68" spans="1:16" x14ac:dyDescent="0.25">
      <c r="A68" s="246"/>
      <c r="B68" s="34" t="s">
        <v>159</v>
      </c>
      <c r="C68" s="34" t="s">
        <v>160</v>
      </c>
      <c r="D68" s="34" t="s">
        <v>161</v>
      </c>
      <c r="E68" s="34" t="s">
        <v>162</v>
      </c>
      <c r="F68" s="36" t="s">
        <v>193</v>
      </c>
      <c r="G68" s="34" t="s">
        <v>164</v>
      </c>
      <c r="H68" s="34" t="s">
        <v>165</v>
      </c>
      <c r="I68" s="34" t="s">
        <v>194</v>
      </c>
      <c r="J68" s="34" t="s">
        <v>167</v>
      </c>
      <c r="K68" s="34" t="s">
        <v>195</v>
      </c>
      <c r="L68" s="34" t="s">
        <v>196</v>
      </c>
      <c r="M68" s="34" t="s">
        <v>170</v>
      </c>
      <c r="N68" s="34" t="s">
        <v>171</v>
      </c>
      <c r="O68" s="34"/>
      <c r="P68" s="34"/>
    </row>
    <row r="69" spans="1:16" x14ac:dyDescent="0.25">
      <c r="A69" s="42"/>
      <c r="B69" s="34" t="s">
        <v>176</v>
      </c>
      <c r="C69" s="34">
        <v>256</v>
      </c>
      <c r="D69" s="34">
        <v>256</v>
      </c>
      <c r="E69" s="34">
        <v>256</v>
      </c>
      <c r="F69" s="34">
        <v>256</v>
      </c>
      <c r="G69" s="34">
        <v>256</v>
      </c>
      <c r="H69" s="34">
        <v>256</v>
      </c>
      <c r="I69" s="34">
        <v>256</v>
      </c>
      <c r="J69" s="34">
        <v>256</v>
      </c>
      <c r="K69" s="34">
        <v>256</v>
      </c>
      <c r="L69" s="38"/>
      <c r="M69" s="38"/>
      <c r="N69" s="38"/>
      <c r="O69" s="34"/>
      <c r="P69" s="34"/>
    </row>
    <row r="70" spans="1:16" x14ac:dyDescent="0.25">
      <c r="A70" s="35"/>
      <c r="B70" s="34" t="s">
        <v>177</v>
      </c>
      <c r="C70" s="34">
        <v>2</v>
      </c>
      <c r="D70" s="34">
        <v>2</v>
      </c>
      <c r="E70" s="34">
        <v>2</v>
      </c>
      <c r="F70" s="34">
        <v>2</v>
      </c>
      <c r="G70" s="34">
        <v>2</v>
      </c>
      <c r="H70" s="34">
        <v>2</v>
      </c>
      <c r="I70" s="34">
        <v>2</v>
      </c>
      <c r="J70" s="34">
        <v>2</v>
      </c>
      <c r="K70" s="34">
        <v>2</v>
      </c>
      <c r="L70" s="38"/>
      <c r="M70" s="38"/>
      <c r="N70" s="38"/>
      <c r="O70" s="34"/>
      <c r="P70" s="34"/>
    </row>
    <row r="71" spans="1:16" x14ac:dyDescent="0.25">
      <c r="A71" s="42"/>
      <c r="B71" s="34" t="s">
        <v>178</v>
      </c>
      <c r="C71" s="34">
        <v>32</v>
      </c>
      <c r="D71" s="34">
        <v>32</v>
      </c>
      <c r="E71" s="34">
        <v>32</v>
      </c>
      <c r="F71" s="34">
        <v>32</v>
      </c>
      <c r="G71" s="34">
        <v>32</v>
      </c>
      <c r="H71" s="34">
        <v>32</v>
      </c>
      <c r="I71" s="34">
        <v>32</v>
      </c>
      <c r="J71" s="34">
        <v>32</v>
      </c>
      <c r="K71" s="34">
        <v>32</v>
      </c>
      <c r="L71" s="38"/>
      <c r="M71" s="38"/>
      <c r="N71" s="38"/>
      <c r="O71" s="34"/>
      <c r="P71" s="34"/>
    </row>
    <row r="72" spans="1:16" x14ac:dyDescent="0.25">
      <c r="A72" s="42"/>
      <c r="B72" s="34" t="s">
        <v>179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8"/>
      <c r="M72" s="38"/>
      <c r="N72" s="38"/>
      <c r="O72" s="34"/>
      <c r="P72" s="34"/>
    </row>
    <row r="73" spans="1:16" x14ac:dyDescent="0.25">
      <c r="A73" s="42"/>
      <c r="B73" s="34" t="s">
        <v>180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8"/>
      <c r="M73" s="38"/>
      <c r="N73" s="38"/>
      <c r="O73" s="34"/>
      <c r="P73" s="34"/>
    </row>
    <row r="74" spans="1:16" x14ac:dyDescent="0.25">
      <c r="A74" s="42"/>
      <c r="B74" s="34" t="s">
        <v>181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8"/>
      <c r="M74" s="38"/>
      <c r="N74" s="38"/>
      <c r="O74" s="34"/>
      <c r="P74" s="34"/>
    </row>
    <row r="75" spans="1:16" x14ac:dyDescent="0.25">
      <c r="A75" s="42"/>
      <c r="B75" s="34" t="s">
        <v>182</v>
      </c>
      <c r="C75" s="34">
        <v>90</v>
      </c>
      <c r="D75" s="34">
        <v>90</v>
      </c>
      <c r="E75" s="34">
        <v>82</v>
      </c>
      <c r="F75" s="34">
        <v>85</v>
      </c>
      <c r="G75" s="34">
        <v>80</v>
      </c>
      <c r="H75" s="34">
        <v>81</v>
      </c>
      <c r="I75" s="38">
        <v>78</v>
      </c>
      <c r="J75" s="38">
        <v>78</v>
      </c>
      <c r="K75" s="38">
        <v>74</v>
      </c>
      <c r="L75" s="34"/>
      <c r="M75" s="34"/>
      <c r="N75" s="34"/>
      <c r="O75" s="34"/>
      <c r="P75" s="34"/>
    </row>
    <row r="76" spans="1:16" x14ac:dyDescent="0.25">
      <c r="A76" s="42"/>
      <c r="B76" s="33" t="s">
        <v>197</v>
      </c>
      <c r="C76" s="33">
        <v>90</v>
      </c>
      <c r="D76" s="33">
        <v>88</v>
      </c>
      <c r="E76" s="33">
        <v>82</v>
      </c>
      <c r="F76" s="33">
        <v>85</v>
      </c>
      <c r="G76" s="33">
        <v>80</v>
      </c>
      <c r="H76" s="40">
        <v>81</v>
      </c>
      <c r="I76" s="33">
        <v>78</v>
      </c>
      <c r="J76" s="33">
        <v>78</v>
      </c>
      <c r="K76" s="33">
        <v>74</v>
      </c>
      <c r="L76" s="33"/>
      <c r="M76" s="33"/>
      <c r="N76" s="33"/>
      <c r="O76" s="34"/>
      <c r="P76" s="34"/>
    </row>
    <row r="77" spans="1:16" x14ac:dyDescent="0.25">
      <c r="A77" s="42"/>
      <c r="B77" s="34" t="s">
        <v>189</v>
      </c>
      <c r="C77" s="34">
        <v>166</v>
      </c>
      <c r="D77" s="34">
        <v>168</v>
      </c>
      <c r="E77" s="34">
        <v>174</v>
      </c>
      <c r="F77" s="34">
        <v>171</v>
      </c>
      <c r="G77" s="34">
        <v>176</v>
      </c>
      <c r="H77" s="38">
        <v>175</v>
      </c>
      <c r="I77" s="34">
        <v>178</v>
      </c>
      <c r="J77" s="34">
        <v>178</v>
      </c>
      <c r="K77" s="34">
        <v>182</v>
      </c>
      <c r="L77" s="34"/>
      <c r="M77" s="34"/>
      <c r="N77" s="34"/>
      <c r="O77" s="34"/>
      <c r="P77" s="34"/>
    </row>
    <row r="78" spans="1:16" x14ac:dyDescent="0.25">
      <c r="A78" s="62"/>
      <c r="B78" s="34" t="s">
        <v>190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8">
        <v>0</v>
      </c>
      <c r="I78" s="34">
        <v>0</v>
      </c>
      <c r="J78" s="34">
        <v>0</v>
      </c>
      <c r="K78" s="34">
        <v>0</v>
      </c>
      <c r="L78" s="34"/>
      <c r="M78" s="34"/>
      <c r="N78" s="34"/>
      <c r="O78" s="34"/>
      <c r="P78" s="34"/>
    </row>
    <row r="79" spans="1:16" x14ac:dyDescent="0.25">
      <c r="A79" s="42"/>
      <c r="B79" s="34"/>
      <c r="C79" s="34"/>
      <c r="D79" s="34"/>
      <c r="E79" s="34"/>
      <c r="F79" s="34"/>
      <c r="G79" s="38"/>
      <c r="H79" s="38"/>
      <c r="I79" s="38"/>
      <c r="J79" s="34"/>
      <c r="K79" s="34"/>
      <c r="L79" s="34"/>
      <c r="M79" s="34"/>
      <c r="N79" s="34"/>
      <c r="O79" s="34"/>
      <c r="P79" s="34"/>
    </row>
    <row r="80" spans="1:16" x14ac:dyDescent="0.25">
      <c r="A80" s="42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34"/>
      <c r="P80" s="34"/>
    </row>
    <row r="81" spans="1:16" x14ac:dyDescent="0.25">
      <c r="A81" s="250" t="s">
        <v>207</v>
      </c>
      <c r="B81" s="32" t="s">
        <v>208</v>
      </c>
      <c r="C81" s="33" t="s">
        <v>209</v>
      </c>
      <c r="D81" s="33"/>
      <c r="E81" s="33"/>
      <c r="F81" s="33"/>
      <c r="G81" s="251"/>
      <c r="H81" s="252"/>
      <c r="I81" s="252"/>
      <c r="J81" s="253"/>
      <c r="K81" s="254" t="s">
        <v>158</v>
      </c>
      <c r="L81" s="254"/>
      <c r="M81" s="254"/>
      <c r="N81" s="254"/>
      <c r="O81" s="34"/>
      <c r="P81" s="34"/>
    </row>
    <row r="82" spans="1:16" x14ac:dyDescent="0.25">
      <c r="A82" s="250"/>
      <c r="B82" s="34" t="s">
        <v>159</v>
      </c>
      <c r="C82" s="34" t="s">
        <v>160</v>
      </c>
      <c r="D82" s="34" t="s">
        <v>161</v>
      </c>
      <c r="E82" s="34" t="s">
        <v>162</v>
      </c>
      <c r="F82" s="39" t="s">
        <v>193</v>
      </c>
      <c r="G82" s="34" t="s">
        <v>164</v>
      </c>
      <c r="H82" s="72" t="s">
        <v>165</v>
      </c>
      <c r="I82" s="72" t="s">
        <v>194</v>
      </c>
      <c r="J82" s="72" t="s">
        <v>167</v>
      </c>
      <c r="K82" s="72" t="s">
        <v>195</v>
      </c>
      <c r="L82" s="34" t="s">
        <v>196</v>
      </c>
      <c r="M82" s="34" t="s">
        <v>170</v>
      </c>
      <c r="N82" s="34" t="s">
        <v>171</v>
      </c>
      <c r="O82" s="34"/>
      <c r="P82" s="34"/>
    </row>
    <row r="83" spans="1:16" x14ac:dyDescent="0.25">
      <c r="A83" s="42"/>
      <c r="B83" s="38" t="s">
        <v>172</v>
      </c>
      <c r="C83" s="76">
        <v>1772</v>
      </c>
      <c r="D83" s="76">
        <v>1772</v>
      </c>
      <c r="E83" s="65">
        <v>1772</v>
      </c>
      <c r="F83" s="65">
        <v>1772</v>
      </c>
      <c r="G83" s="95">
        <v>1772</v>
      </c>
      <c r="H83" s="65">
        <v>1772</v>
      </c>
      <c r="I83" s="65">
        <v>1772</v>
      </c>
      <c r="J83" s="95">
        <v>1772</v>
      </c>
      <c r="K83" s="95">
        <v>1772</v>
      </c>
      <c r="L83" s="65"/>
      <c r="M83" s="65"/>
      <c r="N83" s="76"/>
      <c r="O83" s="34"/>
      <c r="P83" s="34"/>
    </row>
    <row r="84" spans="1:16" x14ac:dyDescent="0.25">
      <c r="A84" s="35"/>
      <c r="B84" s="38" t="s">
        <v>173</v>
      </c>
      <c r="C84" s="76">
        <v>14</v>
      </c>
      <c r="D84" s="76">
        <v>14</v>
      </c>
      <c r="E84" s="65">
        <v>14</v>
      </c>
      <c r="F84" s="65">
        <v>14</v>
      </c>
      <c r="G84" s="95">
        <v>14</v>
      </c>
      <c r="H84" s="65">
        <v>14</v>
      </c>
      <c r="I84" s="65">
        <v>14</v>
      </c>
      <c r="J84" s="95">
        <v>14</v>
      </c>
      <c r="K84" s="95">
        <v>14</v>
      </c>
      <c r="L84" s="65"/>
      <c r="M84" s="65"/>
      <c r="N84" s="76"/>
      <c r="O84" s="34"/>
      <c r="P84" s="34"/>
    </row>
    <row r="85" spans="1:16" x14ac:dyDescent="0.25">
      <c r="A85" s="35"/>
      <c r="B85" s="38" t="s">
        <v>174</v>
      </c>
      <c r="C85" s="76">
        <v>221</v>
      </c>
      <c r="D85" s="76">
        <v>221</v>
      </c>
      <c r="E85" s="65">
        <v>221</v>
      </c>
      <c r="F85" s="65">
        <v>221</v>
      </c>
      <c r="G85" s="95">
        <v>221</v>
      </c>
      <c r="H85" s="65">
        <v>221</v>
      </c>
      <c r="I85" s="65">
        <v>221</v>
      </c>
      <c r="J85" s="95">
        <v>221</v>
      </c>
      <c r="K85" s="95">
        <v>221</v>
      </c>
      <c r="L85" s="65"/>
      <c r="M85" s="65"/>
      <c r="N85" s="76"/>
      <c r="O85" s="34"/>
      <c r="P85" s="34"/>
    </row>
    <row r="86" spans="1:16" x14ac:dyDescent="0.25">
      <c r="A86" s="42"/>
      <c r="B86" s="38" t="s">
        <v>175</v>
      </c>
      <c r="C86" s="76">
        <v>1</v>
      </c>
      <c r="D86" s="76">
        <v>1</v>
      </c>
      <c r="E86" s="65">
        <v>1</v>
      </c>
      <c r="F86" s="65">
        <v>1</v>
      </c>
      <c r="G86" s="95">
        <v>1</v>
      </c>
      <c r="H86" s="65">
        <v>1</v>
      </c>
      <c r="I86" s="65">
        <v>1</v>
      </c>
      <c r="J86" s="95">
        <v>1</v>
      </c>
      <c r="K86" s="95">
        <v>1</v>
      </c>
      <c r="L86" s="65"/>
      <c r="M86" s="65"/>
      <c r="N86" s="76"/>
      <c r="O86" s="34"/>
      <c r="P86" s="34"/>
    </row>
    <row r="87" spans="1:16" x14ac:dyDescent="0.25">
      <c r="A87" s="35"/>
      <c r="B87" s="63" t="s">
        <v>210</v>
      </c>
      <c r="C87" s="77">
        <v>768</v>
      </c>
      <c r="D87" s="77">
        <v>768</v>
      </c>
      <c r="E87" s="66">
        <v>768</v>
      </c>
      <c r="F87" s="66">
        <v>768</v>
      </c>
      <c r="G87" s="66">
        <v>768</v>
      </c>
      <c r="H87" s="66">
        <v>768</v>
      </c>
      <c r="I87" s="66">
        <v>768</v>
      </c>
      <c r="J87" s="95">
        <v>128</v>
      </c>
      <c r="K87" s="66">
        <v>128</v>
      </c>
      <c r="L87" s="66"/>
      <c r="M87" s="66"/>
      <c r="N87" s="77"/>
      <c r="O87" s="34"/>
      <c r="P87" s="34"/>
    </row>
    <row r="88" spans="1:16" x14ac:dyDescent="0.25">
      <c r="A88" s="35"/>
      <c r="B88" s="63" t="s">
        <v>211</v>
      </c>
      <c r="C88" s="77">
        <v>6</v>
      </c>
      <c r="D88" s="77">
        <v>6</v>
      </c>
      <c r="E88" s="66">
        <v>6</v>
      </c>
      <c r="F88" s="66">
        <v>6</v>
      </c>
      <c r="G88" s="66">
        <v>6</v>
      </c>
      <c r="H88" s="66">
        <v>3</v>
      </c>
      <c r="I88" s="66">
        <v>3</v>
      </c>
      <c r="J88" s="95">
        <v>3</v>
      </c>
      <c r="K88" s="66">
        <v>3</v>
      </c>
      <c r="L88" s="66"/>
      <c r="M88" s="66"/>
      <c r="N88" s="77"/>
      <c r="O88" s="34"/>
      <c r="P88" s="34"/>
    </row>
    <row r="89" spans="1:16" x14ac:dyDescent="0.25">
      <c r="A89" s="42"/>
      <c r="B89" s="63" t="s">
        <v>178</v>
      </c>
      <c r="C89" s="76">
        <v>96</v>
      </c>
      <c r="D89" s="76">
        <v>96</v>
      </c>
      <c r="E89" s="65">
        <v>96</v>
      </c>
      <c r="F89" s="65">
        <v>96</v>
      </c>
      <c r="G89" s="65">
        <v>96</v>
      </c>
      <c r="H89" s="65">
        <v>48</v>
      </c>
      <c r="I89" s="65">
        <v>48</v>
      </c>
      <c r="J89" s="95">
        <v>48</v>
      </c>
      <c r="K89" s="65">
        <v>48</v>
      </c>
      <c r="L89" s="65"/>
      <c r="M89" s="65"/>
      <c r="N89" s="76"/>
      <c r="O89" s="34"/>
      <c r="P89" s="34"/>
    </row>
    <row r="90" spans="1:16" x14ac:dyDescent="0.25">
      <c r="A90" s="42"/>
      <c r="B90" s="38" t="s">
        <v>179</v>
      </c>
      <c r="C90" s="76">
        <v>8</v>
      </c>
      <c r="D90" s="76">
        <v>8</v>
      </c>
      <c r="E90" s="65">
        <v>8</v>
      </c>
      <c r="F90" s="65">
        <v>8</v>
      </c>
      <c r="G90" s="65">
        <v>8</v>
      </c>
      <c r="H90" s="65">
        <v>8</v>
      </c>
      <c r="I90" s="65">
        <v>8</v>
      </c>
      <c r="J90" s="95">
        <v>8</v>
      </c>
      <c r="K90" s="65">
        <v>8</v>
      </c>
      <c r="L90" s="65"/>
      <c r="M90" s="65"/>
      <c r="N90" s="76"/>
      <c r="O90" s="34"/>
      <c r="P90" s="34"/>
    </row>
    <row r="91" spans="1:16" x14ac:dyDescent="0.25">
      <c r="A91" s="42"/>
      <c r="B91" s="38" t="s">
        <v>180</v>
      </c>
      <c r="C91" s="76">
        <v>0</v>
      </c>
      <c r="D91" s="76">
        <v>0</v>
      </c>
      <c r="E91" s="65">
        <v>0</v>
      </c>
      <c r="F91" s="65">
        <v>0</v>
      </c>
      <c r="G91" s="65">
        <v>0</v>
      </c>
      <c r="H91" s="65">
        <v>0</v>
      </c>
      <c r="I91" s="65">
        <v>0</v>
      </c>
      <c r="J91" s="95">
        <v>0</v>
      </c>
      <c r="K91" s="65">
        <v>0</v>
      </c>
      <c r="L91" s="65"/>
      <c r="M91" s="65"/>
      <c r="N91" s="76"/>
      <c r="O91" s="34"/>
      <c r="P91" s="34"/>
    </row>
    <row r="92" spans="1:16" x14ac:dyDescent="0.25">
      <c r="A92" s="42"/>
      <c r="B92" s="38" t="s">
        <v>181</v>
      </c>
      <c r="C92" s="76">
        <v>4</v>
      </c>
      <c r="D92" s="76">
        <v>4</v>
      </c>
      <c r="E92" s="65">
        <v>4</v>
      </c>
      <c r="F92" s="65">
        <v>4</v>
      </c>
      <c r="G92" s="65">
        <v>4</v>
      </c>
      <c r="H92" s="65">
        <v>4</v>
      </c>
      <c r="I92" s="65">
        <v>4</v>
      </c>
      <c r="J92" s="95">
        <v>4</v>
      </c>
      <c r="K92" s="65">
        <v>4</v>
      </c>
      <c r="L92" s="65"/>
      <c r="M92" s="65"/>
      <c r="N92" s="76"/>
      <c r="O92" s="34"/>
      <c r="P92" s="34"/>
    </row>
    <row r="93" spans="1:16" x14ac:dyDescent="0.25">
      <c r="A93" s="42"/>
      <c r="B93" s="38" t="s">
        <v>182</v>
      </c>
      <c r="C93" s="76">
        <v>438</v>
      </c>
      <c r="D93" s="76">
        <v>429</v>
      </c>
      <c r="E93" s="65">
        <v>422</v>
      </c>
      <c r="F93" s="65">
        <v>418</v>
      </c>
      <c r="G93" s="65">
        <v>426</v>
      </c>
      <c r="H93" s="65">
        <v>421</v>
      </c>
      <c r="I93" s="65">
        <v>415</v>
      </c>
      <c r="J93" s="95">
        <v>409</v>
      </c>
      <c r="K93" s="65">
        <v>400</v>
      </c>
      <c r="L93" s="65"/>
      <c r="M93" s="65"/>
      <c r="N93" s="76"/>
      <c r="O93" s="34"/>
      <c r="P93" s="34"/>
    </row>
    <row r="94" spans="1:16" x14ac:dyDescent="0.25">
      <c r="A94" s="42"/>
      <c r="B94" s="40" t="s">
        <v>212</v>
      </c>
      <c r="C94" s="76">
        <v>450</v>
      </c>
      <c r="D94" s="76">
        <v>441</v>
      </c>
      <c r="E94" s="65">
        <v>434</v>
      </c>
      <c r="F94" s="65">
        <v>430</v>
      </c>
      <c r="G94" s="65">
        <v>438</v>
      </c>
      <c r="H94" s="65">
        <v>429</v>
      </c>
      <c r="I94" s="65">
        <v>427</v>
      </c>
      <c r="J94" s="95">
        <v>421</v>
      </c>
      <c r="K94" s="65">
        <v>412</v>
      </c>
      <c r="L94" s="65"/>
      <c r="M94" s="65"/>
      <c r="N94" s="76"/>
      <c r="O94" s="34"/>
      <c r="P94" s="34"/>
    </row>
    <row r="95" spans="1:16" x14ac:dyDescent="0.25">
      <c r="A95" s="64"/>
      <c r="B95" s="38" t="s">
        <v>213</v>
      </c>
      <c r="C95" s="76">
        <v>199</v>
      </c>
      <c r="D95" s="76">
        <v>200</v>
      </c>
      <c r="E95" s="65">
        <v>201</v>
      </c>
      <c r="F95" s="65">
        <v>207</v>
      </c>
      <c r="G95" s="65">
        <v>208</v>
      </c>
      <c r="H95" s="65">
        <v>200</v>
      </c>
      <c r="I95" s="65">
        <v>198</v>
      </c>
      <c r="J95" s="95">
        <v>195</v>
      </c>
      <c r="K95" s="65">
        <v>192</v>
      </c>
      <c r="L95" s="65"/>
      <c r="M95" s="65"/>
      <c r="N95" s="76"/>
      <c r="O95" s="34"/>
      <c r="P95" s="34"/>
    </row>
    <row r="96" spans="1:16" x14ac:dyDescent="0.25">
      <c r="A96" s="64"/>
      <c r="B96" s="38" t="s">
        <v>214</v>
      </c>
      <c r="C96" s="76">
        <v>65</v>
      </c>
      <c r="D96" s="76">
        <v>65</v>
      </c>
      <c r="E96" s="65">
        <v>64</v>
      </c>
      <c r="F96" s="65">
        <v>61</v>
      </c>
      <c r="G96" s="65">
        <v>61</v>
      </c>
      <c r="H96" s="65">
        <v>54</v>
      </c>
      <c r="I96" s="65">
        <v>56</v>
      </c>
      <c r="J96" s="95">
        <v>53</v>
      </c>
      <c r="K96" s="65">
        <v>50</v>
      </c>
      <c r="L96" s="65"/>
      <c r="M96" s="65"/>
      <c r="N96" s="76"/>
      <c r="O96" s="34"/>
      <c r="P96" s="34"/>
    </row>
    <row r="97" spans="1:16" x14ac:dyDescent="0.25">
      <c r="A97" s="42"/>
      <c r="B97" s="40" t="s">
        <v>187</v>
      </c>
      <c r="C97" s="78">
        <v>714</v>
      </c>
      <c r="D97" s="78">
        <v>706</v>
      </c>
      <c r="E97" s="67">
        <v>699</v>
      </c>
      <c r="F97" s="67">
        <v>698</v>
      </c>
      <c r="G97" s="67">
        <v>707</v>
      </c>
      <c r="H97" s="67">
        <v>683</v>
      </c>
      <c r="I97" s="67">
        <v>681</v>
      </c>
      <c r="J97" s="97">
        <v>669</v>
      </c>
      <c r="K97" s="67">
        <v>654</v>
      </c>
      <c r="L97" s="74"/>
      <c r="M97" s="67"/>
      <c r="N97" s="78"/>
      <c r="O97" s="34"/>
      <c r="P97" s="34"/>
    </row>
    <row r="98" spans="1:16" x14ac:dyDescent="0.25">
      <c r="A98" s="42"/>
      <c r="B98" s="38" t="s">
        <v>189</v>
      </c>
      <c r="C98" s="76">
        <v>1049</v>
      </c>
      <c r="D98" s="76">
        <v>1066</v>
      </c>
      <c r="E98" s="65">
        <v>1073</v>
      </c>
      <c r="F98" s="65">
        <v>1074</v>
      </c>
      <c r="G98" s="65">
        <v>1065</v>
      </c>
      <c r="H98" s="65">
        <v>1089</v>
      </c>
      <c r="I98" s="65">
        <v>199</v>
      </c>
      <c r="J98" s="95">
        <v>212</v>
      </c>
      <c r="K98" s="65"/>
      <c r="L98" s="73"/>
      <c r="M98" s="65"/>
      <c r="N98" s="76"/>
      <c r="O98" s="34"/>
      <c r="P98" s="34"/>
    </row>
    <row r="99" spans="1:16" x14ac:dyDescent="0.25">
      <c r="A99" s="34"/>
      <c r="B99" s="38" t="s">
        <v>190</v>
      </c>
      <c r="C99" s="76">
        <v>0</v>
      </c>
      <c r="D99" s="76">
        <v>0</v>
      </c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95">
        <v>0</v>
      </c>
      <c r="K99" s="65">
        <v>0</v>
      </c>
      <c r="L99" s="73"/>
      <c r="M99" s="65"/>
      <c r="N99" s="76"/>
      <c r="O99" s="34"/>
      <c r="P99" s="34"/>
    </row>
    <row r="100" spans="1:16" x14ac:dyDescent="0.25">
      <c r="A100" s="34"/>
      <c r="B100" s="248"/>
      <c r="C100" s="248"/>
      <c r="D100" s="248"/>
      <c r="E100" s="248"/>
      <c r="F100" s="248">
        <v>0</v>
      </c>
      <c r="G100" s="248"/>
      <c r="H100" s="255"/>
      <c r="I100" s="255"/>
      <c r="J100" s="255"/>
      <c r="K100" s="255"/>
      <c r="L100" s="248"/>
      <c r="M100" s="248"/>
      <c r="N100" s="248"/>
      <c r="O100" s="34"/>
      <c r="P100" s="34"/>
    </row>
    <row r="101" spans="1:16" x14ac:dyDescent="0.25">
      <c r="A101" s="246" t="s">
        <v>215</v>
      </c>
      <c r="B101" s="40" t="s">
        <v>216</v>
      </c>
      <c r="C101" s="242"/>
      <c r="D101" s="242"/>
      <c r="E101" s="242"/>
      <c r="F101" s="242"/>
      <c r="G101" s="243" t="s">
        <v>157</v>
      </c>
      <c r="H101" s="244"/>
      <c r="I101" s="244"/>
      <c r="J101" s="245"/>
      <c r="K101" s="242" t="s">
        <v>217</v>
      </c>
      <c r="L101" s="242"/>
      <c r="M101" s="242"/>
      <c r="N101" s="242"/>
      <c r="O101" s="34"/>
      <c r="P101" s="34"/>
    </row>
    <row r="102" spans="1:16" x14ac:dyDescent="0.25">
      <c r="A102" s="246"/>
      <c r="B102" s="38" t="s">
        <v>159</v>
      </c>
      <c r="C102" s="38" t="s">
        <v>160</v>
      </c>
      <c r="D102" s="38" t="s">
        <v>161</v>
      </c>
      <c r="E102" s="38" t="s">
        <v>162</v>
      </c>
      <c r="F102" s="39" t="s">
        <v>193</v>
      </c>
      <c r="G102" s="38" t="s">
        <v>164</v>
      </c>
      <c r="H102" s="38" t="s">
        <v>165</v>
      </c>
      <c r="I102" s="38" t="s">
        <v>194</v>
      </c>
      <c r="J102" s="38" t="s">
        <v>167</v>
      </c>
      <c r="K102" s="38" t="s">
        <v>195</v>
      </c>
      <c r="L102" s="38" t="s">
        <v>196</v>
      </c>
      <c r="M102" s="38" t="s">
        <v>170</v>
      </c>
      <c r="N102" s="38" t="s">
        <v>171</v>
      </c>
      <c r="O102" s="34"/>
      <c r="P102" s="34"/>
    </row>
    <row r="103" spans="1:16" x14ac:dyDescent="0.25">
      <c r="A103" s="42"/>
      <c r="B103" s="38" t="s">
        <v>176</v>
      </c>
      <c r="C103" s="76">
        <v>256</v>
      </c>
      <c r="D103" s="76">
        <v>256</v>
      </c>
      <c r="E103" s="65">
        <v>256</v>
      </c>
      <c r="F103" s="65">
        <v>256</v>
      </c>
      <c r="G103" s="65">
        <v>256</v>
      </c>
      <c r="H103" s="65">
        <v>256</v>
      </c>
      <c r="I103" s="65">
        <v>304</v>
      </c>
      <c r="J103" s="65">
        <v>256</v>
      </c>
      <c r="K103" s="65">
        <v>256</v>
      </c>
      <c r="L103" s="65"/>
      <c r="M103" s="65"/>
      <c r="N103" s="76"/>
      <c r="O103" s="34"/>
      <c r="P103" s="34"/>
    </row>
    <row r="104" spans="1:16" x14ac:dyDescent="0.25">
      <c r="A104" s="35"/>
      <c r="B104" s="38" t="s">
        <v>177</v>
      </c>
      <c r="C104" s="76">
        <v>3</v>
      </c>
      <c r="D104" s="76">
        <v>3</v>
      </c>
      <c r="E104" s="65">
        <v>3</v>
      </c>
      <c r="F104" s="65">
        <v>3</v>
      </c>
      <c r="G104" s="65">
        <v>3</v>
      </c>
      <c r="H104" s="65">
        <v>3</v>
      </c>
      <c r="I104" s="65">
        <v>3</v>
      </c>
      <c r="J104" s="65">
        <v>3</v>
      </c>
      <c r="K104" s="65"/>
      <c r="L104" s="65"/>
      <c r="M104" s="65"/>
      <c r="N104" s="76"/>
      <c r="O104" s="34"/>
      <c r="P104" s="34"/>
    </row>
    <row r="105" spans="1:16" x14ac:dyDescent="0.25">
      <c r="A105" s="42"/>
      <c r="B105" s="38" t="s">
        <v>178</v>
      </c>
      <c r="C105" s="76">
        <v>48</v>
      </c>
      <c r="D105" s="76">
        <v>48</v>
      </c>
      <c r="E105" s="65">
        <v>48</v>
      </c>
      <c r="F105" s="65">
        <v>48</v>
      </c>
      <c r="G105" s="65">
        <v>48</v>
      </c>
      <c r="H105" s="65">
        <v>48</v>
      </c>
      <c r="I105" s="65">
        <v>5</v>
      </c>
      <c r="J105" s="65">
        <v>5</v>
      </c>
      <c r="K105" s="65">
        <v>5</v>
      </c>
      <c r="L105" s="65"/>
      <c r="M105" s="65"/>
      <c r="N105" s="76"/>
      <c r="O105" s="34"/>
      <c r="P105" s="34"/>
    </row>
    <row r="106" spans="1:16" x14ac:dyDescent="0.25">
      <c r="A106" s="42"/>
      <c r="B106" s="38" t="s">
        <v>179</v>
      </c>
      <c r="C106" s="76">
        <v>2</v>
      </c>
      <c r="D106" s="76">
        <v>2</v>
      </c>
      <c r="E106" s="65">
        <v>2</v>
      </c>
      <c r="F106" s="65">
        <v>2</v>
      </c>
      <c r="G106" s="65">
        <v>2</v>
      </c>
      <c r="H106" s="65">
        <v>2</v>
      </c>
      <c r="I106" s="65">
        <v>2</v>
      </c>
      <c r="J106" s="65">
        <v>2</v>
      </c>
      <c r="K106" s="65">
        <v>2</v>
      </c>
      <c r="L106" s="65"/>
      <c r="M106" s="65"/>
      <c r="N106" s="76"/>
      <c r="O106" s="34"/>
      <c r="P106" s="34"/>
    </row>
    <row r="107" spans="1:16" x14ac:dyDescent="0.25">
      <c r="A107" s="42"/>
      <c r="B107" s="38" t="s">
        <v>180</v>
      </c>
      <c r="C107" s="76">
        <v>0</v>
      </c>
      <c r="D107" s="76">
        <v>0</v>
      </c>
      <c r="E107" s="65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v>0</v>
      </c>
      <c r="K107" s="65">
        <v>0</v>
      </c>
      <c r="L107" s="65"/>
      <c r="M107" s="65"/>
      <c r="N107" s="76"/>
      <c r="O107" s="34"/>
      <c r="P107" s="34"/>
    </row>
    <row r="108" spans="1:16" x14ac:dyDescent="0.25">
      <c r="A108" s="42"/>
      <c r="B108" s="38" t="s">
        <v>181</v>
      </c>
      <c r="C108" s="76">
        <v>0</v>
      </c>
      <c r="D108" s="76">
        <v>0</v>
      </c>
      <c r="E108" s="65">
        <v>0</v>
      </c>
      <c r="F108" s="65">
        <v>0</v>
      </c>
      <c r="G108" s="65">
        <v>0</v>
      </c>
      <c r="H108" s="65">
        <v>0</v>
      </c>
      <c r="I108" s="65">
        <v>0</v>
      </c>
      <c r="J108" s="65">
        <v>0</v>
      </c>
      <c r="K108" s="65">
        <v>0</v>
      </c>
      <c r="L108" s="65"/>
      <c r="M108" s="65"/>
      <c r="N108" s="76"/>
      <c r="O108" s="34"/>
      <c r="P108" s="34"/>
    </row>
    <row r="109" spans="1:16" x14ac:dyDescent="0.25">
      <c r="A109" s="42"/>
      <c r="B109" s="38" t="s">
        <v>182</v>
      </c>
      <c r="C109" s="76">
        <v>197</v>
      </c>
      <c r="D109" s="76">
        <v>198</v>
      </c>
      <c r="E109" s="65">
        <v>199</v>
      </c>
      <c r="F109" s="65">
        <v>205</v>
      </c>
      <c r="G109" s="65">
        <v>206</v>
      </c>
      <c r="H109" s="65">
        <v>198</v>
      </c>
      <c r="I109" s="65">
        <v>196</v>
      </c>
      <c r="J109" s="65">
        <v>193</v>
      </c>
      <c r="K109" s="65">
        <v>190</v>
      </c>
      <c r="L109" s="65"/>
      <c r="M109" s="65"/>
      <c r="N109" s="76"/>
      <c r="O109" s="34"/>
      <c r="P109" s="34"/>
    </row>
    <row r="110" spans="1:16" x14ac:dyDescent="0.25">
      <c r="A110" s="42"/>
      <c r="B110" s="40" t="s">
        <v>197</v>
      </c>
      <c r="C110" s="76">
        <v>199</v>
      </c>
      <c r="D110" s="78">
        <v>200</v>
      </c>
      <c r="E110" s="67">
        <v>201</v>
      </c>
      <c r="F110" s="67">
        <v>207</v>
      </c>
      <c r="G110" s="67">
        <v>208</v>
      </c>
      <c r="H110" s="67">
        <v>200</v>
      </c>
      <c r="I110" s="67">
        <v>198</v>
      </c>
      <c r="J110" s="67">
        <v>195</v>
      </c>
      <c r="K110" s="67">
        <v>192</v>
      </c>
      <c r="L110" s="67"/>
      <c r="M110" s="67"/>
      <c r="N110" s="76"/>
      <c r="O110" s="34"/>
      <c r="P110" s="34"/>
    </row>
    <row r="111" spans="1:16" x14ac:dyDescent="0.25">
      <c r="A111" s="42"/>
      <c r="B111" s="38" t="s">
        <v>189</v>
      </c>
      <c r="C111" s="78">
        <v>59</v>
      </c>
      <c r="D111" s="76">
        <v>56</v>
      </c>
      <c r="E111" s="65">
        <v>55</v>
      </c>
      <c r="F111" s="65">
        <v>49</v>
      </c>
      <c r="G111" s="65">
        <v>48</v>
      </c>
      <c r="H111" s="65">
        <v>56</v>
      </c>
      <c r="I111" s="65">
        <v>102</v>
      </c>
      <c r="J111" s="65">
        <v>105</v>
      </c>
      <c r="K111" s="65">
        <v>108</v>
      </c>
      <c r="L111" s="65"/>
      <c r="M111" s="65"/>
      <c r="N111" s="78"/>
      <c r="O111" s="34"/>
      <c r="P111" s="34"/>
    </row>
    <row r="112" spans="1:16" x14ac:dyDescent="0.25">
      <c r="A112" s="42"/>
      <c r="B112" s="38" t="s">
        <v>190</v>
      </c>
      <c r="C112" s="76">
        <v>0</v>
      </c>
      <c r="D112" s="76">
        <v>0</v>
      </c>
      <c r="E112" s="65">
        <v>0</v>
      </c>
      <c r="F112" s="65">
        <v>0</v>
      </c>
      <c r="G112" s="65">
        <v>0</v>
      </c>
      <c r="H112" s="65">
        <v>0</v>
      </c>
      <c r="I112" s="65">
        <v>0</v>
      </c>
      <c r="J112" s="65">
        <v>0</v>
      </c>
      <c r="K112" s="65">
        <v>0</v>
      </c>
      <c r="L112" s="65"/>
      <c r="M112" s="34"/>
      <c r="N112" s="76"/>
      <c r="O112" s="34"/>
      <c r="P112" s="34"/>
    </row>
    <row r="113" spans="1:16" x14ac:dyDescent="0.25">
      <c r="A113" s="34"/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34"/>
      <c r="P113" s="34"/>
    </row>
    <row r="114" spans="1:16" x14ac:dyDescent="0.25">
      <c r="A114" s="246" t="s">
        <v>218</v>
      </c>
      <c r="B114" s="40" t="s">
        <v>219</v>
      </c>
      <c r="C114" s="242"/>
      <c r="D114" s="242"/>
      <c r="E114" s="242"/>
      <c r="F114" s="242"/>
      <c r="G114" s="243" t="s">
        <v>157</v>
      </c>
      <c r="H114" s="244"/>
      <c r="I114" s="244"/>
      <c r="J114" s="245"/>
      <c r="K114" s="242" t="s">
        <v>217</v>
      </c>
      <c r="L114" s="242"/>
      <c r="M114" s="242"/>
      <c r="N114" s="242"/>
      <c r="O114" s="34"/>
      <c r="P114" s="34"/>
    </row>
    <row r="115" spans="1:16" x14ac:dyDescent="0.25">
      <c r="A115" s="246"/>
      <c r="B115" s="85" t="s">
        <v>159</v>
      </c>
      <c r="C115" s="85" t="s">
        <v>160</v>
      </c>
      <c r="D115" s="85" t="s">
        <v>161</v>
      </c>
      <c r="E115" s="85" t="s">
        <v>162</v>
      </c>
      <c r="F115" s="86" t="s">
        <v>193</v>
      </c>
      <c r="G115" s="85" t="s">
        <v>164</v>
      </c>
      <c r="H115" s="85" t="s">
        <v>165</v>
      </c>
      <c r="I115" s="85" t="s">
        <v>194</v>
      </c>
      <c r="J115" s="85" t="s">
        <v>167</v>
      </c>
      <c r="K115" s="85" t="s">
        <v>195</v>
      </c>
      <c r="L115" s="85" t="s">
        <v>196</v>
      </c>
      <c r="M115" s="85" t="s">
        <v>170</v>
      </c>
      <c r="N115" s="85" t="s">
        <v>171</v>
      </c>
      <c r="O115" s="34"/>
      <c r="P115" s="34"/>
    </row>
    <row r="116" spans="1:16" x14ac:dyDescent="0.25">
      <c r="A116" s="82"/>
      <c r="B116" s="88" t="s">
        <v>176</v>
      </c>
      <c r="C116" s="76">
        <v>128</v>
      </c>
      <c r="D116" s="76">
        <v>128</v>
      </c>
      <c r="E116" s="65">
        <v>128</v>
      </c>
      <c r="F116" s="65">
        <v>128</v>
      </c>
      <c r="G116" s="65">
        <v>128</v>
      </c>
      <c r="H116" s="65">
        <v>128</v>
      </c>
      <c r="I116" s="65">
        <v>64</v>
      </c>
      <c r="J116" s="65">
        <v>64</v>
      </c>
      <c r="K116" s="65">
        <v>64</v>
      </c>
      <c r="L116" s="65"/>
      <c r="M116" s="65"/>
      <c r="N116" s="76"/>
      <c r="O116" s="84"/>
      <c r="P116" s="34"/>
    </row>
    <row r="117" spans="1:16" x14ac:dyDescent="0.25">
      <c r="A117" s="83"/>
      <c r="B117" s="88" t="s">
        <v>177</v>
      </c>
      <c r="C117" s="76">
        <v>1</v>
      </c>
      <c r="D117" s="76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/>
      <c r="M117" s="65"/>
      <c r="N117" s="76"/>
      <c r="O117" s="84"/>
      <c r="P117" s="34"/>
    </row>
    <row r="118" spans="1:16" x14ac:dyDescent="0.25">
      <c r="A118" s="82"/>
      <c r="B118" s="88" t="s">
        <v>178</v>
      </c>
      <c r="C118" s="76">
        <v>48</v>
      </c>
      <c r="D118" s="76">
        <v>48</v>
      </c>
      <c r="E118" s="65">
        <v>48</v>
      </c>
      <c r="F118" s="65">
        <v>48</v>
      </c>
      <c r="G118" s="65">
        <v>48</v>
      </c>
      <c r="H118" s="65">
        <v>48</v>
      </c>
      <c r="I118" s="65">
        <v>2</v>
      </c>
      <c r="J118" s="65">
        <v>2</v>
      </c>
      <c r="K118" s="65"/>
      <c r="L118" s="65"/>
      <c r="M118" s="65"/>
      <c r="N118" s="76"/>
      <c r="O118" s="84"/>
      <c r="P118" s="34"/>
    </row>
    <row r="119" spans="1:16" x14ac:dyDescent="0.25">
      <c r="A119" s="82"/>
      <c r="B119" s="88" t="s">
        <v>179</v>
      </c>
      <c r="C119" s="76">
        <v>2</v>
      </c>
      <c r="D119" s="76">
        <v>2</v>
      </c>
      <c r="E119" s="65">
        <v>2</v>
      </c>
      <c r="F119" s="65">
        <v>2</v>
      </c>
      <c r="G119" s="65">
        <v>2</v>
      </c>
      <c r="H119" s="65">
        <v>2</v>
      </c>
      <c r="I119" s="65">
        <v>2</v>
      </c>
      <c r="J119" s="65">
        <v>2</v>
      </c>
      <c r="K119" s="65">
        <v>2</v>
      </c>
      <c r="L119" s="65"/>
      <c r="M119" s="65"/>
      <c r="N119" s="76"/>
      <c r="O119" s="84"/>
      <c r="P119" s="34"/>
    </row>
    <row r="120" spans="1:16" x14ac:dyDescent="0.25">
      <c r="A120" s="82"/>
      <c r="B120" s="88" t="s">
        <v>180</v>
      </c>
      <c r="C120" s="76">
        <v>0</v>
      </c>
      <c r="D120" s="76">
        <v>0</v>
      </c>
      <c r="E120" s="65">
        <v>0</v>
      </c>
      <c r="F120" s="65">
        <v>0</v>
      </c>
      <c r="G120" s="65">
        <v>0</v>
      </c>
      <c r="H120" s="65">
        <v>0</v>
      </c>
      <c r="I120" s="65">
        <v>0</v>
      </c>
      <c r="J120" s="65">
        <v>0</v>
      </c>
      <c r="K120" s="65">
        <v>0</v>
      </c>
      <c r="L120" s="65"/>
      <c r="M120" s="65"/>
      <c r="N120" s="76"/>
      <c r="O120" s="84"/>
      <c r="P120" s="34"/>
    </row>
    <row r="121" spans="1:16" x14ac:dyDescent="0.25">
      <c r="A121" s="82"/>
      <c r="B121" s="88" t="s">
        <v>181</v>
      </c>
      <c r="C121" s="76">
        <v>0</v>
      </c>
      <c r="D121" s="76">
        <v>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v>0</v>
      </c>
      <c r="K121" s="65">
        <v>0</v>
      </c>
      <c r="L121" s="65"/>
      <c r="M121" s="65"/>
      <c r="N121" s="76"/>
      <c r="O121" s="84"/>
      <c r="P121" s="34"/>
    </row>
    <row r="122" spans="1:16" x14ac:dyDescent="0.25">
      <c r="A122" s="82"/>
      <c r="B122" s="88" t="s">
        <v>182</v>
      </c>
      <c r="C122" s="76">
        <v>63</v>
      </c>
      <c r="D122" s="76">
        <v>63</v>
      </c>
      <c r="E122" s="65">
        <v>62</v>
      </c>
      <c r="F122" s="65">
        <v>59</v>
      </c>
      <c r="G122" s="65">
        <v>59</v>
      </c>
      <c r="H122" s="65">
        <v>54</v>
      </c>
      <c r="I122" s="65">
        <v>54</v>
      </c>
      <c r="J122" s="65">
        <v>51</v>
      </c>
      <c r="K122" s="65">
        <v>48</v>
      </c>
      <c r="L122" s="65"/>
      <c r="M122" s="65"/>
      <c r="N122" s="76"/>
      <c r="O122" s="84"/>
      <c r="P122" s="34"/>
    </row>
    <row r="123" spans="1:16" x14ac:dyDescent="0.25">
      <c r="A123" s="82"/>
      <c r="B123" s="90" t="s">
        <v>197</v>
      </c>
      <c r="C123" s="78">
        <v>65</v>
      </c>
      <c r="D123" s="78">
        <v>65</v>
      </c>
      <c r="E123" s="67">
        <v>64</v>
      </c>
      <c r="F123" s="67">
        <v>61</v>
      </c>
      <c r="G123" s="67">
        <v>61</v>
      </c>
      <c r="H123" s="67">
        <v>56</v>
      </c>
      <c r="I123" s="67">
        <v>56</v>
      </c>
      <c r="J123" s="67">
        <v>53</v>
      </c>
      <c r="K123" s="67">
        <v>50</v>
      </c>
      <c r="L123" s="67"/>
      <c r="M123" s="67"/>
      <c r="N123" s="78"/>
      <c r="O123" s="84"/>
      <c r="P123" s="34"/>
    </row>
    <row r="124" spans="1:16" x14ac:dyDescent="0.25">
      <c r="A124" s="82"/>
      <c r="B124" s="88" t="s">
        <v>189</v>
      </c>
      <c r="C124" s="76">
        <v>61</v>
      </c>
      <c r="D124" s="76">
        <v>63</v>
      </c>
      <c r="E124" s="65">
        <v>64</v>
      </c>
      <c r="F124" s="65">
        <v>67</v>
      </c>
      <c r="G124" s="65">
        <v>67</v>
      </c>
      <c r="H124" s="65">
        <v>72</v>
      </c>
      <c r="I124" s="65">
        <v>8</v>
      </c>
      <c r="J124" s="65">
        <v>11</v>
      </c>
      <c r="K124" s="65">
        <v>14</v>
      </c>
      <c r="L124" s="65"/>
      <c r="M124" s="65"/>
      <c r="N124" s="76"/>
      <c r="O124" s="84"/>
      <c r="P124" s="34"/>
    </row>
    <row r="125" spans="1:16" x14ac:dyDescent="0.25">
      <c r="A125" s="82"/>
      <c r="B125" s="88" t="s">
        <v>190</v>
      </c>
      <c r="C125" s="76">
        <v>0</v>
      </c>
      <c r="D125" s="76">
        <v>0</v>
      </c>
      <c r="E125" s="65">
        <v>0</v>
      </c>
      <c r="F125" s="65">
        <v>0</v>
      </c>
      <c r="G125" s="65">
        <v>0</v>
      </c>
      <c r="H125" s="65">
        <v>0</v>
      </c>
      <c r="I125" s="65">
        <v>0</v>
      </c>
      <c r="J125" s="65">
        <v>0</v>
      </c>
      <c r="K125" s="65">
        <v>0</v>
      </c>
      <c r="L125" s="65"/>
      <c r="M125" s="65"/>
      <c r="N125" s="76"/>
      <c r="O125" s="84"/>
      <c r="P125" s="34"/>
    </row>
    <row r="126" spans="1:16" x14ac:dyDescent="0.25">
      <c r="A126" s="82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84"/>
      <c r="P126" s="34"/>
    </row>
    <row r="127" spans="1:16" x14ac:dyDescent="0.25">
      <c r="A127" s="62"/>
      <c r="B127" s="87"/>
      <c r="C127" s="87"/>
      <c r="D127" s="87"/>
      <c r="E127" s="87"/>
      <c r="F127" s="87"/>
      <c r="G127" s="239"/>
      <c r="H127" s="240"/>
      <c r="I127" s="241"/>
      <c r="J127" s="87"/>
      <c r="K127" s="87"/>
      <c r="L127" s="87"/>
      <c r="M127" s="87"/>
      <c r="N127" s="87"/>
      <c r="O127" s="34"/>
      <c r="P127" s="34"/>
    </row>
    <row r="128" spans="1:16" x14ac:dyDescent="0.25">
      <c r="A128" s="34"/>
      <c r="B128" s="40" t="s">
        <v>220</v>
      </c>
      <c r="C128" s="242" t="s">
        <v>221</v>
      </c>
      <c r="D128" s="242"/>
      <c r="E128" s="242"/>
      <c r="F128" s="242"/>
      <c r="G128" s="243" t="s">
        <v>157</v>
      </c>
      <c r="H128" s="244"/>
      <c r="I128" s="244"/>
      <c r="J128" s="245"/>
      <c r="K128" s="242" t="s">
        <v>222</v>
      </c>
      <c r="L128" s="242"/>
      <c r="M128" s="242"/>
      <c r="N128" s="242"/>
      <c r="O128" s="34"/>
      <c r="P128" s="34"/>
    </row>
    <row r="129" spans="1:16" x14ac:dyDescent="0.25">
      <c r="A129" s="34"/>
      <c r="B129" s="38" t="s">
        <v>159</v>
      </c>
      <c r="C129" s="85" t="s">
        <v>160</v>
      </c>
      <c r="D129" s="85" t="s">
        <v>161</v>
      </c>
      <c r="E129" s="85" t="s">
        <v>162</v>
      </c>
      <c r="F129" s="85" t="s">
        <v>193</v>
      </c>
      <c r="G129" s="85" t="s">
        <v>164</v>
      </c>
      <c r="H129" s="85" t="s">
        <v>165</v>
      </c>
      <c r="I129" s="85" t="s">
        <v>194</v>
      </c>
      <c r="J129" s="38" t="s">
        <v>167</v>
      </c>
      <c r="K129" s="38" t="s">
        <v>195</v>
      </c>
      <c r="L129" s="38" t="s">
        <v>196</v>
      </c>
      <c r="M129" s="38" t="s">
        <v>170</v>
      </c>
      <c r="N129" s="38" t="s">
        <v>171</v>
      </c>
      <c r="O129" s="34"/>
      <c r="P129" s="34"/>
    </row>
    <row r="130" spans="1:16" x14ac:dyDescent="0.25">
      <c r="A130" s="34"/>
      <c r="B130" s="38" t="s">
        <v>223</v>
      </c>
      <c r="C130" s="79">
        <v>200</v>
      </c>
      <c r="D130" s="79">
        <v>200</v>
      </c>
      <c r="E130" s="68">
        <v>200</v>
      </c>
      <c r="F130" s="68">
        <v>200</v>
      </c>
      <c r="G130" s="68">
        <v>200</v>
      </c>
      <c r="H130" s="68">
        <v>200</v>
      </c>
      <c r="I130" s="68">
        <v>200</v>
      </c>
      <c r="J130" s="68">
        <v>200</v>
      </c>
      <c r="K130" s="68">
        <v>200</v>
      </c>
      <c r="L130" s="68"/>
      <c r="M130" s="68"/>
      <c r="N130" s="79"/>
      <c r="O130" s="34"/>
      <c r="P130" s="34"/>
    </row>
    <row r="131" spans="1:16" x14ac:dyDescent="0.25">
      <c r="A131" s="34"/>
      <c r="B131" s="38" t="s">
        <v>224</v>
      </c>
      <c r="C131" s="79"/>
      <c r="D131" s="79"/>
      <c r="E131" s="68"/>
      <c r="F131" s="68"/>
      <c r="G131" s="68"/>
      <c r="H131" s="68"/>
      <c r="I131" s="68"/>
      <c r="J131" s="68"/>
      <c r="K131" s="68"/>
      <c r="L131" s="68"/>
      <c r="M131" s="68"/>
      <c r="N131" s="79"/>
      <c r="O131" s="34"/>
      <c r="P131" s="34"/>
    </row>
    <row r="132" spans="1:16" x14ac:dyDescent="0.25">
      <c r="A132" s="34"/>
      <c r="B132" s="38" t="s">
        <v>225</v>
      </c>
      <c r="C132" s="79"/>
      <c r="D132" s="79"/>
      <c r="E132" s="68"/>
      <c r="F132" s="68"/>
      <c r="G132" s="68"/>
      <c r="H132" s="68"/>
      <c r="I132" s="68"/>
      <c r="J132" s="68"/>
      <c r="K132" s="68"/>
      <c r="L132" s="68"/>
      <c r="M132" s="68"/>
      <c r="N132" s="79"/>
      <c r="O132" s="34"/>
      <c r="P132" s="34"/>
    </row>
    <row r="133" spans="1:16" x14ac:dyDescent="0.25">
      <c r="A133" s="34"/>
      <c r="B133" s="38" t="s">
        <v>226</v>
      </c>
      <c r="C133" s="79"/>
      <c r="D133" s="79"/>
      <c r="E133" s="68"/>
      <c r="F133" s="68"/>
      <c r="G133" s="68"/>
      <c r="H133" s="68"/>
      <c r="I133" s="68"/>
      <c r="J133" s="68"/>
      <c r="K133" s="68"/>
      <c r="L133" s="68"/>
      <c r="M133" s="68"/>
      <c r="N133" s="79"/>
      <c r="O133" s="34"/>
      <c r="P133" s="34"/>
    </row>
    <row r="134" spans="1:16" x14ac:dyDescent="0.25">
      <c r="A134" s="34"/>
      <c r="B134" s="38" t="s">
        <v>227</v>
      </c>
      <c r="C134" s="79"/>
      <c r="D134" s="79"/>
      <c r="E134" s="68"/>
      <c r="F134" s="68"/>
      <c r="G134" s="68"/>
      <c r="H134" s="68"/>
      <c r="I134" s="68"/>
      <c r="J134" s="68"/>
      <c r="K134" s="68"/>
      <c r="L134" s="68"/>
      <c r="M134" s="68"/>
      <c r="N134" s="79"/>
      <c r="O134" s="34"/>
      <c r="P134" s="34"/>
    </row>
    <row r="135" spans="1:16" x14ac:dyDescent="0.25">
      <c r="A135" s="34"/>
      <c r="B135" s="38" t="s">
        <v>228</v>
      </c>
      <c r="C135" s="79"/>
      <c r="D135" s="79"/>
      <c r="E135" s="68"/>
      <c r="F135" s="68"/>
      <c r="G135" s="68"/>
      <c r="H135" s="68"/>
      <c r="I135" s="68"/>
      <c r="J135" s="68"/>
      <c r="K135" s="68"/>
      <c r="L135" s="68"/>
      <c r="M135" s="68"/>
      <c r="N135" s="79"/>
      <c r="O135" s="34"/>
      <c r="P135" s="34"/>
    </row>
    <row r="136" spans="1:16" x14ac:dyDescent="0.25">
      <c r="A136" s="34"/>
      <c r="B136" s="38" t="s">
        <v>229</v>
      </c>
      <c r="C136" s="79"/>
      <c r="D136" s="79"/>
      <c r="E136" s="68"/>
      <c r="F136" s="68"/>
      <c r="G136" s="68"/>
      <c r="H136" s="68"/>
      <c r="I136" s="68"/>
      <c r="J136" s="68"/>
      <c r="K136" s="68"/>
      <c r="L136" s="68"/>
      <c r="M136" s="68"/>
      <c r="N136" s="79"/>
      <c r="O136" s="34"/>
      <c r="P136" s="34"/>
    </row>
    <row r="137" spans="1:16" x14ac:dyDescent="0.25">
      <c r="A137" s="34"/>
      <c r="B137" s="38" t="s">
        <v>180</v>
      </c>
      <c r="C137" s="76"/>
      <c r="D137" s="76"/>
      <c r="E137" s="65"/>
      <c r="F137" s="65"/>
      <c r="G137" s="65"/>
      <c r="H137" s="65"/>
      <c r="I137" s="65"/>
      <c r="J137" s="65"/>
      <c r="K137" s="65"/>
      <c r="L137" s="65"/>
      <c r="M137" s="65"/>
      <c r="N137" s="76"/>
      <c r="O137" s="34"/>
      <c r="P137" s="34"/>
    </row>
    <row r="138" spans="1:16" x14ac:dyDescent="0.25">
      <c r="A138" s="34"/>
      <c r="B138" s="38" t="s">
        <v>181</v>
      </c>
      <c r="C138" s="76"/>
      <c r="D138" s="76"/>
      <c r="E138" s="65"/>
      <c r="F138" s="65"/>
      <c r="G138" s="65"/>
      <c r="H138" s="65"/>
      <c r="I138" s="65"/>
      <c r="J138" s="65"/>
      <c r="K138" s="65"/>
      <c r="L138" s="65"/>
      <c r="M138" s="65"/>
      <c r="N138" s="76"/>
      <c r="O138" s="34"/>
      <c r="P138" s="34"/>
    </row>
    <row r="139" spans="1:16" x14ac:dyDescent="0.25">
      <c r="A139" s="34"/>
      <c r="B139" s="40" t="s">
        <v>230</v>
      </c>
      <c r="C139" s="76"/>
      <c r="D139" s="76"/>
      <c r="E139" s="65"/>
      <c r="F139" s="65"/>
      <c r="G139" s="65"/>
      <c r="H139" s="65"/>
      <c r="I139" s="65"/>
      <c r="J139" s="65"/>
      <c r="K139" s="65"/>
      <c r="L139" s="65"/>
      <c r="M139" s="65"/>
      <c r="N139" s="76"/>
      <c r="O139" s="34"/>
      <c r="P139" s="34"/>
    </row>
    <row r="140" spans="1:16" x14ac:dyDescent="0.25">
      <c r="A140" s="34"/>
      <c r="B140" s="38" t="s">
        <v>231</v>
      </c>
      <c r="C140" s="79"/>
      <c r="D140" s="79"/>
      <c r="E140" s="68"/>
      <c r="F140" s="68"/>
      <c r="G140" s="68"/>
      <c r="H140" s="68"/>
      <c r="I140" s="68"/>
      <c r="J140" s="68"/>
      <c r="K140" s="68"/>
      <c r="L140" s="68"/>
      <c r="M140" s="68"/>
      <c r="N140" s="79"/>
      <c r="O140" s="34"/>
      <c r="P140" s="34"/>
    </row>
    <row r="141" spans="1:16" x14ac:dyDescent="0.25">
      <c r="A141" s="34"/>
      <c r="B141" s="38" t="s">
        <v>232</v>
      </c>
      <c r="C141" s="79">
        <v>0</v>
      </c>
      <c r="D141" s="79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/>
      <c r="M141" s="68"/>
      <c r="N141" s="79"/>
      <c r="O141" s="34"/>
      <c r="P141" s="34"/>
    </row>
    <row r="142" spans="1:16" x14ac:dyDescent="0.25">
      <c r="A142" s="34"/>
      <c r="B142" s="38" t="s">
        <v>233</v>
      </c>
      <c r="C142" s="79">
        <v>0</v>
      </c>
      <c r="D142" s="79">
        <v>0</v>
      </c>
      <c r="E142" s="68">
        <v>0</v>
      </c>
      <c r="F142" s="68">
        <v>0</v>
      </c>
      <c r="G142" s="68">
        <v>0</v>
      </c>
      <c r="H142" s="68">
        <v>0</v>
      </c>
      <c r="I142" s="68">
        <v>0</v>
      </c>
      <c r="J142" s="68">
        <v>0</v>
      </c>
      <c r="K142" s="68">
        <v>0</v>
      </c>
      <c r="L142" s="68"/>
      <c r="M142" s="68"/>
      <c r="N142" s="79"/>
      <c r="O142" s="34"/>
      <c r="P142" s="34"/>
    </row>
    <row r="143" spans="1:16" x14ac:dyDescent="0.25">
      <c r="A143" s="34"/>
      <c r="B143" s="38" t="s">
        <v>234</v>
      </c>
      <c r="C143" s="79">
        <v>0</v>
      </c>
      <c r="D143" s="79">
        <v>0</v>
      </c>
      <c r="E143" s="68">
        <v>0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/>
      <c r="M143" s="68"/>
      <c r="N143" s="79"/>
      <c r="O143" s="34"/>
      <c r="P143" s="34"/>
    </row>
    <row r="144" spans="1:16" x14ac:dyDescent="0.25">
      <c r="A144" s="34"/>
      <c r="B144" s="38" t="s">
        <v>235</v>
      </c>
      <c r="C144" s="79">
        <v>0</v>
      </c>
      <c r="D144" s="79">
        <v>0</v>
      </c>
      <c r="E144" s="68">
        <v>0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/>
      <c r="M144" s="68"/>
      <c r="N144" s="79"/>
      <c r="O144" s="34"/>
      <c r="P144" s="34"/>
    </row>
    <row r="145" spans="1:19" x14ac:dyDescent="0.25">
      <c r="A145" s="34"/>
      <c r="B145" s="38" t="s">
        <v>236</v>
      </c>
      <c r="C145" s="79">
        <v>0</v>
      </c>
      <c r="D145" s="79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/>
      <c r="M145" s="68"/>
      <c r="N145" s="79"/>
      <c r="O145" s="34"/>
      <c r="P145" s="34"/>
      <c r="Q145" s="31"/>
      <c r="R145" s="31"/>
      <c r="S145" s="31"/>
    </row>
    <row r="146" spans="1:19" x14ac:dyDescent="0.25">
      <c r="A146" s="34"/>
      <c r="B146" s="38" t="s">
        <v>237</v>
      </c>
      <c r="C146" s="79">
        <v>0</v>
      </c>
      <c r="D146" s="79">
        <v>0</v>
      </c>
      <c r="E146" s="68">
        <v>0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/>
      <c r="M146" s="68"/>
      <c r="N146" s="79"/>
      <c r="O146" s="34"/>
      <c r="P146" s="34"/>
      <c r="Q146" s="31"/>
      <c r="R146" s="31"/>
      <c r="S146" s="31"/>
    </row>
    <row r="147" spans="1:19" x14ac:dyDescent="0.25">
      <c r="A147" s="34"/>
      <c r="B147" s="38" t="s">
        <v>238</v>
      </c>
      <c r="C147" s="79"/>
      <c r="D147" s="79">
        <v>0</v>
      </c>
      <c r="E147" s="68">
        <v>0</v>
      </c>
      <c r="F147" s="68">
        <v>0</v>
      </c>
      <c r="G147" s="68">
        <v>0</v>
      </c>
      <c r="H147" s="68">
        <v>0</v>
      </c>
      <c r="I147" s="68"/>
      <c r="J147" s="68"/>
      <c r="K147" s="68"/>
      <c r="L147" s="68"/>
      <c r="M147" s="68"/>
      <c r="N147" s="79"/>
      <c r="O147" s="34"/>
      <c r="P147" s="34"/>
      <c r="Q147" s="31"/>
      <c r="R147" s="31"/>
      <c r="S147" s="31"/>
    </row>
    <row r="148" spans="1:19" x14ac:dyDescent="0.25">
      <c r="A148" s="34"/>
      <c r="B148" s="38" t="s">
        <v>239</v>
      </c>
      <c r="C148" s="79">
        <v>0</v>
      </c>
      <c r="D148" s="79">
        <v>0</v>
      </c>
      <c r="E148" s="68">
        <v>0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/>
      <c r="M148" s="68"/>
      <c r="N148" s="79"/>
      <c r="O148" s="34"/>
      <c r="P148" s="34"/>
      <c r="Q148" s="31"/>
      <c r="R148" s="31"/>
      <c r="S148" s="31"/>
    </row>
    <row r="149" spans="1:19" x14ac:dyDescent="0.25">
      <c r="A149" s="34"/>
      <c r="B149" s="38" t="s">
        <v>240</v>
      </c>
      <c r="C149" s="79"/>
      <c r="D149" s="79">
        <v>24</v>
      </c>
      <c r="E149" s="68">
        <v>22</v>
      </c>
      <c r="F149" s="68">
        <v>23</v>
      </c>
      <c r="G149" s="68">
        <v>16</v>
      </c>
      <c r="H149" s="68">
        <v>15</v>
      </c>
      <c r="I149" s="68">
        <v>0</v>
      </c>
      <c r="J149" s="68"/>
      <c r="K149" s="68"/>
      <c r="L149" s="68"/>
      <c r="M149" s="68"/>
      <c r="N149" s="79"/>
      <c r="O149" s="34"/>
      <c r="P149" s="34"/>
      <c r="Q149" s="31" t="s">
        <v>241</v>
      </c>
      <c r="R149" s="31"/>
      <c r="S149" s="31"/>
    </row>
    <row r="150" spans="1:19" x14ac:dyDescent="0.25">
      <c r="A150" s="34"/>
      <c r="B150" s="38" t="s">
        <v>242</v>
      </c>
      <c r="C150" s="79"/>
      <c r="D150" s="79">
        <v>1</v>
      </c>
      <c r="E150" s="68">
        <v>1</v>
      </c>
      <c r="F150" s="68">
        <v>1</v>
      </c>
      <c r="G150" s="68">
        <v>1</v>
      </c>
      <c r="H150" s="68">
        <v>1</v>
      </c>
      <c r="I150" s="68">
        <v>0</v>
      </c>
      <c r="J150" s="68"/>
      <c r="K150" s="68"/>
      <c r="L150" s="68"/>
      <c r="M150" s="68"/>
      <c r="N150" s="79"/>
      <c r="O150" s="34"/>
      <c r="P150" s="34"/>
      <c r="Q150" s="31" t="s">
        <v>243</v>
      </c>
      <c r="R150" s="31"/>
      <c r="S150" s="31" t="s">
        <v>243</v>
      </c>
    </row>
    <row r="151" spans="1:19" x14ac:dyDescent="0.25">
      <c r="A151" s="34"/>
      <c r="B151" s="38" t="s">
        <v>244</v>
      </c>
      <c r="C151" s="79">
        <v>0</v>
      </c>
      <c r="D151" s="79">
        <v>0</v>
      </c>
      <c r="E151" s="68">
        <v>0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/>
      <c r="M151" s="68"/>
      <c r="N151" s="79"/>
      <c r="O151" s="34"/>
      <c r="P151" s="34"/>
      <c r="Q151" s="31"/>
      <c r="R151" s="31"/>
      <c r="S151" s="31"/>
    </row>
    <row r="152" spans="1:19" x14ac:dyDescent="0.25">
      <c r="A152" s="34"/>
      <c r="B152" s="38" t="s">
        <v>245</v>
      </c>
      <c r="C152" s="79">
        <v>0</v>
      </c>
      <c r="D152" s="79">
        <v>0</v>
      </c>
      <c r="E152" s="68">
        <v>0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/>
      <c r="M152" s="68"/>
      <c r="N152" s="79"/>
      <c r="O152" s="34"/>
      <c r="P152" s="34"/>
      <c r="Q152" s="31"/>
      <c r="R152" s="31"/>
      <c r="S152" s="31"/>
    </row>
    <row r="153" spans="1:19" x14ac:dyDescent="0.25">
      <c r="A153" s="34"/>
      <c r="B153" s="38" t="s">
        <v>246</v>
      </c>
      <c r="C153" s="79">
        <v>0</v>
      </c>
      <c r="D153" s="79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/>
      <c r="M153" s="68"/>
      <c r="N153" s="79"/>
      <c r="O153" s="34"/>
      <c r="P153" s="34"/>
      <c r="Q153" s="31"/>
      <c r="R153" s="31"/>
      <c r="S153" s="31"/>
    </row>
    <row r="154" spans="1:19" x14ac:dyDescent="0.25">
      <c r="A154" s="34"/>
      <c r="B154" s="38" t="s">
        <v>247</v>
      </c>
      <c r="C154" s="79"/>
      <c r="D154" s="79">
        <v>0</v>
      </c>
      <c r="E154" s="68">
        <v>0</v>
      </c>
      <c r="F154" s="68">
        <v>0</v>
      </c>
      <c r="G154" s="68">
        <v>0</v>
      </c>
      <c r="H154" s="68">
        <v>0</v>
      </c>
      <c r="I154" s="68"/>
      <c r="J154" s="68"/>
      <c r="K154" s="68"/>
      <c r="L154" s="68"/>
      <c r="M154" s="68"/>
      <c r="N154" s="79"/>
      <c r="O154" s="34"/>
      <c r="P154" s="34"/>
      <c r="Q154" s="31"/>
      <c r="R154" s="31"/>
      <c r="S154" s="31"/>
    </row>
    <row r="155" spans="1:19" x14ac:dyDescent="0.25">
      <c r="A155" s="34"/>
      <c r="B155" s="38" t="s">
        <v>182</v>
      </c>
      <c r="C155" s="76"/>
      <c r="D155" s="76">
        <v>25</v>
      </c>
      <c r="E155" s="65">
        <v>23</v>
      </c>
      <c r="F155" s="65">
        <v>24</v>
      </c>
      <c r="G155" s="65">
        <v>17</v>
      </c>
      <c r="H155" s="65">
        <v>16</v>
      </c>
      <c r="I155" s="65"/>
      <c r="J155" s="65"/>
      <c r="K155" s="65"/>
      <c r="L155" s="65"/>
      <c r="M155" s="65"/>
      <c r="N155" s="76"/>
      <c r="O155" s="34"/>
      <c r="P155" s="34"/>
      <c r="Q155" s="31"/>
      <c r="R155" s="31"/>
      <c r="S155" s="31"/>
    </row>
    <row r="156" spans="1:19" x14ac:dyDescent="0.25">
      <c r="A156" s="34"/>
      <c r="B156" s="40" t="s">
        <v>248</v>
      </c>
      <c r="C156" s="80"/>
      <c r="D156" s="80">
        <v>0</v>
      </c>
      <c r="E156" s="69">
        <v>23</v>
      </c>
      <c r="F156" s="69">
        <v>24</v>
      </c>
      <c r="G156" s="69">
        <v>17</v>
      </c>
      <c r="H156" s="69">
        <v>16</v>
      </c>
      <c r="I156" s="69"/>
      <c r="J156" s="69"/>
      <c r="K156" s="69"/>
      <c r="L156" s="69"/>
      <c r="M156" s="69"/>
      <c r="N156" s="80"/>
      <c r="O156" s="34"/>
      <c r="P156" s="34"/>
      <c r="Q156" s="31"/>
      <c r="R156" s="31"/>
      <c r="S156" s="31"/>
    </row>
    <row r="157" spans="1:19" x14ac:dyDescent="0.25">
      <c r="A157" s="34"/>
      <c r="B157" s="38" t="s">
        <v>249</v>
      </c>
      <c r="C157" s="80"/>
      <c r="D157" s="79">
        <v>0</v>
      </c>
      <c r="E157" s="68"/>
      <c r="F157" s="68">
        <v>176</v>
      </c>
      <c r="G157" s="68">
        <v>183</v>
      </c>
      <c r="H157" s="68">
        <v>184</v>
      </c>
      <c r="I157" s="69"/>
      <c r="J157" s="69"/>
      <c r="K157" s="69"/>
      <c r="L157" s="69"/>
      <c r="M157" s="69"/>
      <c r="N157" s="80"/>
      <c r="O157" s="34"/>
      <c r="P157" s="34"/>
      <c r="Q157" s="31"/>
      <c r="R157" s="31"/>
      <c r="S157" s="31"/>
    </row>
    <row r="158" spans="1:19" x14ac:dyDescent="0.25">
      <c r="A158" s="34"/>
      <c r="B158" s="38" t="s">
        <v>190</v>
      </c>
      <c r="C158" s="76">
        <v>0</v>
      </c>
      <c r="D158" s="76">
        <v>0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/>
      <c r="M158" s="65"/>
      <c r="N158" s="76"/>
      <c r="O158" s="34"/>
      <c r="P158" s="34"/>
      <c r="Q158" s="31"/>
      <c r="R158" s="31"/>
      <c r="S158" s="31"/>
    </row>
    <row r="159" spans="1:19" x14ac:dyDescent="0.25">
      <c r="A159" s="34"/>
      <c r="B159" s="38"/>
      <c r="C159" s="76"/>
      <c r="D159" s="88"/>
      <c r="E159" s="93"/>
      <c r="F159" s="93"/>
      <c r="G159" s="93"/>
      <c r="H159" s="65"/>
      <c r="I159" s="94"/>
      <c r="J159" s="65"/>
      <c r="K159" s="65"/>
      <c r="L159" s="65"/>
      <c r="M159" s="65"/>
      <c r="N159" s="76"/>
      <c r="O159" s="34"/>
      <c r="P159" s="34"/>
      <c r="Q159" s="31"/>
      <c r="R159" s="31"/>
      <c r="S159" s="31"/>
    </row>
    <row r="160" spans="1:19" x14ac:dyDescent="0.25">
      <c r="A160" s="34"/>
      <c r="B160" s="34"/>
      <c r="C160" s="80"/>
      <c r="D160" s="88"/>
      <c r="E160" s="88"/>
      <c r="F160" s="93"/>
      <c r="G160" s="93"/>
      <c r="H160" s="69"/>
      <c r="I160" s="91"/>
      <c r="J160" s="69"/>
      <c r="K160" s="69"/>
      <c r="L160" s="68"/>
      <c r="M160" s="68"/>
      <c r="N160" s="80"/>
      <c r="O160" s="34"/>
      <c r="P160" s="34"/>
      <c r="Q160" s="31"/>
      <c r="R160" s="31"/>
      <c r="S160" s="31"/>
    </row>
    <row r="161" spans="1:16" x14ac:dyDescent="0.25">
      <c r="A161" s="34"/>
      <c r="B161" s="40" t="s">
        <v>250</v>
      </c>
      <c r="C161" s="79">
        <v>0</v>
      </c>
      <c r="D161" s="79">
        <v>0</v>
      </c>
      <c r="E161" s="89">
        <v>0</v>
      </c>
      <c r="F161" s="89">
        <v>0</v>
      </c>
      <c r="G161" s="89">
        <v>0</v>
      </c>
      <c r="H161" s="68">
        <v>0</v>
      </c>
      <c r="I161" s="65">
        <v>0</v>
      </c>
      <c r="J161" s="68">
        <v>0</v>
      </c>
      <c r="K161" s="68">
        <v>0</v>
      </c>
      <c r="L161" s="68"/>
      <c r="M161" s="68"/>
      <c r="N161" s="79"/>
      <c r="O161" s="34"/>
      <c r="P161" s="34"/>
    </row>
    <row r="162" spans="1:16" x14ac:dyDescent="0.25">
      <c r="A162" s="34"/>
      <c r="B162" s="40" t="s">
        <v>251</v>
      </c>
      <c r="C162" s="76">
        <v>0</v>
      </c>
      <c r="D162" s="76">
        <v>0</v>
      </c>
      <c r="E162" s="92">
        <v>0</v>
      </c>
      <c r="F162" s="92">
        <v>0</v>
      </c>
      <c r="G162" s="92">
        <v>0</v>
      </c>
      <c r="H162" s="65">
        <v>0</v>
      </c>
      <c r="I162" s="68">
        <v>0</v>
      </c>
      <c r="J162" s="65">
        <v>0</v>
      </c>
      <c r="K162" s="65">
        <v>0</v>
      </c>
      <c r="L162" s="65"/>
      <c r="M162" s="65"/>
      <c r="N162" s="76"/>
      <c r="O162" s="34"/>
      <c r="P162" s="34"/>
    </row>
    <row r="163" spans="1:16" x14ac:dyDescent="0.25">
      <c r="A163" s="34"/>
      <c r="B163" s="40" t="s">
        <v>252</v>
      </c>
      <c r="C163" s="79">
        <v>0</v>
      </c>
      <c r="D163" s="79">
        <v>0</v>
      </c>
      <c r="E163" s="96">
        <v>0</v>
      </c>
      <c r="F163" s="96">
        <v>0</v>
      </c>
      <c r="G163" s="96">
        <v>0</v>
      </c>
      <c r="H163" s="68">
        <v>0</v>
      </c>
      <c r="I163" s="67">
        <v>0</v>
      </c>
      <c r="J163" s="68">
        <v>0</v>
      </c>
      <c r="K163" s="68">
        <v>0</v>
      </c>
      <c r="L163" s="68"/>
      <c r="M163" s="68"/>
      <c r="N163" s="79"/>
      <c r="O163" s="34"/>
      <c r="P163" s="34"/>
    </row>
  </sheetData>
  <mergeCells count="48">
    <mergeCell ref="A1:N1"/>
    <mergeCell ref="A2:A4"/>
    <mergeCell ref="B2:B4"/>
    <mergeCell ref="C2:F2"/>
    <mergeCell ref="G2:J2"/>
    <mergeCell ref="K2:N2"/>
    <mergeCell ref="C3:F3"/>
    <mergeCell ref="G3:J3"/>
    <mergeCell ref="K3:N3"/>
    <mergeCell ref="C4:F4"/>
    <mergeCell ref="G4:J4"/>
    <mergeCell ref="K4:N4"/>
    <mergeCell ref="B26:N26"/>
    <mergeCell ref="A27:A28"/>
    <mergeCell ref="C27:F27"/>
    <mergeCell ref="G27:J27"/>
    <mergeCell ref="K27:N27"/>
    <mergeCell ref="C40:F40"/>
    <mergeCell ref="G40:J40"/>
    <mergeCell ref="K40:N40"/>
    <mergeCell ref="A53:A54"/>
    <mergeCell ref="C53:F53"/>
    <mergeCell ref="G53:J53"/>
    <mergeCell ref="K53:N53"/>
    <mergeCell ref="B66:P66"/>
    <mergeCell ref="A67:A68"/>
    <mergeCell ref="C67:F67"/>
    <mergeCell ref="G67:J67"/>
    <mergeCell ref="K67:N67"/>
    <mergeCell ref="B80:N80"/>
    <mergeCell ref="A81:A82"/>
    <mergeCell ref="G81:J81"/>
    <mergeCell ref="K81:N81"/>
    <mergeCell ref="B100:N100"/>
    <mergeCell ref="A101:A102"/>
    <mergeCell ref="C101:F101"/>
    <mergeCell ref="G101:J101"/>
    <mergeCell ref="K101:N101"/>
    <mergeCell ref="B113:N113"/>
    <mergeCell ref="G127:I127"/>
    <mergeCell ref="C128:F128"/>
    <mergeCell ref="G128:J128"/>
    <mergeCell ref="K128:N128"/>
    <mergeCell ref="A114:A115"/>
    <mergeCell ref="C114:F114"/>
    <mergeCell ref="G114:J114"/>
    <mergeCell ref="K114:N114"/>
    <mergeCell ref="B126:N1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opLeftCell="A10" workbookViewId="0">
      <selection activeCell="G13" sqref="G13"/>
    </sheetView>
  </sheetViews>
  <sheetFormatPr defaultRowHeight="15" x14ac:dyDescent="0.25"/>
  <cols>
    <col min="2" max="2" width="25" bestFit="1" customWidth="1"/>
  </cols>
  <sheetData>
    <row r="1" spans="1:14" ht="20.25" x14ac:dyDescent="0.3">
      <c r="A1" s="275" t="s">
        <v>253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</row>
    <row r="2" spans="1:14" x14ac:dyDescent="0.25">
      <c r="A2" s="277">
        <v>2</v>
      </c>
      <c r="B2" s="279" t="s">
        <v>254</v>
      </c>
      <c r="C2" s="280" t="s">
        <v>255</v>
      </c>
      <c r="D2" s="281"/>
      <c r="E2" s="281"/>
      <c r="F2" s="282"/>
      <c r="G2" s="280" t="s">
        <v>157</v>
      </c>
      <c r="H2" s="281"/>
      <c r="I2" s="281"/>
      <c r="J2" s="282"/>
      <c r="K2" s="280" t="s">
        <v>158</v>
      </c>
      <c r="L2" s="281"/>
      <c r="M2" s="281"/>
      <c r="N2" s="282"/>
    </row>
    <row r="3" spans="1:14" x14ac:dyDescent="0.25">
      <c r="A3" s="278"/>
      <c r="B3" s="278"/>
      <c r="C3" s="280"/>
      <c r="D3" s="281"/>
      <c r="E3" s="281"/>
      <c r="F3" s="282"/>
      <c r="G3" s="280" t="s">
        <v>157</v>
      </c>
      <c r="H3" s="281"/>
      <c r="I3" s="281"/>
      <c r="J3" s="282"/>
      <c r="K3" s="280" t="s">
        <v>256</v>
      </c>
      <c r="L3" s="281"/>
      <c r="M3" s="281"/>
      <c r="N3" s="282"/>
    </row>
    <row r="4" spans="1:14" x14ac:dyDescent="0.25">
      <c r="A4" s="103"/>
      <c r="B4" s="104" t="s">
        <v>159</v>
      </c>
      <c r="C4" s="105" t="s">
        <v>160</v>
      </c>
      <c r="D4" s="105" t="s">
        <v>161</v>
      </c>
      <c r="E4" s="105" t="s">
        <v>162</v>
      </c>
      <c r="F4" s="105" t="s">
        <v>193</v>
      </c>
      <c r="G4" s="105" t="s">
        <v>164</v>
      </c>
      <c r="H4" s="105" t="s">
        <v>165</v>
      </c>
      <c r="I4" s="105" t="s">
        <v>194</v>
      </c>
      <c r="J4" s="105" t="s">
        <v>167</v>
      </c>
      <c r="K4" s="105" t="s">
        <v>195</v>
      </c>
      <c r="L4" s="105" t="s">
        <v>196</v>
      </c>
      <c r="M4" s="105" t="s">
        <v>170</v>
      </c>
      <c r="N4" s="105" t="s">
        <v>171</v>
      </c>
    </row>
    <row r="5" spans="1:14" x14ac:dyDescent="0.25">
      <c r="A5" s="103"/>
      <c r="B5" s="104" t="s">
        <v>257</v>
      </c>
      <c r="C5" s="105">
        <v>892</v>
      </c>
      <c r="D5" s="105">
        <v>892</v>
      </c>
      <c r="E5" s="105">
        <v>892</v>
      </c>
      <c r="F5" s="105">
        <v>892</v>
      </c>
      <c r="G5" s="105">
        <v>892</v>
      </c>
      <c r="H5" s="105">
        <v>892</v>
      </c>
      <c r="I5" s="105">
        <v>892</v>
      </c>
      <c r="J5" s="105">
        <v>892</v>
      </c>
      <c r="K5" s="105">
        <v>892</v>
      </c>
      <c r="L5" s="105"/>
      <c r="M5" s="105"/>
      <c r="N5" s="105"/>
    </row>
    <row r="6" spans="1:14" x14ac:dyDescent="0.25">
      <c r="A6" s="103"/>
      <c r="B6" s="104" t="s">
        <v>258</v>
      </c>
      <c r="C6" s="105">
        <v>7</v>
      </c>
      <c r="D6" s="105">
        <v>7</v>
      </c>
      <c r="E6" s="105">
        <v>7</v>
      </c>
      <c r="F6" s="105">
        <v>7</v>
      </c>
      <c r="G6" s="105">
        <v>7</v>
      </c>
      <c r="H6" s="105">
        <v>7</v>
      </c>
      <c r="I6" s="105">
        <v>7</v>
      </c>
      <c r="J6" s="105">
        <v>7</v>
      </c>
      <c r="K6" s="105">
        <v>7</v>
      </c>
      <c r="L6" s="105"/>
      <c r="M6" s="105"/>
      <c r="N6" s="105"/>
    </row>
    <row r="7" spans="1:14" x14ac:dyDescent="0.25">
      <c r="A7" s="103"/>
      <c r="B7" s="104" t="s">
        <v>259</v>
      </c>
      <c r="C7" s="105">
        <v>111</v>
      </c>
      <c r="D7" s="105">
        <v>111</v>
      </c>
      <c r="E7" s="105">
        <v>111</v>
      </c>
      <c r="F7" s="105">
        <v>111</v>
      </c>
      <c r="G7" s="105">
        <v>111</v>
      </c>
      <c r="H7" s="105">
        <v>111</v>
      </c>
      <c r="I7" s="105">
        <v>111</v>
      </c>
      <c r="J7" s="105">
        <v>111</v>
      </c>
      <c r="K7" s="105">
        <v>111</v>
      </c>
      <c r="L7" s="105"/>
      <c r="M7" s="105"/>
      <c r="N7" s="105"/>
    </row>
    <row r="8" spans="1:14" x14ac:dyDescent="0.25">
      <c r="A8" s="103"/>
      <c r="B8" s="104" t="s">
        <v>260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/>
      <c r="M8" s="105"/>
      <c r="N8" s="105"/>
    </row>
    <row r="9" spans="1:14" x14ac:dyDescent="0.25">
      <c r="A9" s="103"/>
      <c r="B9" s="104" t="s">
        <v>261</v>
      </c>
      <c r="C9" s="105">
        <v>416</v>
      </c>
      <c r="D9" s="105">
        <v>416</v>
      </c>
      <c r="E9" s="105">
        <v>416</v>
      </c>
      <c r="F9" s="105">
        <v>416</v>
      </c>
      <c r="G9" s="105">
        <v>416</v>
      </c>
      <c r="H9" s="105">
        <v>416</v>
      </c>
      <c r="I9" s="105">
        <v>416</v>
      </c>
      <c r="J9" s="105">
        <v>416</v>
      </c>
      <c r="K9" s="105">
        <v>416</v>
      </c>
      <c r="L9" s="105"/>
      <c r="M9" s="105"/>
      <c r="N9" s="105"/>
    </row>
    <row r="10" spans="1:14" x14ac:dyDescent="0.25">
      <c r="A10" s="103"/>
      <c r="B10" s="104" t="s">
        <v>262</v>
      </c>
      <c r="C10" s="105">
        <v>52</v>
      </c>
      <c r="D10" s="105">
        <v>52</v>
      </c>
      <c r="E10" s="105">
        <v>52</v>
      </c>
      <c r="F10" s="105">
        <v>52</v>
      </c>
      <c r="G10" s="105">
        <v>52</v>
      </c>
      <c r="H10" s="105">
        <v>52</v>
      </c>
      <c r="I10" s="105">
        <v>52</v>
      </c>
      <c r="J10" s="105">
        <v>52</v>
      </c>
      <c r="K10" s="105">
        <v>52</v>
      </c>
      <c r="L10" s="105"/>
      <c r="M10" s="105"/>
      <c r="N10" s="105"/>
    </row>
    <row r="11" spans="1:14" x14ac:dyDescent="0.25">
      <c r="A11" s="103"/>
      <c r="B11" s="104" t="s">
        <v>263</v>
      </c>
      <c r="C11" s="105">
        <v>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/>
      <c r="M11" s="105"/>
      <c r="N11" s="105"/>
    </row>
    <row r="12" spans="1:14" x14ac:dyDescent="0.25">
      <c r="A12" s="104"/>
      <c r="B12" s="104" t="s">
        <v>179</v>
      </c>
      <c r="C12" s="107">
        <v>9</v>
      </c>
      <c r="D12" s="107">
        <v>9</v>
      </c>
      <c r="E12" s="107">
        <v>9</v>
      </c>
      <c r="F12" s="107" t="s">
        <v>264</v>
      </c>
      <c r="G12" s="107" t="s">
        <v>264</v>
      </c>
      <c r="H12" s="107" t="s">
        <v>264</v>
      </c>
      <c r="I12" s="107" t="s">
        <v>264</v>
      </c>
      <c r="J12" s="107" t="s">
        <v>264</v>
      </c>
      <c r="K12" s="107" t="s">
        <v>264</v>
      </c>
      <c r="L12" s="107"/>
      <c r="M12" s="107"/>
      <c r="N12" s="107"/>
    </row>
    <row r="13" spans="1:14" x14ac:dyDescent="0.25">
      <c r="A13" s="103"/>
      <c r="B13" s="104" t="s">
        <v>180</v>
      </c>
      <c r="C13" s="107">
        <v>8</v>
      </c>
      <c r="D13" s="107">
        <v>8</v>
      </c>
      <c r="E13" s="107">
        <v>8</v>
      </c>
      <c r="F13" s="107">
        <v>8</v>
      </c>
      <c r="G13" s="107">
        <v>8</v>
      </c>
      <c r="H13" s="107">
        <v>8</v>
      </c>
      <c r="I13" s="107">
        <v>8</v>
      </c>
      <c r="J13" s="107">
        <v>8</v>
      </c>
      <c r="K13" s="107">
        <v>8</v>
      </c>
      <c r="L13" s="107"/>
      <c r="M13" s="107"/>
      <c r="N13" s="107"/>
    </row>
    <row r="14" spans="1:14" x14ac:dyDescent="0.25">
      <c r="A14" s="104"/>
      <c r="B14" s="104" t="s">
        <v>181</v>
      </c>
      <c r="C14" s="107">
        <v>4</v>
      </c>
      <c r="D14" s="107" t="s">
        <v>265</v>
      </c>
      <c r="E14" s="107" t="s">
        <v>265</v>
      </c>
      <c r="F14" s="107" t="s">
        <v>265</v>
      </c>
      <c r="G14" s="107" t="s">
        <v>265</v>
      </c>
      <c r="H14" s="107" t="s">
        <v>265</v>
      </c>
      <c r="I14" s="107" t="s">
        <v>265</v>
      </c>
      <c r="J14" s="107" t="s">
        <v>265</v>
      </c>
      <c r="K14" s="107" t="s">
        <v>265</v>
      </c>
      <c r="L14" s="107"/>
      <c r="M14" s="107"/>
      <c r="N14" s="107"/>
    </row>
    <row r="15" spans="1:14" x14ac:dyDescent="0.25">
      <c r="A15" s="103"/>
      <c r="B15" s="104" t="s">
        <v>182</v>
      </c>
      <c r="C15" s="105">
        <v>348</v>
      </c>
      <c r="D15" s="105" t="s">
        <v>264</v>
      </c>
      <c r="E15" s="105" t="s">
        <v>264</v>
      </c>
      <c r="F15" s="105" t="s">
        <v>264</v>
      </c>
      <c r="G15" s="105" t="s">
        <v>264</v>
      </c>
      <c r="H15" s="105" t="s">
        <v>264</v>
      </c>
      <c r="I15" s="105" t="s">
        <v>264</v>
      </c>
      <c r="J15" s="105" t="s">
        <v>264</v>
      </c>
      <c r="K15" s="105" t="s">
        <v>264</v>
      </c>
      <c r="L15" s="105"/>
      <c r="M15" s="105"/>
      <c r="N15" s="105"/>
    </row>
    <row r="16" spans="1:14" x14ac:dyDescent="0.25">
      <c r="A16" s="103"/>
      <c r="B16" s="108" t="s">
        <v>212</v>
      </c>
      <c r="C16" s="109">
        <v>369</v>
      </c>
      <c r="D16" s="109" t="s">
        <v>264</v>
      </c>
      <c r="E16" s="109" t="s">
        <v>264</v>
      </c>
      <c r="F16" s="109" t="s">
        <v>264</v>
      </c>
      <c r="G16" s="109" t="s">
        <v>264</v>
      </c>
      <c r="H16" s="109" t="s">
        <v>264</v>
      </c>
      <c r="I16" s="109" t="s">
        <v>264</v>
      </c>
      <c r="J16" s="109" t="s">
        <v>264</v>
      </c>
      <c r="K16" s="109" t="s">
        <v>264</v>
      </c>
      <c r="L16" s="109"/>
      <c r="M16" s="109"/>
      <c r="N16" s="109"/>
    </row>
    <row r="17" spans="1:14" x14ac:dyDescent="0.25">
      <c r="A17" s="111"/>
      <c r="B17" s="108" t="s">
        <v>266</v>
      </c>
      <c r="C17" s="109">
        <v>19</v>
      </c>
      <c r="D17" s="109" t="s">
        <v>264</v>
      </c>
      <c r="E17" s="109" t="s">
        <v>264</v>
      </c>
      <c r="F17" s="109" t="s">
        <v>264</v>
      </c>
      <c r="G17" s="109" t="s">
        <v>264</v>
      </c>
      <c r="H17" s="109" t="s">
        <v>264</v>
      </c>
      <c r="I17" s="109" t="s">
        <v>264</v>
      </c>
      <c r="J17" s="109" t="s">
        <v>264</v>
      </c>
      <c r="K17" s="109" t="s">
        <v>264</v>
      </c>
      <c r="L17" s="109"/>
      <c r="M17" s="109"/>
      <c r="N17" s="109"/>
    </row>
    <row r="18" spans="1:14" x14ac:dyDescent="0.25">
      <c r="A18" s="111"/>
      <c r="B18" s="108" t="s">
        <v>267</v>
      </c>
      <c r="C18" s="109">
        <v>18</v>
      </c>
      <c r="D18" s="109" t="s">
        <v>264</v>
      </c>
      <c r="E18" s="109" t="s">
        <v>264</v>
      </c>
      <c r="F18" s="109" t="s">
        <v>264</v>
      </c>
      <c r="G18" s="109" t="s">
        <v>264</v>
      </c>
      <c r="H18" s="109" t="s">
        <v>264</v>
      </c>
      <c r="I18" s="109" t="s">
        <v>264</v>
      </c>
      <c r="J18" s="109" t="s">
        <v>264</v>
      </c>
      <c r="K18" s="109" t="s">
        <v>264</v>
      </c>
      <c r="L18" s="109"/>
      <c r="M18" s="109"/>
      <c r="N18" s="109"/>
    </row>
    <row r="19" spans="1:14" x14ac:dyDescent="0.25">
      <c r="A19" s="111"/>
      <c r="B19" s="108" t="s">
        <v>268</v>
      </c>
      <c r="C19" s="109">
        <v>127</v>
      </c>
      <c r="D19" s="109" t="s">
        <v>264</v>
      </c>
      <c r="E19" s="109" t="s">
        <v>264</v>
      </c>
      <c r="F19" s="109" t="s">
        <v>264</v>
      </c>
      <c r="G19" s="109" t="s">
        <v>264</v>
      </c>
      <c r="H19" s="109" t="s">
        <v>264</v>
      </c>
      <c r="I19" s="109" t="s">
        <v>264</v>
      </c>
      <c r="J19" s="109" t="s">
        <v>264</v>
      </c>
      <c r="K19" s="109" t="s">
        <v>264</v>
      </c>
      <c r="L19" s="109"/>
      <c r="M19" s="109"/>
      <c r="N19" s="109"/>
    </row>
    <row r="20" spans="1:14" x14ac:dyDescent="0.25">
      <c r="A20" s="111"/>
      <c r="B20" s="108" t="s">
        <v>269</v>
      </c>
      <c r="C20" s="109">
        <v>17</v>
      </c>
      <c r="D20" s="109" t="s">
        <v>264</v>
      </c>
      <c r="E20" s="109" t="s">
        <v>264</v>
      </c>
      <c r="F20" s="109" t="s">
        <v>264</v>
      </c>
      <c r="G20" s="109" t="s">
        <v>264</v>
      </c>
      <c r="H20" s="109" t="s">
        <v>264</v>
      </c>
      <c r="I20" s="109" t="s">
        <v>264</v>
      </c>
      <c r="J20" s="109" t="s">
        <v>264</v>
      </c>
      <c r="K20" s="109" t="s">
        <v>264</v>
      </c>
      <c r="L20" s="109"/>
      <c r="M20" s="109"/>
      <c r="N20" s="109"/>
    </row>
    <row r="21" spans="1:14" x14ac:dyDescent="0.25">
      <c r="A21" s="111"/>
      <c r="B21" s="108" t="s">
        <v>270</v>
      </c>
      <c r="C21" s="109">
        <v>5</v>
      </c>
      <c r="D21" s="109">
        <v>5</v>
      </c>
      <c r="E21" s="109">
        <v>5</v>
      </c>
      <c r="F21" s="109">
        <v>5</v>
      </c>
      <c r="G21" s="109">
        <v>5</v>
      </c>
      <c r="H21" s="109">
        <v>5</v>
      </c>
      <c r="I21" s="109">
        <v>5</v>
      </c>
      <c r="J21" s="109">
        <v>5</v>
      </c>
      <c r="K21" s="109">
        <v>5</v>
      </c>
      <c r="L21" s="109"/>
      <c r="M21" s="109"/>
      <c r="N21" s="109"/>
    </row>
    <row r="22" spans="1:14" x14ac:dyDescent="0.25">
      <c r="A22" s="111"/>
      <c r="B22" s="108" t="s">
        <v>271</v>
      </c>
      <c r="C22" s="109">
        <v>58</v>
      </c>
      <c r="D22" s="109" t="s">
        <v>264</v>
      </c>
      <c r="E22" s="109" t="s">
        <v>264</v>
      </c>
      <c r="F22" s="109" t="s">
        <v>264</v>
      </c>
      <c r="G22" s="109" t="s">
        <v>264</v>
      </c>
      <c r="H22" s="109" t="s">
        <v>264</v>
      </c>
      <c r="I22" s="109" t="s">
        <v>264</v>
      </c>
      <c r="J22" s="109" t="s">
        <v>264</v>
      </c>
      <c r="K22" s="109" t="s">
        <v>264</v>
      </c>
      <c r="L22" s="109"/>
      <c r="M22" s="109"/>
      <c r="N22" s="109"/>
    </row>
    <row r="23" spans="1:14" x14ac:dyDescent="0.25">
      <c r="A23" s="111"/>
      <c r="B23" s="108" t="s">
        <v>272</v>
      </c>
      <c r="C23" s="109">
        <v>62</v>
      </c>
      <c r="D23" s="109">
        <v>63</v>
      </c>
      <c r="E23" s="109">
        <v>65</v>
      </c>
      <c r="F23" s="109">
        <v>65</v>
      </c>
      <c r="G23" s="109">
        <v>66</v>
      </c>
      <c r="H23" s="109">
        <v>68</v>
      </c>
      <c r="I23" s="109">
        <v>71</v>
      </c>
      <c r="J23" s="109">
        <v>74</v>
      </c>
      <c r="K23" s="109" t="s">
        <v>264</v>
      </c>
      <c r="L23" s="109"/>
      <c r="M23" s="109"/>
      <c r="N23" s="109"/>
    </row>
    <row r="24" spans="1:14" x14ac:dyDescent="0.25">
      <c r="A24" s="111"/>
      <c r="B24" s="108" t="s">
        <v>273</v>
      </c>
      <c r="C24" s="109">
        <v>30</v>
      </c>
      <c r="D24" s="109" t="s">
        <v>264</v>
      </c>
      <c r="E24" s="109" t="s">
        <v>264</v>
      </c>
      <c r="F24" s="109" t="s">
        <v>264</v>
      </c>
      <c r="G24" s="109" t="s">
        <v>264</v>
      </c>
      <c r="H24" s="109" t="s">
        <v>264</v>
      </c>
      <c r="I24" s="109" t="s">
        <v>264</v>
      </c>
      <c r="J24" s="109" t="s">
        <v>264</v>
      </c>
      <c r="K24" s="109" t="s">
        <v>264</v>
      </c>
      <c r="L24" s="109"/>
      <c r="M24" s="109"/>
      <c r="N24" s="109"/>
    </row>
    <row r="25" spans="1:14" x14ac:dyDescent="0.25">
      <c r="A25" s="103"/>
      <c r="B25" s="108" t="s">
        <v>187</v>
      </c>
      <c r="C25" s="109">
        <v>705</v>
      </c>
      <c r="D25" s="109">
        <v>68</v>
      </c>
      <c r="E25" s="109">
        <v>70</v>
      </c>
      <c r="F25" s="109">
        <v>70</v>
      </c>
      <c r="G25" s="109">
        <v>71</v>
      </c>
      <c r="H25" s="109">
        <v>73</v>
      </c>
      <c r="I25" s="109">
        <v>76</v>
      </c>
      <c r="J25" s="109">
        <v>79</v>
      </c>
      <c r="K25" s="109">
        <v>5</v>
      </c>
      <c r="L25" s="109"/>
      <c r="M25" s="109"/>
      <c r="N25" s="109"/>
    </row>
    <row r="26" spans="1:14" x14ac:dyDescent="0.25">
      <c r="A26" s="103"/>
      <c r="B26" s="104" t="s">
        <v>189</v>
      </c>
      <c r="C26" s="105">
        <v>199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x14ac:dyDescent="0.25">
      <c r="A27" s="103"/>
      <c r="B27" s="104" t="s">
        <v>190</v>
      </c>
      <c r="C27" s="105">
        <v>0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</row>
    <row r="28" spans="1:14" x14ac:dyDescent="0.25">
      <c r="A28" s="113"/>
      <c r="B28" s="114"/>
      <c r="C28" s="114"/>
      <c r="D28" s="114"/>
      <c r="E28" s="114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14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5" spans="1:14" x14ac:dyDescent="0.25">
      <c r="A35" s="125">
        <v>2.1</v>
      </c>
      <c r="B35" s="108" t="s">
        <v>274</v>
      </c>
      <c r="C35" s="138" t="s">
        <v>151</v>
      </c>
      <c r="D35" s="139"/>
      <c r="E35" s="139"/>
      <c r="F35" s="140"/>
      <c r="G35" s="109" t="s">
        <v>275</v>
      </c>
      <c r="H35" s="109"/>
      <c r="I35" s="109"/>
      <c r="J35" s="109"/>
      <c r="K35" s="109" t="s">
        <v>276</v>
      </c>
      <c r="L35" s="109"/>
      <c r="M35" s="109"/>
      <c r="N35" s="109"/>
    </row>
    <row r="36" spans="1:14" x14ac:dyDescent="0.25">
      <c r="A36" s="108"/>
      <c r="B36" s="108"/>
      <c r="C36" s="141"/>
      <c r="D36" s="142"/>
      <c r="E36" s="142"/>
      <c r="F36" s="112"/>
      <c r="G36" s="109"/>
      <c r="H36" s="109"/>
      <c r="I36" s="109"/>
      <c r="J36" s="109"/>
      <c r="K36" s="109"/>
      <c r="L36" s="109"/>
      <c r="M36" s="109"/>
      <c r="N36" s="109"/>
    </row>
    <row r="37" spans="1:14" x14ac:dyDescent="0.25">
      <c r="A37" s="103"/>
      <c r="B37" s="104" t="s">
        <v>159</v>
      </c>
      <c r="C37" s="121" t="s">
        <v>160</v>
      </c>
      <c r="D37" s="121" t="s">
        <v>161</v>
      </c>
      <c r="E37" s="121" t="s">
        <v>162</v>
      </c>
      <c r="F37" s="121" t="s">
        <v>193</v>
      </c>
      <c r="G37" s="105" t="s">
        <v>164</v>
      </c>
      <c r="H37" s="105" t="s">
        <v>165</v>
      </c>
      <c r="I37" s="105" t="s">
        <v>194</v>
      </c>
      <c r="J37" s="105" t="s">
        <v>167</v>
      </c>
      <c r="K37" s="105" t="s">
        <v>195</v>
      </c>
      <c r="L37" s="105" t="s">
        <v>196</v>
      </c>
      <c r="M37" s="105" t="s">
        <v>170</v>
      </c>
      <c r="N37" s="105" t="s">
        <v>171</v>
      </c>
    </row>
    <row r="38" spans="1:14" x14ac:dyDescent="0.25">
      <c r="A38" s="103"/>
      <c r="B38" s="104" t="s">
        <v>176</v>
      </c>
      <c r="C38" s="105">
        <v>64</v>
      </c>
      <c r="D38" s="105" t="s">
        <v>264</v>
      </c>
      <c r="E38" s="105" t="s">
        <v>264</v>
      </c>
      <c r="F38" s="105" t="s">
        <v>264</v>
      </c>
      <c r="G38" s="105" t="s">
        <v>264</v>
      </c>
      <c r="H38" s="105" t="s">
        <v>264</v>
      </c>
      <c r="I38" s="105" t="s">
        <v>264</v>
      </c>
      <c r="J38" s="105" t="s">
        <v>264</v>
      </c>
      <c r="K38" s="105" t="s">
        <v>264</v>
      </c>
      <c r="L38" s="105"/>
      <c r="M38" s="105"/>
      <c r="N38" s="105"/>
    </row>
    <row r="39" spans="1:14" x14ac:dyDescent="0.25">
      <c r="A39" s="103"/>
      <c r="B39" s="104" t="s">
        <v>277</v>
      </c>
      <c r="C39" s="105">
        <v>1</v>
      </c>
      <c r="D39" s="105" t="s">
        <v>264</v>
      </c>
      <c r="E39" s="105" t="s">
        <v>264</v>
      </c>
      <c r="F39" s="105" t="s">
        <v>264</v>
      </c>
      <c r="G39" s="105" t="s">
        <v>264</v>
      </c>
      <c r="H39" s="105" t="s">
        <v>264</v>
      </c>
      <c r="I39" s="105" t="s">
        <v>264</v>
      </c>
      <c r="J39" s="105" t="s">
        <v>264</v>
      </c>
      <c r="K39" s="105" t="s">
        <v>264</v>
      </c>
      <c r="L39" s="105"/>
      <c r="M39" s="105"/>
      <c r="N39" s="105"/>
    </row>
    <row r="40" spans="1:14" x14ac:dyDescent="0.25">
      <c r="A40" s="103"/>
      <c r="B40" s="104" t="s">
        <v>179</v>
      </c>
      <c r="C40" s="105">
        <v>1</v>
      </c>
      <c r="D40" s="105" t="s">
        <v>264</v>
      </c>
      <c r="E40" s="105" t="s">
        <v>264</v>
      </c>
      <c r="F40" s="105" t="s">
        <v>264</v>
      </c>
      <c r="G40" s="105" t="s">
        <v>264</v>
      </c>
      <c r="H40" s="105" t="s">
        <v>264</v>
      </c>
      <c r="I40" s="105" t="s">
        <v>264</v>
      </c>
      <c r="J40" s="105" t="s">
        <v>264</v>
      </c>
      <c r="K40" s="105" t="s">
        <v>264</v>
      </c>
      <c r="L40" s="105"/>
      <c r="M40" s="105"/>
      <c r="N40" s="105"/>
    </row>
    <row r="41" spans="1:14" x14ac:dyDescent="0.25">
      <c r="A41" s="103"/>
      <c r="B41" s="104" t="s">
        <v>180</v>
      </c>
      <c r="C41" s="105">
        <v>0</v>
      </c>
      <c r="D41" s="105" t="s">
        <v>264</v>
      </c>
      <c r="E41" s="105" t="s">
        <v>264</v>
      </c>
      <c r="F41" s="105" t="s">
        <v>264</v>
      </c>
      <c r="G41" s="105" t="s">
        <v>264</v>
      </c>
      <c r="H41" s="105" t="s">
        <v>264</v>
      </c>
      <c r="I41" s="105" t="s">
        <v>264</v>
      </c>
      <c r="J41" s="105" t="s">
        <v>264</v>
      </c>
      <c r="K41" s="105" t="s">
        <v>264</v>
      </c>
      <c r="L41" s="105"/>
      <c r="M41" s="105"/>
      <c r="N41" s="105"/>
    </row>
    <row r="42" spans="1:14" x14ac:dyDescent="0.25">
      <c r="A42" s="103"/>
      <c r="B42" s="104" t="s">
        <v>181</v>
      </c>
      <c r="C42" s="105">
        <v>0</v>
      </c>
      <c r="D42" s="105" t="s">
        <v>264</v>
      </c>
      <c r="E42" s="105" t="s">
        <v>264</v>
      </c>
      <c r="F42" s="105" t="s">
        <v>264</v>
      </c>
      <c r="G42" s="105" t="s">
        <v>264</v>
      </c>
      <c r="H42" s="105" t="s">
        <v>264</v>
      </c>
      <c r="I42" s="105" t="s">
        <v>264</v>
      </c>
      <c r="J42" s="105" t="s">
        <v>264</v>
      </c>
      <c r="K42" s="105" t="s">
        <v>264</v>
      </c>
      <c r="L42" s="105"/>
      <c r="M42" s="105"/>
      <c r="N42" s="105"/>
    </row>
    <row r="43" spans="1:14" x14ac:dyDescent="0.25">
      <c r="A43" s="103"/>
      <c r="B43" s="104" t="s">
        <v>182</v>
      </c>
      <c r="C43" s="105">
        <v>16</v>
      </c>
      <c r="D43" s="105" t="s">
        <v>278</v>
      </c>
      <c r="E43" s="105" t="s">
        <v>278</v>
      </c>
      <c r="F43" s="105" t="s">
        <v>278</v>
      </c>
      <c r="G43" s="105" t="s">
        <v>278</v>
      </c>
      <c r="H43" s="105" t="s">
        <v>278</v>
      </c>
      <c r="I43" s="105" t="s">
        <v>278</v>
      </c>
      <c r="J43" s="105" t="s">
        <v>278</v>
      </c>
      <c r="K43" s="105" t="s">
        <v>278</v>
      </c>
      <c r="L43" s="105"/>
      <c r="M43" s="105"/>
      <c r="N43" s="105"/>
    </row>
    <row r="44" spans="1:14" x14ac:dyDescent="0.25">
      <c r="A44" s="103"/>
      <c r="B44" s="108" t="s">
        <v>212</v>
      </c>
      <c r="C44" s="109">
        <v>17</v>
      </c>
      <c r="D44" s="109" t="s">
        <v>264</v>
      </c>
      <c r="E44" s="109" t="s">
        <v>264</v>
      </c>
      <c r="F44" s="109" t="s">
        <v>264</v>
      </c>
      <c r="G44" s="109" t="s">
        <v>264</v>
      </c>
      <c r="H44" s="109" t="s">
        <v>264</v>
      </c>
      <c r="I44" s="109" t="s">
        <v>264</v>
      </c>
      <c r="J44" s="109" t="s">
        <v>264</v>
      </c>
      <c r="K44" s="109" t="s">
        <v>264</v>
      </c>
      <c r="L44" s="109"/>
      <c r="M44" s="109"/>
      <c r="N44" s="109"/>
    </row>
    <row r="45" spans="1:14" x14ac:dyDescent="0.25">
      <c r="A45" s="132"/>
      <c r="B45" s="133" t="s">
        <v>189</v>
      </c>
      <c r="C45" s="134">
        <v>47</v>
      </c>
      <c r="D45" s="134" t="s">
        <v>279</v>
      </c>
      <c r="E45" s="134" t="s">
        <v>279</v>
      </c>
      <c r="F45" s="134" t="s">
        <v>279</v>
      </c>
      <c r="G45" s="134" t="s">
        <v>279</v>
      </c>
      <c r="H45" s="134" t="s">
        <v>279</v>
      </c>
      <c r="I45" s="134" t="s">
        <v>279</v>
      </c>
      <c r="J45" s="134" t="s">
        <v>279</v>
      </c>
      <c r="K45" s="134" t="s">
        <v>279</v>
      </c>
      <c r="L45" s="134"/>
      <c r="M45" s="134"/>
      <c r="N45" s="134"/>
    </row>
    <row r="46" spans="1:14" x14ac:dyDescent="0.25">
      <c r="A46" s="103"/>
      <c r="B46" s="104" t="s">
        <v>190</v>
      </c>
      <c r="C46" s="105">
        <v>0</v>
      </c>
      <c r="D46" s="105" t="s">
        <v>264</v>
      </c>
      <c r="E46" s="105" t="s">
        <v>264</v>
      </c>
      <c r="F46" s="105" t="s">
        <v>264</v>
      </c>
      <c r="G46" s="105" t="s">
        <v>264</v>
      </c>
      <c r="H46" s="105" t="s">
        <v>264</v>
      </c>
      <c r="I46" s="105" t="s">
        <v>264</v>
      </c>
      <c r="J46" s="105" t="s">
        <v>264</v>
      </c>
      <c r="K46" s="105" t="s">
        <v>264</v>
      </c>
      <c r="L46" s="105"/>
      <c r="M46" s="105"/>
      <c r="N46" s="105"/>
    </row>
    <row r="47" spans="1:14" x14ac:dyDescent="0.25">
      <c r="A47" s="157"/>
      <c r="B47" s="158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</row>
    <row r="50" spans="1:14" x14ac:dyDescent="0.25">
      <c r="A50" s="125">
        <v>2.2000000000000002</v>
      </c>
      <c r="B50" s="108" t="s">
        <v>280</v>
      </c>
      <c r="C50" s="138" t="s">
        <v>151</v>
      </c>
      <c r="D50" s="139"/>
      <c r="E50" s="139"/>
      <c r="F50" s="140"/>
      <c r="G50" s="109" t="s">
        <v>275</v>
      </c>
      <c r="H50" s="109"/>
      <c r="I50" s="109"/>
      <c r="J50" s="109"/>
      <c r="K50" s="109" t="s">
        <v>281</v>
      </c>
      <c r="L50" s="109"/>
      <c r="M50" s="109"/>
      <c r="N50" s="109"/>
    </row>
    <row r="51" spans="1:14" x14ac:dyDescent="0.25">
      <c r="A51" s="108"/>
      <c r="B51" s="108"/>
      <c r="C51" s="141"/>
      <c r="D51" s="142"/>
      <c r="E51" s="142"/>
      <c r="F51" s="112"/>
      <c r="G51" s="109"/>
      <c r="H51" s="109"/>
      <c r="I51" s="109"/>
      <c r="J51" s="109"/>
      <c r="K51" s="109"/>
      <c r="L51" s="109"/>
      <c r="M51" s="109"/>
      <c r="N51" s="109"/>
    </row>
    <row r="52" spans="1:14" x14ac:dyDescent="0.25">
      <c r="A52" s="103"/>
      <c r="B52" s="104" t="s">
        <v>159</v>
      </c>
      <c r="C52" s="121" t="s">
        <v>160</v>
      </c>
      <c r="D52" s="121" t="s">
        <v>161</v>
      </c>
      <c r="E52" s="121" t="s">
        <v>162</v>
      </c>
      <c r="F52" s="121" t="s">
        <v>193</v>
      </c>
      <c r="G52" s="105" t="s">
        <v>164</v>
      </c>
      <c r="H52" s="105" t="s">
        <v>165</v>
      </c>
      <c r="I52" s="105" t="s">
        <v>194</v>
      </c>
      <c r="J52" s="105" t="s">
        <v>167</v>
      </c>
      <c r="K52" s="105" t="s">
        <v>195</v>
      </c>
      <c r="L52" s="105" t="s">
        <v>196</v>
      </c>
      <c r="M52" s="105" t="s">
        <v>170</v>
      </c>
      <c r="N52" s="105" t="s">
        <v>171</v>
      </c>
    </row>
    <row r="53" spans="1:14" x14ac:dyDescent="0.25">
      <c r="A53" s="103"/>
      <c r="B53" s="104" t="s">
        <v>176</v>
      </c>
      <c r="C53" s="105">
        <v>128</v>
      </c>
      <c r="D53" s="105">
        <v>128</v>
      </c>
      <c r="E53" s="105">
        <v>128</v>
      </c>
      <c r="F53" s="105">
        <v>128</v>
      </c>
      <c r="G53" s="105">
        <v>128</v>
      </c>
      <c r="H53" s="105">
        <v>128</v>
      </c>
      <c r="I53" s="105">
        <v>128</v>
      </c>
      <c r="J53" s="105">
        <v>128</v>
      </c>
      <c r="K53" s="105">
        <v>128</v>
      </c>
      <c r="L53" s="105"/>
      <c r="M53" s="105"/>
      <c r="N53" s="105"/>
    </row>
    <row r="54" spans="1:14" x14ac:dyDescent="0.25">
      <c r="A54" s="103"/>
      <c r="B54" s="104" t="s">
        <v>277</v>
      </c>
      <c r="C54" s="105">
        <v>1</v>
      </c>
      <c r="D54" s="105">
        <v>1</v>
      </c>
      <c r="E54" s="105">
        <v>1</v>
      </c>
      <c r="F54" s="105">
        <v>1</v>
      </c>
      <c r="G54" s="105">
        <v>1</v>
      </c>
      <c r="H54" s="105">
        <v>1</v>
      </c>
      <c r="I54" s="105">
        <v>1</v>
      </c>
      <c r="J54" s="105">
        <v>1</v>
      </c>
      <c r="K54" s="105">
        <v>1</v>
      </c>
      <c r="L54" s="105"/>
      <c r="M54" s="105"/>
      <c r="N54" s="105"/>
    </row>
    <row r="55" spans="1:14" x14ac:dyDescent="0.25">
      <c r="A55" s="103"/>
      <c r="B55" s="104" t="s">
        <v>179</v>
      </c>
      <c r="C55" s="105">
        <v>0</v>
      </c>
      <c r="D55" s="105">
        <v>0</v>
      </c>
      <c r="E55" s="105">
        <v>0</v>
      </c>
      <c r="F55" s="105">
        <v>0</v>
      </c>
      <c r="G55" s="105">
        <v>0</v>
      </c>
      <c r="H55" s="105">
        <v>0</v>
      </c>
      <c r="I55" s="105">
        <v>0</v>
      </c>
      <c r="J55" s="105">
        <v>0</v>
      </c>
      <c r="K55" s="105">
        <v>0</v>
      </c>
      <c r="L55" s="105"/>
      <c r="M55" s="105"/>
      <c r="N55" s="105"/>
    </row>
    <row r="56" spans="1:14" x14ac:dyDescent="0.25">
      <c r="A56" s="103"/>
      <c r="B56" s="104" t="s">
        <v>180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/>
      <c r="M56" s="105"/>
      <c r="N56" s="105"/>
    </row>
    <row r="57" spans="1:14" x14ac:dyDescent="0.25">
      <c r="A57" s="103"/>
      <c r="B57" s="104" t="s">
        <v>181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/>
      <c r="M57" s="105"/>
      <c r="N57" s="105"/>
    </row>
    <row r="58" spans="1:14" x14ac:dyDescent="0.25">
      <c r="A58" s="103"/>
      <c r="B58" s="104" t="s">
        <v>182</v>
      </c>
      <c r="C58" s="105">
        <v>5</v>
      </c>
      <c r="D58" s="105">
        <v>5</v>
      </c>
      <c r="E58" s="105">
        <v>5</v>
      </c>
      <c r="F58" s="105">
        <v>5</v>
      </c>
      <c r="G58" s="105">
        <v>5</v>
      </c>
      <c r="H58" s="105">
        <v>5</v>
      </c>
      <c r="I58" s="105">
        <v>5</v>
      </c>
      <c r="J58" s="105">
        <v>5</v>
      </c>
      <c r="K58" s="105">
        <v>5</v>
      </c>
      <c r="L58" s="105"/>
      <c r="M58" s="105"/>
      <c r="N58" s="105"/>
    </row>
    <row r="59" spans="1:14" x14ac:dyDescent="0.25">
      <c r="A59" s="103"/>
      <c r="B59" s="108" t="s">
        <v>212</v>
      </c>
      <c r="C59" s="109">
        <v>5</v>
      </c>
      <c r="D59" s="109">
        <v>5</v>
      </c>
      <c r="E59" s="109">
        <v>5</v>
      </c>
      <c r="F59" s="109">
        <v>5</v>
      </c>
      <c r="G59" s="109">
        <v>5</v>
      </c>
      <c r="H59" s="109">
        <v>5</v>
      </c>
      <c r="I59" s="109">
        <v>5</v>
      </c>
      <c r="J59" s="109">
        <v>5</v>
      </c>
      <c r="K59" s="109">
        <v>5</v>
      </c>
      <c r="L59" s="109"/>
      <c r="M59" s="109"/>
      <c r="N59" s="109"/>
    </row>
    <row r="60" spans="1:14" x14ac:dyDescent="0.25">
      <c r="A60" s="132"/>
      <c r="B60" s="133" t="s">
        <v>189</v>
      </c>
      <c r="C60" s="134">
        <v>123</v>
      </c>
      <c r="D60" s="134">
        <v>123</v>
      </c>
      <c r="E60" s="134">
        <v>123</v>
      </c>
      <c r="F60" s="134">
        <v>123</v>
      </c>
      <c r="G60" s="134">
        <v>123</v>
      </c>
      <c r="H60" s="134">
        <v>123</v>
      </c>
      <c r="I60" s="134">
        <v>123</v>
      </c>
      <c r="J60" s="134">
        <v>123</v>
      </c>
      <c r="K60" s="134">
        <v>123</v>
      </c>
      <c r="L60" s="134"/>
      <c r="M60" s="134"/>
      <c r="N60" s="134"/>
    </row>
    <row r="61" spans="1:14" x14ac:dyDescent="0.25">
      <c r="A61" s="103"/>
      <c r="B61" s="104" t="s">
        <v>190</v>
      </c>
      <c r="C61" s="105">
        <v>0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  <c r="I61" s="105">
        <v>0</v>
      </c>
      <c r="J61" s="105">
        <v>0</v>
      </c>
      <c r="K61" s="105">
        <v>0</v>
      </c>
      <c r="L61" s="105"/>
      <c r="M61" s="105"/>
      <c r="N61" s="105"/>
    </row>
    <row r="65" spans="1:14" x14ac:dyDescent="0.25">
      <c r="A65" s="116">
        <v>2.2999999999999998</v>
      </c>
      <c r="B65" s="117" t="s">
        <v>282</v>
      </c>
      <c r="C65" s="273" t="s">
        <v>151</v>
      </c>
      <c r="D65" s="273"/>
      <c r="E65" s="273"/>
      <c r="F65" s="274"/>
      <c r="G65" s="118" t="s">
        <v>157</v>
      </c>
      <c r="H65" s="100"/>
      <c r="I65" s="100"/>
      <c r="J65" s="101"/>
      <c r="K65" s="100"/>
      <c r="L65" s="100" t="s">
        <v>281</v>
      </c>
      <c r="M65" s="100"/>
      <c r="N65" s="101"/>
    </row>
    <row r="66" spans="1:14" x14ac:dyDescent="0.25">
      <c r="A66" s="119"/>
      <c r="B66" s="120" t="s">
        <v>159</v>
      </c>
      <c r="C66" s="121" t="s">
        <v>160</v>
      </c>
      <c r="D66" s="121" t="s">
        <v>161</v>
      </c>
      <c r="E66" s="121" t="s">
        <v>162</v>
      </c>
      <c r="F66" s="121" t="s">
        <v>193</v>
      </c>
      <c r="G66" s="121" t="s">
        <v>164</v>
      </c>
      <c r="H66" s="121" t="s">
        <v>165</v>
      </c>
      <c r="I66" s="121" t="s">
        <v>166</v>
      </c>
      <c r="J66" s="121" t="s">
        <v>167</v>
      </c>
      <c r="K66" s="121" t="s">
        <v>195</v>
      </c>
      <c r="L66" s="121" t="s">
        <v>196</v>
      </c>
      <c r="M66" s="121" t="s">
        <v>170</v>
      </c>
      <c r="N66" s="121" t="s">
        <v>171</v>
      </c>
    </row>
    <row r="67" spans="1:14" x14ac:dyDescent="0.25">
      <c r="A67" s="119"/>
      <c r="B67" s="122" t="s">
        <v>283</v>
      </c>
      <c r="C67" s="107">
        <v>128</v>
      </c>
      <c r="D67" s="105" t="s">
        <v>264</v>
      </c>
      <c r="E67" s="105" t="s">
        <v>264</v>
      </c>
      <c r="F67" s="105" t="s">
        <v>264</v>
      </c>
      <c r="G67" s="105" t="s">
        <v>264</v>
      </c>
      <c r="H67" s="105" t="s">
        <v>264</v>
      </c>
      <c r="I67" s="105" t="s">
        <v>264</v>
      </c>
      <c r="J67" s="105" t="s">
        <v>264</v>
      </c>
      <c r="K67" s="105" t="s">
        <v>264</v>
      </c>
      <c r="L67" s="107"/>
      <c r="M67" s="107"/>
      <c r="N67" s="107"/>
    </row>
    <row r="68" spans="1:14" x14ac:dyDescent="0.25">
      <c r="A68" s="119"/>
      <c r="B68" s="122" t="s">
        <v>284</v>
      </c>
      <c r="C68" s="107">
        <v>2</v>
      </c>
      <c r="D68" s="105" t="s">
        <v>264</v>
      </c>
      <c r="E68" s="105" t="s">
        <v>264</v>
      </c>
      <c r="F68" s="105" t="s">
        <v>264</v>
      </c>
      <c r="G68" s="105" t="s">
        <v>264</v>
      </c>
      <c r="H68" s="105" t="s">
        <v>264</v>
      </c>
      <c r="I68" s="105" t="s">
        <v>264</v>
      </c>
      <c r="J68" s="105" t="s">
        <v>264</v>
      </c>
      <c r="K68" s="105" t="s">
        <v>264</v>
      </c>
      <c r="L68" s="107"/>
      <c r="M68" s="107"/>
      <c r="N68" s="107"/>
    </row>
    <row r="69" spans="1:14" x14ac:dyDescent="0.25">
      <c r="A69" s="119"/>
      <c r="B69" s="122" t="s">
        <v>285</v>
      </c>
      <c r="C69" s="107">
        <v>128</v>
      </c>
      <c r="D69" s="105" t="s">
        <v>264</v>
      </c>
      <c r="E69" s="105" t="s">
        <v>264</v>
      </c>
      <c r="F69" s="105" t="s">
        <v>264</v>
      </c>
      <c r="G69" s="105" t="s">
        <v>264</v>
      </c>
      <c r="H69" s="105" t="s">
        <v>264</v>
      </c>
      <c r="I69" s="105" t="s">
        <v>264</v>
      </c>
      <c r="J69" s="105" t="s">
        <v>264</v>
      </c>
      <c r="K69" s="105" t="s">
        <v>264</v>
      </c>
      <c r="L69" s="107"/>
      <c r="M69" s="107"/>
      <c r="N69" s="107"/>
    </row>
    <row r="70" spans="1:14" x14ac:dyDescent="0.25">
      <c r="A70" s="119"/>
      <c r="B70" s="122" t="s">
        <v>286</v>
      </c>
      <c r="C70" s="107">
        <v>1</v>
      </c>
      <c r="D70" s="105" t="s">
        <v>264</v>
      </c>
      <c r="E70" s="105" t="s">
        <v>264</v>
      </c>
      <c r="F70" s="105" t="s">
        <v>264</v>
      </c>
      <c r="G70" s="105" t="s">
        <v>264</v>
      </c>
      <c r="H70" s="105" t="s">
        <v>264</v>
      </c>
      <c r="I70" s="105" t="s">
        <v>264</v>
      </c>
      <c r="J70" s="105" t="s">
        <v>264</v>
      </c>
      <c r="K70" s="105" t="s">
        <v>264</v>
      </c>
      <c r="L70" s="107"/>
      <c r="M70" s="107"/>
      <c r="N70" s="107"/>
    </row>
    <row r="71" spans="1:14" x14ac:dyDescent="0.25">
      <c r="A71" s="119"/>
      <c r="B71" s="122" t="s">
        <v>287</v>
      </c>
      <c r="C71" s="107">
        <v>0</v>
      </c>
      <c r="D71" s="105" t="s">
        <v>264</v>
      </c>
      <c r="E71" s="105" t="s">
        <v>264</v>
      </c>
      <c r="F71" s="105" t="s">
        <v>264</v>
      </c>
      <c r="G71" s="105" t="s">
        <v>264</v>
      </c>
      <c r="H71" s="105" t="s">
        <v>264</v>
      </c>
      <c r="I71" s="105" t="s">
        <v>264</v>
      </c>
      <c r="J71" s="105" t="s">
        <v>264</v>
      </c>
      <c r="K71" s="105" t="s">
        <v>264</v>
      </c>
      <c r="L71" s="107"/>
      <c r="M71" s="107"/>
      <c r="N71" s="107"/>
    </row>
    <row r="72" spans="1:14" x14ac:dyDescent="0.25">
      <c r="A72" s="119"/>
      <c r="B72" s="122" t="s">
        <v>288</v>
      </c>
      <c r="C72" s="107">
        <v>0</v>
      </c>
      <c r="D72" s="105" t="s">
        <v>278</v>
      </c>
      <c r="E72" s="105" t="s">
        <v>278</v>
      </c>
      <c r="F72" s="105" t="s">
        <v>278</v>
      </c>
      <c r="G72" s="105" t="s">
        <v>278</v>
      </c>
      <c r="H72" s="105" t="s">
        <v>278</v>
      </c>
      <c r="I72" s="105" t="s">
        <v>278</v>
      </c>
      <c r="J72" s="105" t="s">
        <v>278</v>
      </c>
      <c r="K72" s="105" t="s">
        <v>278</v>
      </c>
      <c r="L72" s="107"/>
      <c r="M72" s="107"/>
      <c r="N72" s="107"/>
    </row>
    <row r="73" spans="1:14" x14ac:dyDescent="0.25">
      <c r="A73" s="119"/>
      <c r="B73" s="122" t="s">
        <v>182</v>
      </c>
      <c r="C73" s="107">
        <v>18</v>
      </c>
      <c r="D73" s="109" t="s">
        <v>264</v>
      </c>
      <c r="E73" s="109" t="s">
        <v>264</v>
      </c>
      <c r="F73" s="109" t="s">
        <v>264</v>
      </c>
      <c r="G73" s="109" t="s">
        <v>264</v>
      </c>
      <c r="H73" s="109" t="s">
        <v>264</v>
      </c>
      <c r="I73" s="109" t="s">
        <v>264</v>
      </c>
      <c r="J73" s="109" t="s">
        <v>264</v>
      </c>
      <c r="K73" s="109" t="s">
        <v>264</v>
      </c>
      <c r="L73" s="107"/>
      <c r="M73" s="107"/>
      <c r="N73" s="107"/>
    </row>
    <row r="74" spans="1:14" x14ac:dyDescent="0.25">
      <c r="A74" s="119"/>
      <c r="B74" s="120" t="s">
        <v>212</v>
      </c>
      <c r="C74" s="110">
        <v>19</v>
      </c>
      <c r="D74" s="134" t="s">
        <v>279</v>
      </c>
      <c r="E74" s="134" t="s">
        <v>279</v>
      </c>
      <c r="F74" s="134" t="s">
        <v>279</v>
      </c>
      <c r="G74" s="134" t="s">
        <v>279</v>
      </c>
      <c r="H74" s="134" t="s">
        <v>279</v>
      </c>
      <c r="I74" s="134" t="s">
        <v>279</v>
      </c>
      <c r="J74" s="134" t="s">
        <v>279</v>
      </c>
      <c r="K74" s="134" t="s">
        <v>279</v>
      </c>
      <c r="L74" s="110"/>
      <c r="M74" s="110"/>
      <c r="N74" s="110"/>
    </row>
    <row r="75" spans="1:14" x14ac:dyDescent="0.25">
      <c r="A75" s="119"/>
      <c r="B75" s="122" t="s">
        <v>189</v>
      </c>
      <c r="C75" s="107">
        <v>109</v>
      </c>
      <c r="D75" s="105" t="s">
        <v>264</v>
      </c>
      <c r="E75" s="105" t="s">
        <v>264</v>
      </c>
      <c r="F75" s="105" t="s">
        <v>264</v>
      </c>
      <c r="G75" s="105" t="s">
        <v>264</v>
      </c>
      <c r="H75" s="105" t="s">
        <v>264</v>
      </c>
      <c r="I75" s="105" t="s">
        <v>264</v>
      </c>
      <c r="J75" s="105" t="s">
        <v>264</v>
      </c>
      <c r="K75" s="105" t="s">
        <v>264</v>
      </c>
      <c r="L75" s="107"/>
      <c r="M75" s="107"/>
      <c r="N75" s="107"/>
    </row>
    <row r="76" spans="1:14" x14ac:dyDescent="0.25">
      <c r="A76" s="119"/>
      <c r="B76" s="122" t="s">
        <v>190</v>
      </c>
      <c r="C76" s="107">
        <v>0</v>
      </c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</row>
    <row r="77" spans="1:14" x14ac:dyDescent="0.25">
      <c r="A77" s="124"/>
      <c r="B77" s="124"/>
      <c r="C77" s="124"/>
      <c r="D77" s="152"/>
      <c r="E77" s="152"/>
      <c r="F77" s="124"/>
      <c r="G77" s="124"/>
      <c r="H77" s="124"/>
      <c r="I77" s="124"/>
      <c r="J77" s="124"/>
      <c r="K77" s="124"/>
      <c r="L77" s="124"/>
      <c r="M77" s="124"/>
      <c r="N77" s="124"/>
    </row>
    <row r="78" spans="1:14" x14ac:dyDescent="0.25">
      <c r="A78" s="124"/>
      <c r="B78" s="124"/>
      <c r="C78" s="124"/>
      <c r="D78" s="123"/>
      <c r="E78" s="123"/>
      <c r="F78" s="124"/>
      <c r="G78" s="124"/>
      <c r="H78" s="124"/>
      <c r="I78" s="124"/>
      <c r="J78" s="124"/>
      <c r="K78" s="124"/>
      <c r="L78" s="124"/>
      <c r="M78" s="124"/>
      <c r="N78" s="124"/>
    </row>
    <row r="79" spans="1:14" x14ac:dyDescent="0.25">
      <c r="A79" s="124"/>
      <c r="B79" s="117" t="s">
        <v>289</v>
      </c>
      <c r="C79" s="273" t="s">
        <v>151</v>
      </c>
      <c r="D79" s="273"/>
      <c r="E79" s="273"/>
      <c r="F79" s="274"/>
      <c r="G79" s="118" t="s">
        <v>157</v>
      </c>
      <c r="H79" s="100"/>
      <c r="I79" s="100"/>
      <c r="J79" s="101"/>
      <c r="K79" s="100"/>
      <c r="L79" s="100" t="s">
        <v>281</v>
      </c>
      <c r="M79" s="100"/>
      <c r="N79" s="101"/>
    </row>
    <row r="80" spans="1:14" x14ac:dyDescent="0.25">
      <c r="A80" s="124"/>
      <c r="B80" s="120" t="s">
        <v>159</v>
      </c>
      <c r="C80" s="121" t="s">
        <v>160</v>
      </c>
      <c r="D80" s="121" t="s">
        <v>161</v>
      </c>
      <c r="E80" s="121" t="s">
        <v>162</v>
      </c>
      <c r="F80" s="121" t="s">
        <v>193</v>
      </c>
      <c r="G80" s="121" t="s">
        <v>164</v>
      </c>
      <c r="H80" s="121" t="s">
        <v>165</v>
      </c>
      <c r="I80" s="121" t="s">
        <v>166</v>
      </c>
      <c r="J80" s="121" t="s">
        <v>167</v>
      </c>
      <c r="K80" s="121" t="s">
        <v>195</v>
      </c>
      <c r="L80" s="121" t="s">
        <v>196</v>
      </c>
      <c r="M80" s="121" t="s">
        <v>170</v>
      </c>
      <c r="N80" s="121" t="s">
        <v>171</v>
      </c>
    </row>
    <row r="81" spans="1:14" x14ac:dyDescent="0.25">
      <c r="A81" s="124"/>
      <c r="B81" s="122" t="s">
        <v>283</v>
      </c>
      <c r="C81" s="107">
        <v>128</v>
      </c>
      <c r="D81" s="105" t="s">
        <v>264</v>
      </c>
      <c r="E81" s="105" t="s">
        <v>264</v>
      </c>
      <c r="F81" s="105" t="s">
        <v>264</v>
      </c>
      <c r="G81" s="105" t="s">
        <v>264</v>
      </c>
      <c r="H81" s="105" t="s">
        <v>264</v>
      </c>
      <c r="I81" s="105" t="s">
        <v>264</v>
      </c>
      <c r="J81" s="105" t="s">
        <v>264</v>
      </c>
      <c r="K81" s="105" t="s">
        <v>264</v>
      </c>
      <c r="L81" s="107"/>
      <c r="M81" s="107"/>
      <c r="N81" s="107"/>
    </row>
    <row r="82" spans="1:14" x14ac:dyDescent="0.25">
      <c r="A82" s="124"/>
      <c r="B82" s="122" t="s">
        <v>284</v>
      </c>
      <c r="C82" s="107">
        <v>2</v>
      </c>
      <c r="D82" s="105" t="s">
        <v>264</v>
      </c>
      <c r="E82" s="105" t="s">
        <v>264</v>
      </c>
      <c r="F82" s="105" t="s">
        <v>264</v>
      </c>
      <c r="G82" s="105" t="s">
        <v>264</v>
      </c>
      <c r="H82" s="105" t="s">
        <v>264</v>
      </c>
      <c r="I82" s="105" t="s">
        <v>264</v>
      </c>
      <c r="J82" s="105" t="s">
        <v>264</v>
      </c>
      <c r="K82" s="105" t="s">
        <v>264</v>
      </c>
      <c r="L82" s="107"/>
      <c r="M82" s="107"/>
      <c r="N82" s="107"/>
    </row>
    <row r="83" spans="1:14" x14ac:dyDescent="0.25">
      <c r="A83" s="124"/>
      <c r="B83" s="122" t="s">
        <v>285</v>
      </c>
      <c r="C83" s="107">
        <v>128</v>
      </c>
      <c r="D83" s="105" t="s">
        <v>264</v>
      </c>
      <c r="E83" s="105" t="s">
        <v>264</v>
      </c>
      <c r="F83" s="105" t="s">
        <v>264</v>
      </c>
      <c r="G83" s="105" t="s">
        <v>264</v>
      </c>
      <c r="H83" s="105" t="s">
        <v>264</v>
      </c>
      <c r="I83" s="105" t="s">
        <v>264</v>
      </c>
      <c r="J83" s="105" t="s">
        <v>264</v>
      </c>
      <c r="K83" s="105" t="s">
        <v>264</v>
      </c>
      <c r="L83" s="107"/>
      <c r="M83" s="107"/>
      <c r="N83" s="107"/>
    </row>
    <row r="84" spans="1:14" x14ac:dyDescent="0.25">
      <c r="A84" s="124"/>
      <c r="B84" s="122" t="s">
        <v>286</v>
      </c>
      <c r="C84" s="107">
        <v>0</v>
      </c>
      <c r="D84" s="105" t="s">
        <v>264</v>
      </c>
      <c r="E84" s="105" t="s">
        <v>264</v>
      </c>
      <c r="F84" s="105" t="s">
        <v>264</v>
      </c>
      <c r="G84" s="105" t="s">
        <v>264</v>
      </c>
      <c r="H84" s="105" t="s">
        <v>264</v>
      </c>
      <c r="I84" s="105" t="s">
        <v>264</v>
      </c>
      <c r="J84" s="105" t="s">
        <v>264</v>
      </c>
      <c r="K84" s="105" t="s">
        <v>264</v>
      </c>
      <c r="L84" s="107"/>
      <c r="M84" s="107"/>
      <c r="N84" s="107"/>
    </row>
    <row r="85" spans="1:14" x14ac:dyDescent="0.25">
      <c r="A85" s="124"/>
      <c r="B85" s="122" t="s">
        <v>287</v>
      </c>
      <c r="C85" s="107">
        <v>0</v>
      </c>
      <c r="D85" s="105" t="s">
        <v>264</v>
      </c>
      <c r="E85" s="105" t="s">
        <v>264</v>
      </c>
      <c r="F85" s="105" t="s">
        <v>264</v>
      </c>
      <c r="G85" s="105" t="s">
        <v>264</v>
      </c>
      <c r="H85" s="105" t="s">
        <v>264</v>
      </c>
      <c r="I85" s="105" t="s">
        <v>264</v>
      </c>
      <c r="J85" s="105" t="s">
        <v>264</v>
      </c>
      <c r="K85" s="105" t="s">
        <v>264</v>
      </c>
      <c r="L85" s="107"/>
      <c r="M85" s="107"/>
      <c r="N85" s="107"/>
    </row>
    <row r="86" spans="1:14" x14ac:dyDescent="0.25">
      <c r="A86" s="124"/>
      <c r="B86" s="122" t="s">
        <v>288</v>
      </c>
      <c r="C86" s="107">
        <v>0</v>
      </c>
      <c r="D86" s="105" t="s">
        <v>278</v>
      </c>
      <c r="E86" s="105" t="s">
        <v>278</v>
      </c>
      <c r="F86" s="105" t="s">
        <v>278</v>
      </c>
      <c r="G86" s="105" t="s">
        <v>278</v>
      </c>
      <c r="H86" s="105" t="s">
        <v>278</v>
      </c>
      <c r="I86" s="105" t="s">
        <v>278</v>
      </c>
      <c r="J86" s="105" t="s">
        <v>278</v>
      </c>
      <c r="K86" s="105" t="s">
        <v>278</v>
      </c>
      <c r="L86" s="107"/>
      <c r="M86" s="107"/>
      <c r="N86" s="107"/>
    </row>
    <row r="87" spans="1:14" x14ac:dyDescent="0.25">
      <c r="A87" s="124"/>
      <c r="B87" s="122" t="s">
        <v>182</v>
      </c>
      <c r="C87" s="107">
        <v>18</v>
      </c>
      <c r="D87" s="109" t="s">
        <v>264</v>
      </c>
      <c r="E87" s="109" t="s">
        <v>264</v>
      </c>
      <c r="F87" s="109" t="s">
        <v>264</v>
      </c>
      <c r="G87" s="109" t="s">
        <v>264</v>
      </c>
      <c r="H87" s="109" t="s">
        <v>264</v>
      </c>
      <c r="I87" s="109" t="s">
        <v>264</v>
      </c>
      <c r="J87" s="109" t="s">
        <v>264</v>
      </c>
      <c r="K87" s="109" t="s">
        <v>264</v>
      </c>
      <c r="L87" s="107"/>
      <c r="M87" s="107"/>
      <c r="N87" s="107"/>
    </row>
    <row r="88" spans="1:14" x14ac:dyDescent="0.25">
      <c r="A88" s="124"/>
      <c r="B88" s="120" t="s">
        <v>212</v>
      </c>
      <c r="C88" s="110">
        <v>18</v>
      </c>
      <c r="D88" s="134" t="s">
        <v>279</v>
      </c>
      <c r="E88" s="134" t="s">
        <v>279</v>
      </c>
      <c r="F88" s="134" t="s">
        <v>279</v>
      </c>
      <c r="G88" s="134" t="s">
        <v>279</v>
      </c>
      <c r="H88" s="134" t="s">
        <v>279</v>
      </c>
      <c r="I88" s="134" t="s">
        <v>279</v>
      </c>
      <c r="J88" s="134" t="s">
        <v>279</v>
      </c>
      <c r="K88" s="134" t="s">
        <v>279</v>
      </c>
      <c r="L88" s="110"/>
      <c r="M88" s="110"/>
      <c r="N88" s="110"/>
    </row>
    <row r="89" spans="1:14" x14ac:dyDescent="0.25">
      <c r="A89" s="124"/>
      <c r="B89" s="122" t="s">
        <v>189</v>
      </c>
      <c r="C89" s="107">
        <v>110</v>
      </c>
      <c r="D89" s="105" t="s">
        <v>264</v>
      </c>
      <c r="E89" s="105" t="s">
        <v>264</v>
      </c>
      <c r="F89" s="105" t="s">
        <v>264</v>
      </c>
      <c r="G89" s="105" t="s">
        <v>264</v>
      </c>
      <c r="H89" s="105" t="s">
        <v>264</v>
      </c>
      <c r="I89" s="105" t="s">
        <v>264</v>
      </c>
      <c r="J89" s="105" t="s">
        <v>264</v>
      </c>
      <c r="K89" s="105" t="s">
        <v>264</v>
      </c>
      <c r="L89" s="107"/>
      <c r="M89" s="107"/>
      <c r="N89" s="107"/>
    </row>
    <row r="90" spans="1:14" x14ac:dyDescent="0.25">
      <c r="A90" s="124"/>
      <c r="B90" s="122" t="s">
        <v>190</v>
      </c>
      <c r="C90" s="107">
        <v>0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</row>
    <row r="91" spans="1:14" x14ac:dyDescent="0.2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</row>
    <row r="92" spans="1:14" x14ac:dyDescent="0.2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</row>
    <row r="93" spans="1:14" x14ac:dyDescent="0.2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</row>
    <row r="94" spans="1:14" x14ac:dyDescent="0.25">
      <c r="A94" s="125">
        <v>2.4</v>
      </c>
      <c r="B94" s="108" t="s">
        <v>290</v>
      </c>
      <c r="C94" s="126" t="s">
        <v>151</v>
      </c>
      <c r="D94" s="127"/>
      <c r="E94" s="127"/>
      <c r="F94" s="128"/>
      <c r="G94" s="109" t="s">
        <v>275</v>
      </c>
      <c r="H94" s="109"/>
      <c r="I94" s="109"/>
      <c r="J94" s="109"/>
      <c r="K94" s="109" t="s">
        <v>291</v>
      </c>
      <c r="L94" s="109"/>
      <c r="M94" s="109"/>
      <c r="N94" s="109"/>
    </row>
    <row r="95" spans="1:14" x14ac:dyDescent="0.25">
      <c r="A95" s="108"/>
      <c r="B95" s="108"/>
      <c r="C95" s="129"/>
      <c r="D95" s="130"/>
      <c r="E95" s="130"/>
      <c r="F95" s="131"/>
      <c r="G95" s="109"/>
      <c r="H95" s="109"/>
      <c r="I95" s="109"/>
      <c r="J95" s="109"/>
      <c r="K95" s="109"/>
      <c r="L95" s="109"/>
      <c r="M95" s="109"/>
      <c r="N95" s="109"/>
    </row>
    <row r="96" spans="1:14" x14ac:dyDescent="0.25">
      <c r="A96" s="103"/>
      <c r="B96" s="104" t="s">
        <v>159</v>
      </c>
      <c r="C96" s="121" t="s">
        <v>160</v>
      </c>
      <c r="D96" s="121" t="s">
        <v>161</v>
      </c>
      <c r="E96" s="121" t="s">
        <v>162</v>
      </c>
      <c r="F96" s="121" t="s">
        <v>193</v>
      </c>
      <c r="G96" s="105" t="s">
        <v>164</v>
      </c>
      <c r="H96" s="105" t="s">
        <v>165</v>
      </c>
      <c r="I96" s="105" t="s">
        <v>194</v>
      </c>
      <c r="J96" s="105" t="s">
        <v>167</v>
      </c>
      <c r="K96" s="105" t="s">
        <v>195</v>
      </c>
      <c r="L96" s="105" t="s">
        <v>196</v>
      </c>
      <c r="M96" s="105" t="s">
        <v>170</v>
      </c>
      <c r="N96" s="105" t="s">
        <v>171</v>
      </c>
    </row>
    <row r="97" spans="1:14" x14ac:dyDescent="0.25">
      <c r="A97" s="103"/>
      <c r="B97" s="104" t="s">
        <v>176</v>
      </c>
      <c r="C97" s="105">
        <v>256</v>
      </c>
      <c r="D97" s="105" t="s">
        <v>264</v>
      </c>
      <c r="E97" s="105" t="s">
        <v>264</v>
      </c>
      <c r="F97" s="105" t="s">
        <v>264</v>
      </c>
      <c r="G97" s="105" t="s">
        <v>264</v>
      </c>
      <c r="H97" s="105" t="s">
        <v>264</v>
      </c>
      <c r="I97" s="105" t="s">
        <v>264</v>
      </c>
      <c r="J97" s="105" t="s">
        <v>264</v>
      </c>
      <c r="K97" s="105" t="s">
        <v>264</v>
      </c>
      <c r="L97" s="105"/>
      <c r="M97" s="105"/>
      <c r="N97" s="105"/>
    </row>
    <row r="98" spans="1:14" x14ac:dyDescent="0.25">
      <c r="A98" s="103"/>
      <c r="B98" s="104" t="s">
        <v>277</v>
      </c>
      <c r="C98" s="105">
        <v>2</v>
      </c>
      <c r="D98" s="105" t="s">
        <v>264</v>
      </c>
      <c r="E98" s="105" t="s">
        <v>264</v>
      </c>
      <c r="F98" s="105" t="s">
        <v>264</v>
      </c>
      <c r="G98" s="105" t="s">
        <v>264</v>
      </c>
      <c r="H98" s="105" t="s">
        <v>264</v>
      </c>
      <c r="I98" s="105" t="s">
        <v>264</v>
      </c>
      <c r="J98" s="105" t="s">
        <v>264</v>
      </c>
      <c r="K98" s="105" t="s">
        <v>264</v>
      </c>
      <c r="L98" s="105"/>
      <c r="M98" s="105"/>
      <c r="N98" s="105"/>
    </row>
    <row r="99" spans="1:14" x14ac:dyDescent="0.25">
      <c r="A99" s="104"/>
      <c r="B99" s="104" t="s">
        <v>292</v>
      </c>
      <c r="C99" s="105">
        <v>32</v>
      </c>
      <c r="D99" s="105" t="s">
        <v>264</v>
      </c>
      <c r="E99" s="105" t="s">
        <v>264</v>
      </c>
      <c r="F99" s="105" t="s">
        <v>264</v>
      </c>
      <c r="G99" s="105" t="s">
        <v>264</v>
      </c>
      <c r="H99" s="105" t="s">
        <v>264</v>
      </c>
      <c r="I99" s="105" t="s">
        <v>264</v>
      </c>
      <c r="J99" s="105" t="s">
        <v>264</v>
      </c>
      <c r="K99" s="105" t="s">
        <v>264</v>
      </c>
      <c r="L99" s="105"/>
      <c r="M99" s="105"/>
      <c r="N99" s="105"/>
    </row>
    <row r="100" spans="1:14" x14ac:dyDescent="0.25">
      <c r="A100" s="103"/>
      <c r="B100" s="104" t="s">
        <v>179</v>
      </c>
      <c r="C100" s="105">
        <v>1</v>
      </c>
      <c r="D100" s="105" t="s">
        <v>264</v>
      </c>
      <c r="E100" s="105" t="s">
        <v>264</v>
      </c>
      <c r="F100" s="105" t="s">
        <v>264</v>
      </c>
      <c r="G100" s="105" t="s">
        <v>264</v>
      </c>
      <c r="H100" s="105" t="s">
        <v>264</v>
      </c>
      <c r="I100" s="105" t="s">
        <v>264</v>
      </c>
      <c r="J100" s="105" t="s">
        <v>264</v>
      </c>
      <c r="K100" s="105" t="s">
        <v>264</v>
      </c>
      <c r="L100" s="105"/>
      <c r="M100" s="105"/>
      <c r="N100" s="105"/>
    </row>
    <row r="101" spans="1:14" x14ac:dyDescent="0.25">
      <c r="A101" s="103"/>
      <c r="B101" s="104" t="s">
        <v>180</v>
      </c>
      <c r="C101" s="105">
        <v>0</v>
      </c>
      <c r="D101" s="105" t="s">
        <v>264</v>
      </c>
      <c r="E101" s="105" t="s">
        <v>264</v>
      </c>
      <c r="F101" s="105" t="s">
        <v>264</v>
      </c>
      <c r="G101" s="105" t="s">
        <v>264</v>
      </c>
      <c r="H101" s="105" t="s">
        <v>264</v>
      </c>
      <c r="I101" s="105" t="s">
        <v>264</v>
      </c>
      <c r="J101" s="105" t="s">
        <v>264</v>
      </c>
      <c r="K101" s="105" t="s">
        <v>264</v>
      </c>
      <c r="L101" s="105"/>
      <c r="M101" s="105"/>
      <c r="N101" s="105"/>
    </row>
    <row r="102" spans="1:14" x14ac:dyDescent="0.25">
      <c r="A102" s="103"/>
      <c r="B102" s="104" t="s">
        <v>181</v>
      </c>
      <c r="C102" s="105">
        <v>0</v>
      </c>
      <c r="D102" s="105" t="s">
        <v>278</v>
      </c>
      <c r="E102" s="105" t="s">
        <v>278</v>
      </c>
      <c r="F102" s="105" t="s">
        <v>278</v>
      </c>
      <c r="G102" s="105" t="s">
        <v>278</v>
      </c>
      <c r="H102" s="105" t="s">
        <v>278</v>
      </c>
      <c r="I102" s="105" t="s">
        <v>278</v>
      </c>
      <c r="J102" s="105" t="s">
        <v>278</v>
      </c>
      <c r="K102" s="105" t="s">
        <v>278</v>
      </c>
      <c r="L102" s="105"/>
      <c r="M102" s="105"/>
      <c r="N102" s="105"/>
    </row>
    <row r="103" spans="1:14" x14ac:dyDescent="0.25">
      <c r="A103" s="103"/>
      <c r="B103" s="104" t="s">
        <v>182</v>
      </c>
      <c r="C103" s="105">
        <v>126</v>
      </c>
      <c r="D103" s="109" t="s">
        <v>264</v>
      </c>
      <c r="E103" s="109" t="s">
        <v>264</v>
      </c>
      <c r="F103" s="109" t="s">
        <v>264</v>
      </c>
      <c r="G103" s="109" t="s">
        <v>264</v>
      </c>
      <c r="H103" s="109" t="s">
        <v>264</v>
      </c>
      <c r="I103" s="109" t="s">
        <v>264</v>
      </c>
      <c r="J103" s="109" t="s">
        <v>264</v>
      </c>
      <c r="K103" s="109" t="s">
        <v>264</v>
      </c>
      <c r="L103" s="105"/>
      <c r="M103" s="105"/>
      <c r="N103" s="105"/>
    </row>
    <row r="104" spans="1:14" x14ac:dyDescent="0.25">
      <c r="A104" s="103"/>
      <c r="B104" s="108" t="s">
        <v>212</v>
      </c>
      <c r="C104" s="109">
        <v>127</v>
      </c>
      <c r="D104" s="134" t="s">
        <v>279</v>
      </c>
      <c r="E104" s="134" t="s">
        <v>279</v>
      </c>
      <c r="F104" s="134" t="s">
        <v>279</v>
      </c>
      <c r="G104" s="134" t="s">
        <v>279</v>
      </c>
      <c r="H104" s="134" t="s">
        <v>279</v>
      </c>
      <c r="I104" s="134" t="s">
        <v>279</v>
      </c>
      <c r="J104" s="134" t="s">
        <v>279</v>
      </c>
      <c r="K104" s="134" t="s">
        <v>279</v>
      </c>
      <c r="L104" s="109"/>
      <c r="M104" s="109"/>
      <c r="N104" s="109"/>
    </row>
    <row r="105" spans="1:14" x14ac:dyDescent="0.25">
      <c r="A105" s="132"/>
      <c r="B105" s="133" t="s">
        <v>189</v>
      </c>
      <c r="C105" s="134">
        <v>129</v>
      </c>
      <c r="D105" s="105" t="s">
        <v>264</v>
      </c>
      <c r="E105" s="105" t="s">
        <v>264</v>
      </c>
      <c r="F105" s="105" t="s">
        <v>264</v>
      </c>
      <c r="G105" s="105" t="s">
        <v>264</v>
      </c>
      <c r="H105" s="105" t="s">
        <v>264</v>
      </c>
      <c r="I105" s="105" t="s">
        <v>264</v>
      </c>
      <c r="J105" s="105" t="s">
        <v>264</v>
      </c>
      <c r="K105" s="105" t="s">
        <v>264</v>
      </c>
      <c r="L105" s="134"/>
      <c r="M105" s="134"/>
      <c r="N105" s="134"/>
    </row>
    <row r="106" spans="1:14" x14ac:dyDescent="0.25">
      <c r="A106" s="103"/>
      <c r="B106" s="104" t="s">
        <v>190</v>
      </c>
      <c r="C106" s="105">
        <v>0</v>
      </c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1:14" x14ac:dyDescent="0.25">
      <c r="A107" s="135"/>
      <c r="B107" s="115"/>
      <c r="C107" s="136"/>
      <c r="D107" s="136"/>
      <c r="E107" s="136"/>
      <c r="F107" s="136"/>
      <c r="G107" s="136"/>
      <c r="H107" s="137"/>
      <c r="I107" s="137"/>
      <c r="J107" s="137"/>
      <c r="K107" s="137"/>
      <c r="L107" s="137"/>
      <c r="M107" s="137"/>
      <c r="N107" s="137"/>
    </row>
    <row r="108" spans="1:14" x14ac:dyDescent="0.25">
      <c r="A108" s="135"/>
      <c r="B108" s="115"/>
      <c r="C108" s="136"/>
      <c r="D108" s="136"/>
      <c r="E108" s="136"/>
      <c r="F108" s="136"/>
      <c r="G108" s="136"/>
      <c r="H108" s="137"/>
      <c r="I108" s="137"/>
      <c r="J108" s="137"/>
      <c r="K108" s="137"/>
      <c r="L108" s="137"/>
      <c r="M108" s="137"/>
      <c r="N108" s="137"/>
    </row>
    <row r="109" spans="1:14" x14ac:dyDescent="0.25">
      <c r="A109" s="125">
        <v>2.5</v>
      </c>
      <c r="B109" s="108" t="s">
        <v>293</v>
      </c>
      <c r="C109" s="138" t="s">
        <v>151</v>
      </c>
      <c r="D109" s="139"/>
      <c r="E109" s="139"/>
      <c r="F109" s="140"/>
      <c r="G109" s="109" t="s">
        <v>275</v>
      </c>
      <c r="H109" s="109"/>
      <c r="I109" s="109"/>
      <c r="J109" s="109"/>
      <c r="K109" s="109" t="s">
        <v>276</v>
      </c>
      <c r="L109" s="109"/>
      <c r="M109" s="109"/>
      <c r="N109" s="109"/>
    </row>
    <row r="110" spans="1:14" x14ac:dyDescent="0.25">
      <c r="A110" s="108"/>
      <c r="B110" s="108"/>
      <c r="C110" s="141"/>
      <c r="D110" s="142"/>
      <c r="E110" s="142"/>
      <c r="F110" s="112"/>
      <c r="G110" s="109"/>
      <c r="H110" s="109"/>
      <c r="I110" s="109"/>
      <c r="J110" s="109"/>
      <c r="K110" s="109"/>
      <c r="L110" s="109"/>
      <c r="M110" s="109"/>
      <c r="N110" s="109"/>
    </row>
    <row r="111" spans="1:14" x14ac:dyDescent="0.25">
      <c r="A111" s="103"/>
      <c r="B111" s="104" t="s">
        <v>159</v>
      </c>
      <c r="C111" s="121" t="s">
        <v>160</v>
      </c>
      <c r="D111" s="121" t="s">
        <v>161</v>
      </c>
      <c r="E111" s="121" t="s">
        <v>162</v>
      </c>
      <c r="F111" s="121" t="s">
        <v>193</v>
      </c>
      <c r="G111" s="105" t="s">
        <v>164</v>
      </c>
      <c r="H111" s="105" t="s">
        <v>165</v>
      </c>
      <c r="I111" s="105" t="s">
        <v>194</v>
      </c>
      <c r="J111" s="105" t="s">
        <v>167</v>
      </c>
      <c r="K111" s="105" t="s">
        <v>195</v>
      </c>
      <c r="L111" s="105" t="s">
        <v>196</v>
      </c>
      <c r="M111" s="105" t="s">
        <v>170</v>
      </c>
      <c r="N111" s="105" t="s">
        <v>171</v>
      </c>
    </row>
    <row r="112" spans="1:14" x14ac:dyDescent="0.25">
      <c r="A112" s="103"/>
      <c r="B112" s="104" t="s">
        <v>176</v>
      </c>
      <c r="C112" s="105">
        <v>64</v>
      </c>
      <c r="D112" s="105" t="s">
        <v>264</v>
      </c>
      <c r="E112" s="105" t="s">
        <v>264</v>
      </c>
      <c r="F112" s="105" t="s">
        <v>264</v>
      </c>
      <c r="G112" s="105" t="s">
        <v>264</v>
      </c>
      <c r="H112" s="105" t="s">
        <v>264</v>
      </c>
      <c r="I112" s="105" t="s">
        <v>264</v>
      </c>
      <c r="J112" s="105" t="s">
        <v>264</v>
      </c>
      <c r="K112" s="105" t="s">
        <v>264</v>
      </c>
      <c r="L112" s="105"/>
      <c r="M112" s="105"/>
      <c r="N112" s="105"/>
    </row>
    <row r="113" spans="1:14" x14ac:dyDescent="0.25">
      <c r="A113" s="103"/>
      <c r="B113" s="104" t="s">
        <v>277</v>
      </c>
      <c r="C113" s="105">
        <v>1</v>
      </c>
      <c r="D113" s="105" t="s">
        <v>264</v>
      </c>
      <c r="E113" s="105" t="s">
        <v>264</v>
      </c>
      <c r="F113" s="105" t="s">
        <v>264</v>
      </c>
      <c r="G113" s="105" t="s">
        <v>264</v>
      </c>
      <c r="H113" s="105" t="s">
        <v>264</v>
      </c>
      <c r="I113" s="105" t="s">
        <v>264</v>
      </c>
      <c r="J113" s="105" t="s">
        <v>264</v>
      </c>
      <c r="K113" s="105" t="s">
        <v>264</v>
      </c>
      <c r="L113" s="105"/>
      <c r="M113" s="105"/>
      <c r="N113" s="105"/>
    </row>
    <row r="114" spans="1:14" x14ac:dyDescent="0.25">
      <c r="A114" s="103"/>
      <c r="B114" s="104" t="s">
        <v>179</v>
      </c>
      <c r="C114" s="105">
        <v>1</v>
      </c>
      <c r="D114" s="105" t="s">
        <v>264</v>
      </c>
      <c r="E114" s="105" t="s">
        <v>264</v>
      </c>
      <c r="F114" s="105" t="s">
        <v>264</v>
      </c>
      <c r="G114" s="105" t="s">
        <v>264</v>
      </c>
      <c r="H114" s="105" t="s">
        <v>264</v>
      </c>
      <c r="I114" s="105" t="s">
        <v>264</v>
      </c>
      <c r="J114" s="105" t="s">
        <v>264</v>
      </c>
      <c r="K114" s="105" t="s">
        <v>264</v>
      </c>
      <c r="L114" s="105"/>
      <c r="M114" s="105"/>
      <c r="N114" s="105"/>
    </row>
    <row r="115" spans="1:14" x14ac:dyDescent="0.25">
      <c r="A115" s="103"/>
      <c r="B115" s="104" t="s">
        <v>180</v>
      </c>
      <c r="C115" s="105">
        <v>0</v>
      </c>
      <c r="D115" s="105" t="s">
        <v>264</v>
      </c>
      <c r="E115" s="105" t="s">
        <v>264</v>
      </c>
      <c r="F115" s="105" t="s">
        <v>264</v>
      </c>
      <c r="G115" s="105" t="s">
        <v>264</v>
      </c>
      <c r="H115" s="105" t="s">
        <v>264</v>
      </c>
      <c r="I115" s="105" t="s">
        <v>264</v>
      </c>
      <c r="J115" s="105" t="s">
        <v>264</v>
      </c>
      <c r="K115" s="105" t="s">
        <v>264</v>
      </c>
      <c r="L115" s="105"/>
      <c r="M115" s="105"/>
      <c r="N115" s="105"/>
    </row>
    <row r="116" spans="1:14" x14ac:dyDescent="0.25">
      <c r="A116" s="103"/>
      <c r="B116" s="104" t="s">
        <v>181</v>
      </c>
      <c r="C116" s="105">
        <v>0</v>
      </c>
      <c r="D116" s="105" t="s">
        <v>264</v>
      </c>
      <c r="E116" s="105" t="s">
        <v>264</v>
      </c>
      <c r="F116" s="105" t="s">
        <v>264</v>
      </c>
      <c r="G116" s="105" t="s">
        <v>264</v>
      </c>
      <c r="H116" s="105" t="s">
        <v>264</v>
      </c>
      <c r="I116" s="105" t="s">
        <v>264</v>
      </c>
      <c r="J116" s="105" t="s">
        <v>264</v>
      </c>
      <c r="K116" s="105" t="s">
        <v>264</v>
      </c>
      <c r="L116" s="105"/>
      <c r="M116" s="105"/>
      <c r="N116" s="105"/>
    </row>
    <row r="117" spans="1:14" x14ac:dyDescent="0.25">
      <c r="A117" s="103"/>
      <c r="B117" s="104" t="s">
        <v>182</v>
      </c>
      <c r="C117" s="105">
        <v>29</v>
      </c>
      <c r="D117" s="105" t="s">
        <v>278</v>
      </c>
      <c r="E117" s="105" t="s">
        <v>278</v>
      </c>
      <c r="F117" s="105" t="s">
        <v>278</v>
      </c>
      <c r="G117" s="105" t="s">
        <v>278</v>
      </c>
      <c r="H117" s="105" t="s">
        <v>278</v>
      </c>
      <c r="I117" s="105" t="s">
        <v>278</v>
      </c>
      <c r="J117" s="105" t="s">
        <v>278</v>
      </c>
      <c r="K117" s="105" t="s">
        <v>278</v>
      </c>
      <c r="L117" s="105"/>
      <c r="M117" s="105"/>
      <c r="N117" s="105"/>
    </row>
    <row r="118" spans="1:14" x14ac:dyDescent="0.25">
      <c r="A118" s="103"/>
      <c r="B118" s="108" t="s">
        <v>212</v>
      </c>
      <c r="C118" s="109">
        <v>30</v>
      </c>
      <c r="D118" s="109" t="s">
        <v>264</v>
      </c>
      <c r="E118" s="109" t="s">
        <v>264</v>
      </c>
      <c r="F118" s="109" t="s">
        <v>264</v>
      </c>
      <c r="G118" s="109" t="s">
        <v>264</v>
      </c>
      <c r="H118" s="109" t="s">
        <v>264</v>
      </c>
      <c r="I118" s="109" t="s">
        <v>264</v>
      </c>
      <c r="J118" s="109" t="s">
        <v>264</v>
      </c>
      <c r="K118" s="109" t="s">
        <v>264</v>
      </c>
      <c r="L118" s="109"/>
      <c r="M118" s="109"/>
      <c r="N118" s="109"/>
    </row>
    <row r="119" spans="1:14" x14ac:dyDescent="0.25">
      <c r="A119" s="132"/>
      <c r="B119" s="133" t="s">
        <v>189</v>
      </c>
      <c r="C119" s="134">
        <v>34</v>
      </c>
      <c r="D119" s="134" t="s">
        <v>279</v>
      </c>
      <c r="E119" s="134" t="s">
        <v>279</v>
      </c>
      <c r="F119" s="134" t="s">
        <v>279</v>
      </c>
      <c r="G119" s="134" t="s">
        <v>279</v>
      </c>
      <c r="H119" s="134" t="s">
        <v>279</v>
      </c>
      <c r="I119" s="134" t="s">
        <v>279</v>
      </c>
      <c r="J119" s="134" t="s">
        <v>279</v>
      </c>
      <c r="K119" s="134" t="s">
        <v>279</v>
      </c>
      <c r="L119" s="134"/>
      <c r="M119" s="134"/>
      <c r="N119" s="134"/>
    </row>
    <row r="120" spans="1:14" x14ac:dyDescent="0.25">
      <c r="A120" s="103"/>
      <c r="B120" s="104" t="s">
        <v>190</v>
      </c>
      <c r="C120" s="105">
        <v>0</v>
      </c>
      <c r="D120" s="105" t="s">
        <v>264</v>
      </c>
      <c r="E120" s="105" t="s">
        <v>264</v>
      </c>
      <c r="F120" s="105" t="s">
        <v>264</v>
      </c>
      <c r="G120" s="105" t="s">
        <v>264</v>
      </c>
      <c r="H120" s="105" t="s">
        <v>264</v>
      </c>
      <c r="I120" s="105" t="s">
        <v>264</v>
      </c>
      <c r="J120" s="105" t="s">
        <v>264</v>
      </c>
      <c r="K120" s="105" t="s">
        <v>264</v>
      </c>
      <c r="L120" s="105"/>
      <c r="M120" s="105"/>
      <c r="N120" s="105"/>
    </row>
    <row r="121" spans="1:14" x14ac:dyDescent="0.25">
      <c r="A121" s="135"/>
      <c r="B121" s="115"/>
      <c r="C121" s="153"/>
      <c r="D121" s="154"/>
      <c r="E121" s="154"/>
      <c r="F121" s="136"/>
      <c r="G121" s="136"/>
      <c r="H121" s="137"/>
      <c r="I121" s="137"/>
      <c r="J121" s="137"/>
      <c r="K121" s="137"/>
      <c r="L121" s="137"/>
      <c r="M121" s="137"/>
      <c r="N121" s="137"/>
    </row>
    <row r="122" spans="1:14" x14ac:dyDescent="0.25">
      <c r="A122" s="135"/>
      <c r="B122" s="115"/>
      <c r="C122" s="136"/>
      <c r="D122" s="136"/>
      <c r="E122" s="136"/>
      <c r="F122" s="136"/>
      <c r="G122" s="136"/>
      <c r="H122" s="137"/>
      <c r="I122" s="137"/>
      <c r="J122" s="137"/>
      <c r="K122" s="137"/>
      <c r="L122" s="137"/>
      <c r="M122" s="137"/>
      <c r="N122" s="98"/>
    </row>
    <row r="123" spans="1:14" x14ac:dyDescent="0.25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</row>
    <row r="124" spans="1:14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</row>
    <row r="125" spans="1:14" x14ac:dyDescent="0.25">
      <c r="A125" s="125">
        <v>2.6</v>
      </c>
      <c r="B125" s="108" t="s">
        <v>294</v>
      </c>
      <c r="C125" s="138" t="s">
        <v>151</v>
      </c>
      <c r="D125" s="139"/>
      <c r="E125" s="139"/>
      <c r="F125" s="140"/>
      <c r="G125" s="109" t="s">
        <v>275</v>
      </c>
      <c r="H125" s="109"/>
      <c r="I125" s="109"/>
      <c r="J125" s="109"/>
      <c r="K125" s="109" t="s">
        <v>281</v>
      </c>
      <c r="L125" s="109"/>
      <c r="M125" s="109"/>
      <c r="N125" s="109"/>
    </row>
    <row r="126" spans="1:14" x14ac:dyDescent="0.25">
      <c r="A126" s="108"/>
      <c r="B126" s="108"/>
      <c r="C126" s="141"/>
      <c r="D126" s="142"/>
      <c r="E126" s="142"/>
      <c r="F126" s="112"/>
      <c r="G126" s="109"/>
      <c r="H126" s="109"/>
      <c r="I126" s="109"/>
      <c r="J126" s="109"/>
      <c r="K126" s="109"/>
      <c r="L126" s="109"/>
      <c r="M126" s="109"/>
      <c r="N126" s="109"/>
    </row>
    <row r="127" spans="1:14" x14ac:dyDescent="0.25">
      <c r="A127" s="103"/>
      <c r="B127" s="104" t="s">
        <v>159</v>
      </c>
      <c r="C127" s="121" t="s">
        <v>160</v>
      </c>
      <c r="D127" s="121" t="s">
        <v>161</v>
      </c>
      <c r="E127" s="121" t="s">
        <v>162</v>
      </c>
      <c r="F127" s="121" t="s">
        <v>193</v>
      </c>
      <c r="G127" s="105" t="s">
        <v>164</v>
      </c>
      <c r="H127" s="105" t="s">
        <v>165</v>
      </c>
      <c r="I127" s="105" t="s">
        <v>194</v>
      </c>
      <c r="J127" s="105" t="s">
        <v>167</v>
      </c>
      <c r="K127" s="105" t="s">
        <v>195</v>
      </c>
      <c r="L127" s="105" t="s">
        <v>196</v>
      </c>
      <c r="M127" s="105" t="s">
        <v>170</v>
      </c>
      <c r="N127" s="105" t="s">
        <v>171</v>
      </c>
    </row>
    <row r="128" spans="1:14" x14ac:dyDescent="0.25">
      <c r="A128" s="103"/>
      <c r="B128" s="104" t="s">
        <v>176</v>
      </c>
      <c r="C128" s="105">
        <v>128</v>
      </c>
      <c r="D128" s="105" t="s">
        <v>264</v>
      </c>
      <c r="E128" s="105" t="s">
        <v>264</v>
      </c>
      <c r="F128" s="105" t="s">
        <v>264</v>
      </c>
      <c r="G128" s="105" t="s">
        <v>264</v>
      </c>
      <c r="H128" s="105" t="s">
        <v>264</v>
      </c>
      <c r="I128" s="105" t="s">
        <v>264</v>
      </c>
      <c r="J128" s="105" t="s">
        <v>264</v>
      </c>
      <c r="K128" s="105" t="s">
        <v>264</v>
      </c>
      <c r="L128" s="105"/>
      <c r="M128" s="105"/>
      <c r="N128" s="105"/>
    </row>
    <row r="129" spans="1:14" x14ac:dyDescent="0.25">
      <c r="A129" s="103"/>
      <c r="B129" s="104" t="s">
        <v>277</v>
      </c>
      <c r="C129" s="105">
        <v>1</v>
      </c>
      <c r="D129" s="105" t="s">
        <v>264</v>
      </c>
      <c r="E129" s="105" t="s">
        <v>264</v>
      </c>
      <c r="F129" s="105" t="s">
        <v>264</v>
      </c>
      <c r="G129" s="105" t="s">
        <v>264</v>
      </c>
      <c r="H129" s="105" t="s">
        <v>264</v>
      </c>
      <c r="I129" s="105" t="s">
        <v>264</v>
      </c>
      <c r="J129" s="105" t="s">
        <v>264</v>
      </c>
      <c r="K129" s="105" t="s">
        <v>264</v>
      </c>
      <c r="L129" s="105"/>
      <c r="M129" s="105"/>
      <c r="N129" s="105"/>
    </row>
    <row r="130" spans="1:14" x14ac:dyDescent="0.25">
      <c r="A130" s="103"/>
      <c r="B130" s="104" t="s">
        <v>179</v>
      </c>
      <c r="C130" s="105">
        <v>2</v>
      </c>
      <c r="D130" s="105" t="s">
        <v>264</v>
      </c>
      <c r="E130" s="105" t="s">
        <v>264</v>
      </c>
      <c r="F130" s="105" t="s">
        <v>264</v>
      </c>
      <c r="G130" s="105" t="s">
        <v>264</v>
      </c>
      <c r="H130" s="105" t="s">
        <v>264</v>
      </c>
      <c r="I130" s="105" t="s">
        <v>264</v>
      </c>
      <c r="J130" s="105" t="s">
        <v>264</v>
      </c>
      <c r="K130" s="105" t="s">
        <v>264</v>
      </c>
      <c r="L130" s="105"/>
      <c r="M130" s="105"/>
      <c r="N130" s="105"/>
    </row>
    <row r="131" spans="1:14" x14ac:dyDescent="0.25">
      <c r="A131" s="103"/>
      <c r="B131" s="104" t="s">
        <v>180</v>
      </c>
      <c r="C131" s="105">
        <v>0</v>
      </c>
      <c r="D131" s="105" t="s">
        <v>264</v>
      </c>
      <c r="E131" s="105" t="s">
        <v>264</v>
      </c>
      <c r="F131" s="105" t="s">
        <v>264</v>
      </c>
      <c r="G131" s="105" t="s">
        <v>264</v>
      </c>
      <c r="H131" s="105" t="s">
        <v>264</v>
      </c>
      <c r="I131" s="105" t="s">
        <v>264</v>
      </c>
      <c r="J131" s="105" t="s">
        <v>264</v>
      </c>
      <c r="K131" s="105" t="s">
        <v>264</v>
      </c>
      <c r="L131" s="105"/>
      <c r="M131" s="105"/>
      <c r="N131" s="105"/>
    </row>
    <row r="132" spans="1:14" x14ac:dyDescent="0.25">
      <c r="A132" s="103"/>
      <c r="B132" s="104" t="s">
        <v>181</v>
      </c>
      <c r="C132" s="105">
        <v>0</v>
      </c>
      <c r="D132" s="105" t="s">
        <v>264</v>
      </c>
      <c r="E132" s="105" t="s">
        <v>264</v>
      </c>
      <c r="F132" s="105" t="s">
        <v>264</v>
      </c>
      <c r="G132" s="105" t="s">
        <v>264</v>
      </c>
      <c r="H132" s="105" t="s">
        <v>264</v>
      </c>
      <c r="I132" s="105" t="s">
        <v>264</v>
      </c>
      <c r="J132" s="105" t="s">
        <v>264</v>
      </c>
      <c r="K132" s="105" t="s">
        <v>264</v>
      </c>
      <c r="L132" s="105"/>
      <c r="M132" s="105"/>
      <c r="N132" s="105"/>
    </row>
    <row r="133" spans="1:14" x14ac:dyDescent="0.25">
      <c r="A133" s="103"/>
      <c r="B133" s="104" t="s">
        <v>182</v>
      </c>
      <c r="C133" s="105">
        <v>56</v>
      </c>
      <c r="D133" s="105" t="s">
        <v>278</v>
      </c>
      <c r="E133" s="105" t="s">
        <v>278</v>
      </c>
      <c r="F133" s="105" t="s">
        <v>278</v>
      </c>
      <c r="G133" s="105" t="s">
        <v>278</v>
      </c>
      <c r="H133" s="105" t="s">
        <v>278</v>
      </c>
      <c r="I133" s="105" t="s">
        <v>278</v>
      </c>
      <c r="J133" s="105" t="s">
        <v>278</v>
      </c>
      <c r="K133" s="105" t="s">
        <v>278</v>
      </c>
      <c r="L133" s="105"/>
      <c r="M133" s="105"/>
      <c r="N133" s="105"/>
    </row>
    <row r="134" spans="1:14" x14ac:dyDescent="0.25">
      <c r="A134" s="103"/>
      <c r="B134" s="108" t="s">
        <v>212</v>
      </c>
      <c r="C134" s="109">
        <v>58</v>
      </c>
      <c r="D134" s="109" t="s">
        <v>264</v>
      </c>
      <c r="E134" s="109" t="s">
        <v>264</v>
      </c>
      <c r="F134" s="109" t="s">
        <v>264</v>
      </c>
      <c r="G134" s="109" t="s">
        <v>264</v>
      </c>
      <c r="H134" s="109" t="s">
        <v>264</v>
      </c>
      <c r="I134" s="109" t="s">
        <v>264</v>
      </c>
      <c r="J134" s="109" t="s">
        <v>264</v>
      </c>
      <c r="K134" s="109" t="s">
        <v>264</v>
      </c>
      <c r="L134" s="109"/>
      <c r="M134" s="109"/>
      <c r="N134" s="109"/>
    </row>
    <row r="135" spans="1:14" x14ac:dyDescent="0.25">
      <c r="A135" s="132"/>
      <c r="B135" s="133" t="s">
        <v>189</v>
      </c>
      <c r="C135" s="134">
        <v>70</v>
      </c>
      <c r="D135" s="134" t="s">
        <v>279</v>
      </c>
      <c r="E135" s="134" t="s">
        <v>279</v>
      </c>
      <c r="F135" s="134" t="s">
        <v>279</v>
      </c>
      <c r="G135" s="134" t="s">
        <v>279</v>
      </c>
      <c r="H135" s="134" t="s">
        <v>279</v>
      </c>
      <c r="I135" s="134" t="s">
        <v>279</v>
      </c>
      <c r="J135" s="134" t="s">
        <v>279</v>
      </c>
      <c r="K135" s="134" t="s">
        <v>279</v>
      </c>
      <c r="L135" s="134"/>
      <c r="M135" s="134"/>
      <c r="N135" s="134"/>
    </row>
    <row r="136" spans="1:14" x14ac:dyDescent="0.25">
      <c r="A136" s="103"/>
      <c r="B136" s="104" t="s">
        <v>190</v>
      </c>
      <c r="C136" s="105"/>
      <c r="D136" s="105" t="s">
        <v>264</v>
      </c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1:14" x14ac:dyDescent="0.25">
      <c r="A137" s="157"/>
      <c r="B137" s="158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</row>
    <row r="138" spans="1:14" x14ac:dyDescent="0.25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</row>
    <row r="139" spans="1:14" x14ac:dyDescent="0.25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</row>
    <row r="140" spans="1:14" x14ac:dyDescent="0.25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</row>
    <row r="141" spans="1:14" x14ac:dyDescent="0.25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</row>
    <row r="142" spans="1:14" x14ac:dyDescent="0.25">
      <c r="A142" s="125">
        <v>2.7</v>
      </c>
      <c r="B142" s="108" t="s">
        <v>295</v>
      </c>
      <c r="C142" s="138" t="s">
        <v>151</v>
      </c>
      <c r="D142" s="139"/>
      <c r="E142" s="139"/>
      <c r="F142" s="140"/>
      <c r="G142" s="109" t="s">
        <v>275</v>
      </c>
      <c r="H142" s="109"/>
      <c r="I142" s="109"/>
      <c r="J142" s="109"/>
      <c r="K142" s="109" t="s">
        <v>281</v>
      </c>
      <c r="L142" s="109"/>
      <c r="M142" s="109"/>
      <c r="N142" s="109"/>
    </row>
    <row r="143" spans="1:14" x14ac:dyDescent="0.25">
      <c r="A143" s="108"/>
      <c r="B143" s="108"/>
      <c r="C143" s="141"/>
      <c r="D143" s="142"/>
      <c r="E143" s="142"/>
      <c r="F143" s="112"/>
      <c r="G143" s="109"/>
      <c r="H143" s="109"/>
      <c r="I143" s="109"/>
      <c r="J143" s="109"/>
      <c r="K143" s="109"/>
      <c r="L143" s="109"/>
      <c r="M143" s="109"/>
      <c r="N143" s="109"/>
    </row>
    <row r="144" spans="1:14" x14ac:dyDescent="0.25">
      <c r="A144" s="103"/>
      <c r="B144" s="104" t="s">
        <v>159</v>
      </c>
      <c r="C144" s="121" t="s">
        <v>160</v>
      </c>
      <c r="D144" s="121" t="s">
        <v>161</v>
      </c>
      <c r="E144" s="121" t="s">
        <v>162</v>
      </c>
      <c r="F144" s="121" t="s">
        <v>193</v>
      </c>
      <c r="G144" s="105" t="s">
        <v>164</v>
      </c>
      <c r="H144" s="105" t="s">
        <v>165</v>
      </c>
      <c r="I144" s="105" t="s">
        <v>194</v>
      </c>
      <c r="J144" s="105" t="s">
        <v>167</v>
      </c>
      <c r="K144" s="105" t="s">
        <v>195</v>
      </c>
      <c r="L144" s="105" t="s">
        <v>196</v>
      </c>
      <c r="M144" s="105" t="s">
        <v>170</v>
      </c>
      <c r="N144" s="105" t="s">
        <v>171</v>
      </c>
    </row>
    <row r="145" spans="1:14" x14ac:dyDescent="0.25">
      <c r="A145" s="103"/>
      <c r="B145" s="104" t="s">
        <v>176</v>
      </c>
      <c r="C145" s="105">
        <v>128</v>
      </c>
      <c r="D145" s="105">
        <v>128</v>
      </c>
      <c r="E145" s="105">
        <v>128</v>
      </c>
      <c r="F145" s="105">
        <v>128</v>
      </c>
      <c r="G145" s="105">
        <v>128</v>
      </c>
      <c r="H145" s="105">
        <v>128</v>
      </c>
      <c r="I145" s="105">
        <v>128</v>
      </c>
      <c r="J145" s="105">
        <v>128</v>
      </c>
      <c r="K145" s="105" t="s">
        <v>264</v>
      </c>
      <c r="L145" s="105"/>
      <c r="M145" s="105"/>
      <c r="N145" s="105"/>
    </row>
    <row r="146" spans="1:14" x14ac:dyDescent="0.25">
      <c r="A146" s="103"/>
      <c r="B146" s="104" t="s">
        <v>277</v>
      </c>
      <c r="C146" s="105">
        <v>1</v>
      </c>
      <c r="D146" s="105">
        <v>1</v>
      </c>
      <c r="E146" s="105">
        <v>1</v>
      </c>
      <c r="F146" s="105">
        <v>1</v>
      </c>
      <c r="G146" s="105">
        <v>1</v>
      </c>
      <c r="H146" s="105">
        <v>1</v>
      </c>
      <c r="I146" s="105">
        <v>1</v>
      </c>
      <c r="J146" s="105">
        <v>1</v>
      </c>
      <c r="K146" s="105" t="s">
        <v>264</v>
      </c>
      <c r="L146" s="105"/>
      <c r="M146" s="105"/>
      <c r="N146" s="105"/>
    </row>
    <row r="147" spans="1:14" x14ac:dyDescent="0.25">
      <c r="A147" s="103"/>
      <c r="B147" s="104" t="s">
        <v>179</v>
      </c>
      <c r="C147" s="105">
        <v>2</v>
      </c>
      <c r="D147" s="105">
        <v>2</v>
      </c>
      <c r="E147" s="105">
        <v>2</v>
      </c>
      <c r="F147" s="105">
        <v>2</v>
      </c>
      <c r="G147" s="105">
        <v>2</v>
      </c>
      <c r="H147" s="105">
        <v>2</v>
      </c>
      <c r="I147" s="105">
        <v>2</v>
      </c>
      <c r="J147" s="105">
        <v>2</v>
      </c>
      <c r="K147" s="105" t="s">
        <v>264</v>
      </c>
      <c r="L147" s="105"/>
      <c r="M147" s="105"/>
      <c r="N147" s="105"/>
    </row>
    <row r="148" spans="1:14" x14ac:dyDescent="0.25">
      <c r="A148" s="103"/>
      <c r="B148" s="104" t="s">
        <v>180</v>
      </c>
      <c r="C148" s="105">
        <v>0</v>
      </c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  <c r="I148" s="105">
        <v>0</v>
      </c>
      <c r="J148" s="105">
        <v>0</v>
      </c>
      <c r="K148" s="105" t="s">
        <v>264</v>
      </c>
      <c r="L148" s="105"/>
      <c r="M148" s="105"/>
      <c r="N148" s="105"/>
    </row>
    <row r="149" spans="1:14" x14ac:dyDescent="0.25">
      <c r="A149" s="103"/>
      <c r="B149" s="104" t="s">
        <v>181</v>
      </c>
      <c r="C149" s="105">
        <v>0</v>
      </c>
      <c r="D149" s="105">
        <v>0</v>
      </c>
      <c r="E149" s="105">
        <v>0</v>
      </c>
      <c r="F149" s="105">
        <v>0</v>
      </c>
      <c r="G149" s="105">
        <v>0</v>
      </c>
      <c r="H149" s="105">
        <v>0</v>
      </c>
      <c r="I149" s="105">
        <v>0</v>
      </c>
      <c r="J149" s="105">
        <v>0</v>
      </c>
      <c r="K149" s="105" t="s">
        <v>264</v>
      </c>
      <c r="L149" s="105"/>
      <c r="M149" s="105"/>
      <c r="N149" s="105"/>
    </row>
    <row r="150" spans="1:14" x14ac:dyDescent="0.25">
      <c r="A150" s="103"/>
      <c r="B150" s="104" t="s">
        <v>182</v>
      </c>
      <c r="C150" s="105">
        <v>60</v>
      </c>
      <c r="D150" s="105">
        <v>61</v>
      </c>
      <c r="E150" s="105">
        <v>63</v>
      </c>
      <c r="F150" s="105">
        <v>63</v>
      </c>
      <c r="G150" s="105">
        <v>64</v>
      </c>
      <c r="H150" s="105">
        <v>66</v>
      </c>
      <c r="I150" s="105">
        <v>69</v>
      </c>
      <c r="J150" s="105">
        <v>72</v>
      </c>
      <c r="K150" s="105" t="s">
        <v>278</v>
      </c>
      <c r="L150" s="105"/>
      <c r="M150" s="105"/>
      <c r="N150" s="105"/>
    </row>
    <row r="151" spans="1:14" x14ac:dyDescent="0.25">
      <c r="A151" s="103"/>
      <c r="B151" s="108" t="s">
        <v>212</v>
      </c>
      <c r="C151" s="109">
        <v>62</v>
      </c>
      <c r="D151" s="109">
        <v>63</v>
      </c>
      <c r="E151" s="109">
        <v>65</v>
      </c>
      <c r="F151" s="109">
        <v>65</v>
      </c>
      <c r="G151" s="109">
        <v>66</v>
      </c>
      <c r="H151" s="109">
        <v>68</v>
      </c>
      <c r="I151" s="109">
        <v>71</v>
      </c>
      <c r="J151" s="109">
        <v>74</v>
      </c>
      <c r="K151" s="109" t="s">
        <v>264</v>
      </c>
      <c r="L151" s="109"/>
      <c r="M151" s="109"/>
      <c r="N151" s="109"/>
    </row>
    <row r="152" spans="1:14" x14ac:dyDescent="0.25">
      <c r="A152" s="132"/>
      <c r="B152" s="133" t="s">
        <v>189</v>
      </c>
      <c r="C152" s="134">
        <v>66</v>
      </c>
      <c r="D152" s="134">
        <v>65</v>
      </c>
      <c r="E152" s="134">
        <v>63</v>
      </c>
      <c r="F152" s="134">
        <v>63</v>
      </c>
      <c r="G152" s="134">
        <v>62</v>
      </c>
      <c r="H152" s="134">
        <v>60</v>
      </c>
      <c r="I152" s="134">
        <v>57</v>
      </c>
      <c r="J152" s="134">
        <v>54</v>
      </c>
      <c r="K152" s="134" t="s">
        <v>279</v>
      </c>
      <c r="L152" s="134"/>
      <c r="M152" s="134"/>
      <c r="N152" s="134"/>
    </row>
    <row r="153" spans="1:14" x14ac:dyDescent="0.25">
      <c r="A153" s="103"/>
      <c r="B153" s="104" t="s">
        <v>190</v>
      </c>
      <c r="C153" s="105">
        <v>0</v>
      </c>
      <c r="D153" s="105">
        <v>0</v>
      </c>
      <c r="E153" s="105">
        <v>0</v>
      </c>
      <c r="F153" s="105">
        <v>0</v>
      </c>
      <c r="G153" s="105">
        <v>0</v>
      </c>
      <c r="H153" s="105">
        <v>0</v>
      </c>
      <c r="I153" s="105">
        <v>0</v>
      </c>
      <c r="J153" s="105">
        <v>0</v>
      </c>
      <c r="K153" s="105" t="s">
        <v>264</v>
      </c>
      <c r="L153" s="105"/>
      <c r="M153" s="105"/>
      <c r="N153" s="105"/>
    </row>
    <row r="154" spans="1:14" x14ac:dyDescent="0.25">
      <c r="A154" s="157"/>
      <c r="B154" s="158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</row>
    <row r="155" spans="1:14" x14ac:dyDescent="0.25">
      <c r="A155" s="135"/>
      <c r="B155" s="115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</row>
    <row r="156" spans="1:14" x14ac:dyDescent="0.25">
      <c r="A156" s="135"/>
      <c r="B156" s="115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</row>
    <row r="157" spans="1:14" x14ac:dyDescent="0.25">
      <c r="A157" s="135"/>
      <c r="B157" s="115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</row>
    <row r="158" spans="1:14" x14ac:dyDescent="0.25">
      <c r="A158" s="159"/>
      <c r="B158" s="160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</row>
    <row r="159" spans="1:14" x14ac:dyDescent="0.25">
      <c r="A159" s="102">
        <v>2.8</v>
      </c>
      <c r="B159" s="99" t="s">
        <v>296</v>
      </c>
      <c r="C159" s="143" t="s">
        <v>297</v>
      </c>
      <c r="D159" s="144"/>
      <c r="E159" s="144"/>
      <c r="F159" s="145"/>
      <c r="G159" s="143" t="s">
        <v>157</v>
      </c>
      <c r="H159" s="144"/>
      <c r="I159" s="144"/>
      <c r="J159" s="145"/>
      <c r="K159" s="143" t="s">
        <v>298</v>
      </c>
      <c r="L159" s="144"/>
      <c r="M159" s="144"/>
      <c r="N159" s="145"/>
    </row>
    <row r="160" spans="1:14" x14ac:dyDescent="0.25">
      <c r="A160" s="103"/>
      <c r="B160" s="104" t="s">
        <v>159</v>
      </c>
      <c r="C160" s="105" t="s">
        <v>160</v>
      </c>
      <c r="D160" s="121" t="s">
        <v>161</v>
      </c>
      <c r="E160" s="105" t="s">
        <v>162</v>
      </c>
      <c r="F160" s="105" t="s">
        <v>193</v>
      </c>
      <c r="G160" s="105" t="s">
        <v>164</v>
      </c>
      <c r="H160" s="105" t="s">
        <v>165</v>
      </c>
      <c r="I160" s="105" t="s">
        <v>194</v>
      </c>
      <c r="J160" s="105" t="s">
        <v>167</v>
      </c>
      <c r="K160" s="105" t="s">
        <v>195</v>
      </c>
      <c r="L160" s="105" t="s">
        <v>196</v>
      </c>
      <c r="M160" s="105" t="s">
        <v>170</v>
      </c>
      <c r="N160" s="105" t="s">
        <v>171</v>
      </c>
    </row>
    <row r="161" spans="1:14" x14ac:dyDescent="0.25">
      <c r="A161" s="103"/>
      <c r="B161" s="104" t="s">
        <v>172</v>
      </c>
      <c r="C161" s="105">
        <v>892</v>
      </c>
      <c r="D161" s="105">
        <v>892</v>
      </c>
      <c r="E161" s="105">
        <v>892</v>
      </c>
      <c r="F161" s="105">
        <v>892</v>
      </c>
      <c r="G161" s="105">
        <v>892</v>
      </c>
      <c r="H161" s="105">
        <v>892</v>
      </c>
      <c r="I161" s="105">
        <v>892</v>
      </c>
      <c r="J161" s="105">
        <v>892</v>
      </c>
      <c r="K161" s="105">
        <v>892</v>
      </c>
      <c r="L161" s="105"/>
      <c r="M161" s="105"/>
      <c r="N161" s="105"/>
    </row>
    <row r="162" spans="1:14" x14ac:dyDescent="0.25">
      <c r="A162" s="103"/>
      <c r="B162" s="104" t="s">
        <v>258</v>
      </c>
      <c r="C162" s="105">
        <v>7</v>
      </c>
      <c r="D162" s="105">
        <v>7</v>
      </c>
      <c r="E162" s="105">
        <v>7</v>
      </c>
      <c r="F162" s="105">
        <v>7</v>
      </c>
      <c r="G162" s="105">
        <v>7</v>
      </c>
      <c r="H162" s="105">
        <v>7</v>
      </c>
      <c r="I162" s="105">
        <v>7</v>
      </c>
      <c r="J162" s="105">
        <v>7</v>
      </c>
      <c r="K162" s="105">
        <v>7</v>
      </c>
      <c r="L162" s="105"/>
      <c r="M162" s="105"/>
      <c r="N162" s="105"/>
    </row>
    <row r="163" spans="1:14" x14ac:dyDescent="0.25">
      <c r="A163" s="104"/>
      <c r="B163" s="104" t="s">
        <v>292</v>
      </c>
      <c r="C163" s="105">
        <v>111</v>
      </c>
      <c r="D163" s="105">
        <v>111</v>
      </c>
      <c r="E163" s="105">
        <v>111</v>
      </c>
      <c r="F163" s="105">
        <v>111</v>
      </c>
      <c r="G163" s="105">
        <v>111</v>
      </c>
      <c r="H163" s="105">
        <v>111</v>
      </c>
      <c r="I163" s="105">
        <v>111</v>
      </c>
      <c r="J163" s="105">
        <v>111</v>
      </c>
      <c r="K163" s="105">
        <v>111</v>
      </c>
      <c r="L163" s="105"/>
      <c r="M163" s="105"/>
      <c r="N163" s="105"/>
    </row>
    <row r="164" spans="1:14" x14ac:dyDescent="0.25">
      <c r="A164" s="104"/>
      <c r="B164" s="104" t="s">
        <v>299</v>
      </c>
      <c r="C164" s="105">
        <v>1</v>
      </c>
      <c r="D164" s="105">
        <v>1</v>
      </c>
      <c r="E164" s="105">
        <v>1</v>
      </c>
      <c r="F164" s="105">
        <v>1</v>
      </c>
      <c r="G164" s="105">
        <v>1</v>
      </c>
      <c r="H164" s="105">
        <v>1</v>
      </c>
      <c r="I164" s="105">
        <v>1</v>
      </c>
      <c r="J164" s="105">
        <v>1</v>
      </c>
      <c r="K164" s="105">
        <v>1</v>
      </c>
      <c r="L164" s="105"/>
      <c r="M164" s="105"/>
      <c r="N164" s="105"/>
    </row>
    <row r="165" spans="1:14" x14ac:dyDescent="0.25">
      <c r="A165" s="103"/>
      <c r="B165" s="104" t="s">
        <v>179</v>
      </c>
      <c r="C165" s="105">
        <v>7</v>
      </c>
      <c r="D165" s="105">
        <v>7</v>
      </c>
      <c r="E165" s="105">
        <v>7</v>
      </c>
      <c r="F165" s="105">
        <v>7</v>
      </c>
      <c r="G165" s="105">
        <v>7</v>
      </c>
      <c r="H165" s="105">
        <v>7</v>
      </c>
      <c r="I165" s="105">
        <v>7</v>
      </c>
      <c r="J165" s="105">
        <v>7</v>
      </c>
      <c r="K165" s="105">
        <v>7</v>
      </c>
      <c r="L165" s="105"/>
      <c r="M165" s="105"/>
      <c r="N165" s="105"/>
    </row>
    <row r="166" spans="1:14" x14ac:dyDescent="0.25">
      <c r="A166" s="103"/>
      <c r="B166" s="104" t="s">
        <v>180</v>
      </c>
      <c r="C166" s="105">
        <v>3</v>
      </c>
      <c r="D166" s="105">
        <v>3</v>
      </c>
      <c r="E166" s="105">
        <v>3</v>
      </c>
      <c r="F166" s="105">
        <v>3</v>
      </c>
      <c r="G166" s="105">
        <v>3</v>
      </c>
      <c r="H166" s="105">
        <v>3</v>
      </c>
      <c r="I166" s="105">
        <v>3</v>
      </c>
      <c r="J166" s="105">
        <v>3</v>
      </c>
      <c r="K166" s="105">
        <v>3</v>
      </c>
      <c r="L166" s="105"/>
      <c r="M166" s="105"/>
      <c r="N166" s="105"/>
    </row>
    <row r="167" spans="1:14" x14ac:dyDescent="0.25">
      <c r="A167" s="103"/>
      <c r="B167" s="104" t="s">
        <v>181</v>
      </c>
      <c r="C167" s="105">
        <v>2</v>
      </c>
      <c r="D167" s="105">
        <v>2</v>
      </c>
      <c r="E167" s="105">
        <v>2</v>
      </c>
      <c r="F167" s="105">
        <v>2</v>
      </c>
      <c r="G167" s="105">
        <v>2</v>
      </c>
      <c r="H167" s="105">
        <v>2</v>
      </c>
      <c r="I167" s="105">
        <v>2</v>
      </c>
      <c r="J167" s="105">
        <v>2</v>
      </c>
      <c r="K167" s="105">
        <v>2</v>
      </c>
      <c r="L167" s="105"/>
      <c r="M167" s="105"/>
      <c r="N167" s="105"/>
    </row>
    <row r="168" spans="1:14" x14ac:dyDescent="0.25">
      <c r="A168" s="103"/>
      <c r="B168" s="104" t="s">
        <v>182</v>
      </c>
      <c r="C168" s="105">
        <v>517</v>
      </c>
      <c r="D168" s="105">
        <v>525</v>
      </c>
      <c r="E168" s="105">
        <v>517</v>
      </c>
      <c r="F168" s="105">
        <v>534</v>
      </c>
      <c r="G168" s="105">
        <v>510</v>
      </c>
      <c r="H168" s="105">
        <v>517</v>
      </c>
      <c r="I168" s="105">
        <v>516</v>
      </c>
      <c r="J168" s="105">
        <v>512</v>
      </c>
      <c r="K168" s="105">
        <v>518</v>
      </c>
      <c r="L168" s="105"/>
      <c r="M168" s="105"/>
      <c r="N168" s="105"/>
    </row>
    <row r="169" spans="1:14" x14ac:dyDescent="0.25">
      <c r="A169" s="103"/>
      <c r="B169" s="108" t="s">
        <v>212</v>
      </c>
      <c r="C169" s="109">
        <v>529</v>
      </c>
      <c r="D169" s="109">
        <v>537</v>
      </c>
      <c r="E169" s="109">
        <v>529</v>
      </c>
      <c r="F169" s="109">
        <v>546</v>
      </c>
      <c r="G169" s="109">
        <v>522</v>
      </c>
      <c r="H169" s="109">
        <v>529</v>
      </c>
      <c r="I169" s="109">
        <v>528</v>
      </c>
      <c r="J169" s="109">
        <v>524</v>
      </c>
      <c r="K169" s="109">
        <v>506</v>
      </c>
      <c r="L169" s="109"/>
      <c r="M169" s="109"/>
      <c r="N169" s="109"/>
    </row>
    <row r="170" spans="1:14" x14ac:dyDescent="0.25">
      <c r="A170" s="132"/>
      <c r="B170" s="133" t="s">
        <v>189</v>
      </c>
      <c r="C170" s="134">
        <v>363</v>
      </c>
      <c r="D170" s="134">
        <v>355</v>
      </c>
      <c r="E170" s="134">
        <v>363</v>
      </c>
      <c r="F170" s="134">
        <v>346</v>
      </c>
      <c r="G170" s="134">
        <v>370</v>
      </c>
      <c r="H170" s="134">
        <v>363</v>
      </c>
      <c r="I170" s="134">
        <v>364</v>
      </c>
      <c r="J170" s="134">
        <v>368</v>
      </c>
      <c r="K170" s="134">
        <v>386</v>
      </c>
      <c r="L170" s="134"/>
      <c r="M170" s="134"/>
      <c r="N170" s="134"/>
    </row>
    <row r="171" spans="1:14" x14ac:dyDescent="0.25">
      <c r="A171" s="132"/>
      <c r="B171" s="104" t="s">
        <v>190</v>
      </c>
      <c r="C171" s="105">
        <v>0</v>
      </c>
      <c r="D171" s="105">
        <v>0</v>
      </c>
      <c r="E171" s="105">
        <v>0</v>
      </c>
      <c r="F171" s="105">
        <v>0</v>
      </c>
      <c r="G171" s="105">
        <v>0</v>
      </c>
      <c r="H171" s="105">
        <v>0</v>
      </c>
      <c r="I171" s="105">
        <v>0</v>
      </c>
      <c r="J171" s="105">
        <v>0</v>
      </c>
      <c r="K171" s="105">
        <v>0</v>
      </c>
      <c r="L171" s="105"/>
      <c r="M171" s="105"/>
      <c r="N171" s="105"/>
    </row>
    <row r="172" spans="1:14" x14ac:dyDescent="0.25">
      <c r="A172" s="157"/>
      <c r="B172" s="158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</row>
    <row r="173" spans="1:14" x14ac:dyDescent="0.25">
      <c r="A173" s="135"/>
      <c r="B173" s="115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</row>
    <row r="174" spans="1:14" x14ac:dyDescent="0.25">
      <c r="A174" s="135"/>
      <c r="B174" s="115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</row>
    <row r="175" spans="1:14" x14ac:dyDescent="0.25">
      <c r="A175" s="125">
        <v>2.9</v>
      </c>
      <c r="B175" s="108" t="s">
        <v>300</v>
      </c>
      <c r="C175" s="109" t="s">
        <v>297</v>
      </c>
      <c r="D175" s="109"/>
      <c r="E175" s="109"/>
      <c r="F175" s="109"/>
      <c r="G175" s="109" t="s">
        <v>157</v>
      </c>
      <c r="H175" s="109"/>
      <c r="I175" s="109"/>
      <c r="J175" s="109"/>
      <c r="K175" s="109" t="s">
        <v>298</v>
      </c>
      <c r="L175" s="109"/>
      <c r="M175" s="109"/>
      <c r="N175" s="109"/>
    </row>
    <row r="176" spans="1:14" x14ac:dyDescent="0.25">
      <c r="A176" s="102"/>
      <c r="B176" s="102"/>
      <c r="C176" s="141"/>
      <c r="D176" s="142"/>
      <c r="E176" s="142"/>
      <c r="F176" s="112"/>
      <c r="G176" s="141"/>
      <c r="H176" s="142"/>
      <c r="I176" s="142"/>
      <c r="J176" s="112"/>
      <c r="K176" s="141"/>
      <c r="L176" s="142"/>
      <c r="M176" s="142"/>
      <c r="N176" s="112"/>
    </row>
    <row r="177" spans="1:14" x14ac:dyDescent="0.25">
      <c r="A177" s="103"/>
      <c r="B177" s="104" t="s">
        <v>159</v>
      </c>
      <c r="C177" s="105" t="s">
        <v>160</v>
      </c>
      <c r="D177" s="121" t="s">
        <v>161</v>
      </c>
      <c r="E177" s="105" t="s">
        <v>162</v>
      </c>
      <c r="F177" s="105" t="s">
        <v>193</v>
      </c>
      <c r="G177" s="105" t="s">
        <v>164</v>
      </c>
      <c r="H177" s="105" t="s">
        <v>165</v>
      </c>
      <c r="I177" s="105" t="s">
        <v>194</v>
      </c>
      <c r="J177" s="105" t="s">
        <v>167</v>
      </c>
      <c r="K177" s="105" t="s">
        <v>195</v>
      </c>
      <c r="L177" s="105" t="s">
        <v>196</v>
      </c>
      <c r="M177" s="105" t="s">
        <v>170</v>
      </c>
      <c r="N177" s="105" t="s">
        <v>171</v>
      </c>
    </row>
    <row r="178" spans="1:14" x14ac:dyDescent="0.25">
      <c r="A178" s="103"/>
      <c r="B178" s="104" t="s">
        <v>172</v>
      </c>
      <c r="C178" s="105">
        <v>376</v>
      </c>
      <c r="D178" s="105">
        <v>376</v>
      </c>
      <c r="E178" s="105">
        <v>376</v>
      </c>
      <c r="F178" s="105">
        <v>376</v>
      </c>
      <c r="G178" s="105">
        <v>376</v>
      </c>
      <c r="H178" s="105">
        <v>376</v>
      </c>
      <c r="I178" s="105">
        <v>376</v>
      </c>
      <c r="J178" s="105">
        <v>376</v>
      </c>
      <c r="K178" s="105" t="s">
        <v>301</v>
      </c>
      <c r="L178" s="105"/>
      <c r="M178" s="105"/>
      <c r="N178" s="105"/>
    </row>
    <row r="179" spans="1:14" x14ac:dyDescent="0.25">
      <c r="A179" s="103"/>
      <c r="B179" s="104" t="s">
        <v>258</v>
      </c>
      <c r="C179" s="105">
        <v>3</v>
      </c>
      <c r="D179" s="105">
        <v>3</v>
      </c>
      <c r="E179" s="105">
        <v>3</v>
      </c>
      <c r="F179" s="105">
        <v>3</v>
      </c>
      <c r="G179" s="105">
        <v>3</v>
      </c>
      <c r="H179" s="105">
        <v>3</v>
      </c>
      <c r="I179" s="105">
        <v>3</v>
      </c>
      <c r="J179" s="105">
        <v>3</v>
      </c>
      <c r="K179" s="105" t="s">
        <v>264</v>
      </c>
      <c r="L179" s="105"/>
      <c r="M179" s="105"/>
      <c r="N179" s="105"/>
    </row>
    <row r="180" spans="1:14" x14ac:dyDescent="0.25">
      <c r="A180" s="104"/>
      <c r="B180" s="104" t="s">
        <v>292</v>
      </c>
      <c r="C180" s="105">
        <v>46</v>
      </c>
      <c r="D180" s="105">
        <v>46</v>
      </c>
      <c r="E180" s="105">
        <v>46</v>
      </c>
      <c r="F180" s="105">
        <v>46</v>
      </c>
      <c r="G180" s="105">
        <v>46</v>
      </c>
      <c r="H180" s="105">
        <v>46</v>
      </c>
      <c r="I180" s="105">
        <v>46</v>
      </c>
      <c r="J180" s="105">
        <v>46</v>
      </c>
      <c r="K180" s="105" t="s">
        <v>301</v>
      </c>
      <c r="L180" s="105"/>
      <c r="M180" s="105"/>
      <c r="N180" s="105"/>
    </row>
    <row r="181" spans="1:14" x14ac:dyDescent="0.25">
      <c r="A181" s="104"/>
      <c r="B181" s="104" t="s">
        <v>299</v>
      </c>
      <c r="C181" s="105">
        <v>2</v>
      </c>
      <c r="D181" s="105">
        <v>2</v>
      </c>
      <c r="E181" s="105">
        <v>2</v>
      </c>
      <c r="F181" s="105">
        <v>2</v>
      </c>
      <c r="G181" s="105">
        <v>2</v>
      </c>
      <c r="H181" s="105">
        <v>2</v>
      </c>
      <c r="I181" s="105">
        <v>2</v>
      </c>
      <c r="J181" s="105">
        <v>2</v>
      </c>
      <c r="K181" s="105" t="s">
        <v>301</v>
      </c>
      <c r="L181" s="105"/>
      <c r="M181" s="105"/>
      <c r="N181" s="105"/>
    </row>
    <row r="182" spans="1:14" x14ac:dyDescent="0.25">
      <c r="A182" s="103"/>
      <c r="B182" s="104" t="s">
        <v>179</v>
      </c>
      <c r="C182" s="105">
        <v>3</v>
      </c>
      <c r="D182" s="105">
        <v>3</v>
      </c>
      <c r="E182" s="105">
        <v>3</v>
      </c>
      <c r="F182" s="105">
        <v>3</v>
      </c>
      <c r="G182" s="105">
        <v>3</v>
      </c>
      <c r="H182" s="105">
        <v>3</v>
      </c>
      <c r="I182" s="105">
        <v>3</v>
      </c>
      <c r="J182" s="105">
        <v>3</v>
      </c>
      <c r="K182" s="105" t="s">
        <v>301</v>
      </c>
      <c r="L182" s="105"/>
      <c r="M182" s="105"/>
      <c r="N182" s="105"/>
    </row>
    <row r="183" spans="1:14" x14ac:dyDescent="0.25">
      <c r="A183" s="103"/>
      <c r="B183" s="104" t="s">
        <v>180</v>
      </c>
      <c r="C183" s="105">
        <v>3</v>
      </c>
      <c r="D183" s="105">
        <v>3</v>
      </c>
      <c r="E183" s="105">
        <v>3</v>
      </c>
      <c r="F183" s="105">
        <v>3</v>
      </c>
      <c r="G183" s="105">
        <v>3</v>
      </c>
      <c r="H183" s="105">
        <v>3</v>
      </c>
      <c r="I183" s="105">
        <v>3</v>
      </c>
      <c r="J183" s="105">
        <v>3</v>
      </c>
      <c r="K183" s="105" t="s">
        <v>301</v>
      </c>
      <c r="L183" s="105"/>
      <c r="M183" s="105"/>
      <c r="N183" s="105"/>
    </row>
    <row r="184" spans="1:14" x14ac:dyDescent="0.25">
      <c r="A184" s="103"/>
      <c r="B184" s="104" t="s">
        <v>181</v>
      </c>
      <c r="C184" s="105">
        <v>3</v>
      </c>
      <c r="D184" s="105">
        <v>3</v>
      </c>
      <c r="E184" s="105">
        <v>3</v>
      </c>
      <c r="F184" s="105">
        <v>3</v>
      </c>
      <c r="G184" s="105">
        <v>3</v>
      </c>
      <c r="H184" s="105">
        <v>3</v>
      </c>
      <c r="I184" s="105">
        <v>3</v>
      </c>
      <c r="J184" s="105">
        <v>3</v>
      </c>
      <c r="K184" s="105" t="s">
        <v>301</v>
      </c>
      <c r="L184" s="105"/>
      <c r="M184" s="105"/>
      <c r="N184" s="105"/>
    </row>
    <row r="185" spans="1:14" x14ac:dyDescent="0.25">
      <c r="A185" s="103"/>
      <c r="B185" s="104" t="s">
        <v>182</v>
      </c>
      <c r="C185" s="105">
        <v>218</v>
      </c>
      <c r="D185" s="105">
        <v>202</v>
      </c>
      <c r="E185" s="105">
        <v>205</v>
      </c>
      <c r="F185" s="105">
        <v>208</v>
      </c>
      <c r="G185" s="105">
        <v>201</v>
      </c>
      <c r="H185" s="105">
        <v>203</v>
      </c>
      <c r="I185" s="105">
        <v>264</v>
      </c>
      <c r="J185" s="105">
        <v>258</v>
      </c>
      <c r="K185" s="105" t="s">
        <v>301</v>
      </c>
      <c r="L185" s="105"/>
      <c r="M185" s="105"/>
      <c r="N185" s="105"/>
    </row>
    <row r="186" spans="1:14" x14ac:dyDescent="0.25">
      <c r="A186" s="103"/>
      <c r="B186" s="108" t="s">
        <v>212</v>
      </c>
      <c r="C186" s="109">
        <v>227</v>
      </c>
      <c r="D186" s="109">
        <v>211</v>
      </c>
      <c r="E186" s="109">
        <v>214</v>
      </c>
      <c r="F186" s="109">
        <v>217</v>
      </c>
      <c r="G186" s="109">
        <v>210</v>
      </c>
      <c r="H186" s="109">
        <v>212</v>
      </c>
      <c r="I186" s="109">
        <v>273</v>
      </c>
      <c r="J186" s="109">
        <v>267</v>
      </c>
      <c r="K186" s="109" t="s">
        <v>301</v>
      </c>
      <c r="L186" s="109"/>
      <c r="M186" s="109"/>
      <c r="N186" s="109"/>
    </row>
    <row r="187" spans="1:14" x14ac:dyDescent="0.25">
      <c r="A187" s="132"/>
      <c r="B187" s="133" t="s">
        <v>189</v>
      </c>
      <c r="C187" s="134"/>
      <c r="D187" s="134"/>
      <c r="E187" s="134">
        <v>162</v>
      </c>
      <c r="F187" s="134">
        <v>159</v>
      </c>
      <c r="G187" s="134">
        <v>175</v>
      </c>
      <c r="H187" s="134">
        <v>164</v>
      </c>
      <c r="I187" s="134">
        <v>103</v>
      </c>
      <c r="J187" s="134">
        <v>109</v>
      </c>
      <c r="K187" s="134" t="s">
        <v>301</v>
      </c>
      <c r="L187" s="134"/>
      <c r="M187" s="134"/>
      <c r="N187" s="134"/>
    </row>
    <row r="188" spans="1:14" x14ac:dyDescent="0.25">
      <c r="A188" s="103"/>
      <c r="B188" s="104" t="s">
        <v>190</v>
      </c>
      <c r="C188" s="105"/>
      <c r="D188" s="105"/>
      <c r="E188" s="105">
        <v>0</v>
      </c>
      <c r="F188" s="105">
        <v>0</v>
      </c>
      <c r="G188" s="105">
        <v>0</v>
      </c>
      <c r="H188" s="105">
        <v>0</v>
      </c>
      <c r="I188" s="105">
        <v>0</v>
      </c>
      <c r="J188" s="105">
        <v>0</v>
      </c>
      <c r="K188" s="105" t="s">
        <v>302</v>
      </c>
      <c r="L188" s="105"/>
      <c r="M188" s="105"/>
      <c r="N188" s="105"/>
    </row>
    <row r="189" spans="1:14" x14ac:dyDescent="0.25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</row>
    <row r="191" spans="1:14" x14ac:dyDescent="0.25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</row>
    <row r="192" spans="1:14" x14ac:dyDescent="0.25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</row>
    <row r="193" spans="1:14" x14ac:dyDescent="0.25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</row>
    <row r="194" spans="1:14" x14ac:dyDescent="0.25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</row>
    <row r="195" spans="1:14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14" x14ac:dyDescent="0.25">
      <c r="A196" s="155" t="s">
        <v>303</v>
      </c>
      <c r="B196" s="99" t="s">
        <v>304</v>
      </c>
      <c r="C196" s="143" t="s">
        <v>305</v>
      </c>
      <c r="D196" s="144"/>
      <c r="E196" s="144"/>
      <c r="F196" s="145"/>
      <c r="G196" s="143" t="s">
        <v>157</v>
      </c>
      <c r="H196" s="144"/>
      <c r="I196" s="144"/>
      <c r="J196" s="145"/>
      <c r="K196" s="143" t="s">
        <v>298</v>
      </c>
      <c r="L196" s="144"/>
      <c r="M196" s="144"/>
      <c r="N196" s="145"/>
    </row>
    <row r="197" spans="1:14" x14ac:dyDescent="0.25">
      <c r="A197" s="102"/>
      <c r="B197" s="102"/>
      <c r="C197" s="143"/>
      <c r="D197" s="144"/>
      <c r="E197" s="144"/>
      <c r="F197" s="145"/>
      <c r="G197" s="143"/>
      <c r="H197" s="144"/>
      <c r="I197" s="144"/>
      <c r="J197" s="145"/>
      <c r="K197" s="143"/>
      <c r="L197" s="144"/>
      <c r="M197" s="144"/>
      <c r="N197" s="145"/>
    </row>
    <row r="198" spans="1:14" x14ac:dyDescent="0.25">
      <c r="A198" s="103"/>
      <c r="B198" s="146" t="s">
        <v>159</v>
      </c>
      <c r="C198" s="105" t="s">
        <v>160</v>
      </c>
      <c r="D198" s="121" t="s">
        <v>161</v>
      </c>
      <c r="E198" s="105" t="s">
        <v>162</v>
      </c>
      <c r="F198" s="105" t="s">
        <v>193</v>
      </c>
      <c r="G198" s="105" t="s">
        <v>164</v>
      </c>
      <c r="H198" s="105" t="s">
        <v>165</v>
      </c>
      <c r="I198" s="105" t="s">
        <v>194</v>
      </c>
      <c r="J198" s="105" t="s">
        <v>167</v>
      </c>
      <c r="K198" s="105" t="s">
        <v>195</v>
      </c>
      <c r="L198" s="105" t="s">
        <v>196</v>
      </c>
      <c r="M198" s="105" t="s">
        <v>170</v>
      </c>
      <c r="N198" s="105" t="s">
        <v>171</v>
      </c>
    </row>
    <row r="199" spans="1:14" x14ac:dyDescent="0.25">
      <c r="A199" s="103"/>
      <c r="B199" s="104" t="s">
        <v>306</v>
      </c>
      <c r="C199" s="105">
        <v>0</v>
      </c>
      <c r="D199" s="105">
        <v>0</v>
      </c>
      <c r="E199" s="105">
        <v>0</v>
      </c>
      <c r="F199" s="105">
        <v>0</v>
      </c>
      <c r="G199" s="105">
        <v>0</v>
      </c>
      <c r="H199" s="105">
        <v>0</v>
      </c>
      <c r="I199" s="105">
        <v>0</v>
      </c>
      <c r="J199" s="105">
        <v>0</v>
      </c>
      <c r="K199" s="105" t="s">
        <v>301</v>
      </c>
      <c r="L199" s="105"/>
      <c r="M199" s="105"/>
      <c r="N199" s="105"/>
    </row>
    <row r="200" spans="1:14" x14ac:dyDescent="0.25">
      <c r="A200" s="103"/>
      <c r="B200" s="104" t="s">
        <v>180</v>
      </c>
      <c r="C200" s="105">
        <v>2</v>
      </c>
      <c r="D200" s="105">
        <v>2</v>
      </c>
      <c r="E200" s="105">
        <v>2</v>
      </c>
      <c r="F200" s="105">
        <v>2</v>
      </c>
      <c r="G200" s="105">
        <v>2</v>
      </c>
      <c r="H200" s="105">
        <v>2</v>
      </c>
      <c r="I200" s="105">
        <v>2</v>
      </c>
      <c r="J200" s="105">
        <v>2</v>
      </c>
      <c r="K200" s="105" t="s">
        <v>264</v>
      </c>
      <c r="L200" s="105"/>
      <c r="M200" s="105"/>
      <c r="N200" s="105"/>
    </row>
    <row r="201" spans="1:14" x14ac:dyDescent="0.25">
      <c r="A201" s="104"/>
      <c r="B201" s="104" t="s">
        <v>181</v>
      </c>
      <c r="C201" s="105">
        <v>0</v>
      </c>
      <c r="D201" s="105">
        <v>0</v>
      </c>
      <c r="E201" s="105">
        <v>0</v>
      </c>
      <c r="F201" s="105">
        <v>0</v>
      </c>
      <c r="G201" s="105">
        <v>0</v>
      </c>
      <c r="H201" s="105">
        <v>0</v>
      </c>
      <c r="I201" s="105">
        <v>0</v>
      </c>
      <c r="J201" s="105">
        <v>0</v>
      </c>
      <c r="K201" s="105" t="s">
        <v>301</v>
      </c>
      <c r="L201" s="105"/>
      <c r="M201" s="105"/>
      <c r="N201" s="105"/>
    </row>
    <row r="202" spans="1:14" x14ac:dyDescent="0.25">
      <c r="A202" s="104"/>
      <c r="B202" s="104" t="s">
        <v>307</v>
      </c>
      <c r="C202" s="105">
        <v>15</v>
      </c>
      <c r="D202" s="105">
        <v>15</v>
      </c>
      <c r="E202" s="105">
        <v>15</v>
      </c>
      <c r="F202" s="105">
        <v>15</v>
      </c>
      <c r="G202" s="105">
        <v>14</v>
      </c>
      <c r="H202" s="105">
        <v>9</v>
      </c>
      <c r="I202" s="105">
        <v>10</v>
      </c>
      <c r="J202" s="105">
        <v>10</v>
      </c>
      <c r="K202" s="105" t="s">
        <v>301</v>
      </c>
      <c r="L202" s="105"/>
      <c r="M202" s="105"/>
      <c r="N202" s="105"/>
    </row>
    <row r="203" spans="1:14" x14ac:dyDescent="0.25">
      <c r="A203" s="104"/>
      <c r="B203" s="108" t="s">
        <v>308</v>
      </c>
      <c r="C203" s="109">
        <v>17</v>
      </c>
      <c r="D203" s="109">
        <v>17</v>
      </c>
      <c r="E203" s="109">
        <v>17</v>
      </c>
      <c r="F203" s="109">
        <v>17</v>
      </c>
      <c r="G203" s="109">
        <v>16</v>
      </c>
      <c r="H203" s="109">
        <v>11</v>
      </c>
      <c r="I203" s="109">
        <v>12</v>
      </c>
      <c r="J203" s="109">
        <v>12</v>
      </c>
      <c r="K203" s="105" t="s">
        <v>301</v>
      </c>
      <c r="L203" s="109"/>
      <c r="M203" s="109"/>
      <c r="N203" s="109"/>
    </row>
    <row r="204" spans="1:14" x14ac:dyDescent="0.25">
      <c r="A204" s="147"/>
      <c r="B204" s="104" t="s">
        <v>204</v>
      </c>
      <c r="C204" s="105"/>
      <c r="D204" s="105"/>
      <c r="E204" s="105"/>
      <c r="F204" s="105"/>
      <c r="G204" s="105"/>
      <c r="H204" s="105"/>
      <c r="I204" s="105"/>
      <c r="J204" s="105"/>
      <c r="K204" s="105" t="s">
        <v>301</v>
      </c>
      <c r="L204" s="105"/>
      <c r="M204" s="105"/>
      <c r="N204" s="105"/>
    </row>
    <row r="205" spans="1:14" x14ac:dyDescent="0.25">
      <c r="A205" s="147"/>
      <c r="B205" s="104" t="s">
        <v>309</v>
      </c>
      <c r="C205" s="105">
        <v>0</v>
      </c>
      <c r="D205" s="105">
        <v>0</v>
      </c>
      <c r="E205" s="105">
        <v>0</v>
      </c>
      <c r="F205" s="105">
        <v>0</v>
      </c>
      <c r="G205" s="105">
        <v>0</v>
      </c>
      <c r="H205" s="105">
        <v>0</v>
      </c>
      <c r="I205" s="105">
        <v>0</v>
      </c>
      <c r="J205" s="105">
        <v>0</v>
      </c>
      <c r="K205" s="105" t="s">
        <v>301</v>
      </c>
      <c r="L205" s="105"/>
      <c r="M205" s="105"/>
      <c r="N205" s="105"/>
    </row>
    <row r="206" spans="1:14" x14ac:dyDescent="0.25">
      <c r="A206" s="98"/>
      <c r="B206" s="98"/>
      <c r="C206" s="98"/>
      <c r="D206" s="98"/>
      <c r="E206" s="98"/>
      <c r="F206" s="98"/>
      <c r="G206" s="98"/>
      <c r="H206" s="98"/>
      <c r="I206" s="98"/>
      <c r="J206" s="162"/>
      <c r="K206" s="163"/>
      <c r="L206" s="98"/>
      <c r="M206" s="98"/>
      <c r="N206" s="98"/>
    </row>
    <row r="207" spans="1:14" x14ac:dyDescent="0.25">
      <c r="A207" s="155" t="s">
        <v>310</v>
      </c>
      <c r="B207" s="99" t="s">
        <v>311</v>
      </c>
      <c r="C207" s="143" t="s">
        <v>312</v>
      </c>
      <c r="D207" s="144"/>
      <c r="E207" s="144"/>
      <c r="F207" s="145"/>
      <c r="G207" s="143" t="s">
        <v>157</v>
      </c>
      <c r="H207" s="144"/>
      <c r="I207" s="144"/>
      <c r="J207" s="145"/>
      <c r="K207" s="109"/>
      <c r="L207" s="144"/>
      <c r="M207" s="144"/>
      <c r="N207" s="145"/>
    </row>
    <row r="208" spans="1:14" x14ac:dyDescent="0.25">
      <c r="A208" s="102"/>
      <c r="B208" s="102"/>
      <c r="C208" s="143"/>
      <c r="D208" s="144"/>
      <c r="E208" s="144"/>
      <c r="F208" s="145"/>
      <c r="G208" s="143"/>
      <c r="H208" s="144"/>
      <c r="I208" s="144"/>
      <c r="J208" s="145"/>
      <c r="K208" s="134"/>
      <c r="L208" s="144"/>
      <c r="M208" s="144"/>
      <c r="N208" s="145"/>
    </row>
    <row r="209" spans="1:14" x14ac:dyDescent="0.25">
      <c r="A209" s="103"/>
      <c r="B209" s="146" t="s">
        <v>159</v>
      </c>
      <c r="C209" s="105" t="s">
        <v>160</v>
      </c>
      <c r="D209" s="121" t="s">
        <v>161</v>
      </c>
      <c r="E209" s="105" t="s">
        <v>162</v>
      </c>
      <c r="F209" s="105" t="s">
        <v>193</v>
      </c>
      <c r="G209" s="105" t="s">
        <v>164</v>
      </c>
      <c r="H209" s="105" t="s">
        <v>165</v>
      </c>
      <c r="I209" s="105" t="s">
        <v>194</v>
      </c>
      <c r="J209" s="105" t="s">
        <v>167</v>
      </c>
      <c r="K209" s="105" t="s">
        <v>195</v>
      </c>
      <c r="L209" s="105" t="s">
        <v>196</v>
      </c>
      <c r="M209" s="105" t="s">
        <v>170</v>
      </c>
      <c r="N209" s="105" t="s">
        <v>171</v>
      </c>
    </row>
    <row r="210" spans="1:14" x14ac:dyDescent="0.25">
      <c r="A210" s="103"/>
      <c r="B210" s="104" t="s">
        <v>306</v>
      </c>
      <c r="C210" s="105">
        <v>0</v>
      </c>
      <c r="D210" s="105">
        <v>0</v>
      </c>
      <c r="E210" s="105">
        <v>0</v>
      </c>
      <c r="F210" s="105">
        <v>0</v>
      </c>
      <c r="G210" s="105">
        <v>0</v>
      </c>
      <c r="H210" s="105">
        <v>0</v>
      </c>
      <c r="I210" s="105">
        <v>0</v>
      </c>
      <c r="J210" s="105">
        <v>0</v>
      </c>
      <c r="K210" s="105">
        <v>0</v>
      </c>
      <c r="L210" s="105"/>
      <c r="M210" s="105"/>
      <c r="N210" s="105"/>
    </row>
    <row r="211" spans="1:14" x14ac:dyDescent="0.25">
      <c r="A211" s="103"/>
      <c r="B211" s="104" t="s">
        <v>180</v>
      </c>
      <c r="C211" s="105">
        <v>0</v>
      </c>
      <c r="D211" s="105">
        <v>0</v>
      </c>
      <c r="E211" s="105">
        <v>0</v>
      </c>
      <c r="F211" s="105">
        <v>0</v>
      </c>
      <c r="G211" s="105">
        <v>0</v>
      </c>
      <c r="H211" s="105">
        <v>0</v>
      </c>
      <c r="I211" s="105">
        <v>0</v>
      </c>
      <c r="J211" s="105">
        <v>0</v>
      </c>
      <c r="K211" s="105">
        <v>0</v>
      </c>
      <c r="L211" s="105"/>
      <c r="M211" s="105"/>
      <c r="N211" s="105"/>
    </row>
    <row r="212" spans="1:14" x14ac:dyDescent="0.25">
      <c r="A212" s="104"/>
      <c r="B212" s="104" t="s">
        <v>181</v>
      </c>
      <c r="C212" s="105">
        <v>0</v>
      </c>
      <c r="D212" s="105">
        <v>0</v>
      </c>
      <c r="E212" s="105">
        <v>0</v>
      </c>
      <c r="F212" s="105">
        <v>0</v>
      </c>
      <c r="G212" s="105">
        <v>0</v>
      </c>
      <c r="H212" s="105">
        <v>0</v>
      </c>
      <c r="I212" s="105">
        <v>0</v>
      </c>
      <c r="J212" s="105">
        <v>0</v>
      </c>
      <c r="K212" s="105">
        <v>0</v>
      </c>
      <c r="L212" s="105"/>
      <c r="M212" s="105"/>
      <c r="N212" s="105"/>
    </row>
    <row r="213" spans="1:14" x14ac:dyDescent="0.25">
      <c r="A213" s="104"/>
      <c r="B213" s="108" t="s">
        <v>313</v>
      </c>
      <c r="C213" s="105">
        <v>0</v>
      </c>
      <c r="D213" s="105">
        <v>0</v>
      </c>
      <c r="E213" s="105">
        <v>0</v>
      </c>
      <c r="F213" s="105">
        <v>0</v>
      </c>
      <c r="G213" s="105">
        <v>0</v>
      </c>
      <c r="H213" s="105">
        <v>0</v>
      </c>
      <c r="I213" s="105">
        <v>0</v>
      </c>
      <c r="J213" s="105">
        <v>0</v>
      </c>
      <c r="K213" s="105">
        <v>0</v>
      </c>
      <c r="L213" s="105"/>
      <c r="M213" s="105"/>
      <c r="N213" s="105"/>
    </row>
    <row r="214" spans="1:14" x14ac:dyDescent="0.25">
      <c r="A214" s="104"/>
      <c r="B214" s="108" t="s">
        <v>314</v>
      </c>
      <c r="C214" s="105">
        <v>0</v>
      </c>
      <c r="D214" s="105">
        <v>0</v>
      </c>
      <c r="E214" s="105">
        <v>0</v>
      </c>
      <c r="F214" s="105">
        <v>0</v>
      </c>
      <c r="G214" s="105">
        <v>0</v>
      </c>
      <c r="H214" s="105">
        <v>0</v>
      </c>
      <c r="I214" s="105">
        <v>0</v>
      </c>
      <c r="J214" s="105">
        <v>0</v>
      </c>
      <c r="K214" s="105">
        <v>0</v>
      </c>
      <c r="L214" s="105"/>
      <c r="M214" s="105"/>
      <c r="N214" s="105"/>
    </row>
    <row r="215" spans="1:14" x14ac:dyDescent="0.25">
      <c r="A215" s="104"/>
      <c r="B215" s="108" t="s">
        <v>315</v>
      </c>
      <c r="C215" s="105">
        <v>0</v>
      </c>
      <c r="D215" s="105">
        <v>0</v>
      </c>
      <c r="E215" s="105">
        <v>0</v>
      </c>
      <c r="F215" s="105">
        <v>0</v>
      </c>
      <c r="G215" s="105">
        <v>0</v>
      </c>
      <c r="H215" s="105">
        <v>0</v>
      </c>
      <c r="I215" s="105">
        <v>0</v>
      </c>
      <c r="J215" s="105">
        <v>0</v>
      </c>
      <c r="K215" s="105">
        <v>0</v>
      </c>
      <c r="L215" s="105"/>
      <c r="M215" s="105"/>
      <c r="N215" s="105"/>
    </row>
    <row r="216" spans="1:14" x14ac:dyDescent="0.25">
      <c r="A216" s="104"/>
      <c r="B216" s="108" t="s">
        <v>316</v>
      </c>
      <c r="C216" s="105">
        <v>0</v>
      </c>
      <c r="D216" s="105">
        <v>0</v>
      </c>
      <c r="E216" s="105">
        <v>0</v>
      </c>
      <c r="F216" s="105">
        <v>0</v>
      </c>
      <c r="G216" s="105">
        <v>0</v>
      </c>
      <c r="H216" s="105">
        <v>0</v>
      </c>
      <c r="I216" s="105">
        <v>0</v>
      </c>
      <c r="J216" s="105">
        <v>0</v>
      </c>
      <c r="K216" s="105">
        <v>0</v>
      </c>
      <c r="L216" s="105"/>
      <c r="M216" s="105"/>
      <c r="N216" s="105"/>
    </row>
    <row r="217" spans="1:14" x14ac:dyDescent="0.25">
      <c r="A217" s="104"/>
      <c r="B217" s="108" t="s">
        <v>317</v>
      </c>
      <c r="C217" s="105">
        <v>0</v>
      </c>
      <c r="D217" s="105">
        <v>0</v>
      </c>
      <c r="E217" s="105">
        <v>0</v>
      </c>
      <c r="F217" s="105">
        <v>0</v>
      </c>
      <c r="G217" s="105">
        <v>0</v>
      </c>
      <c r="H217" s="105">
        <v>0</v>
      </c>
      <c r="I217" s="105">
        <v>0</v>
      </c>
      <c r="J217" s="105">
        <v>0</v>
      </c>
      <c r="K217" s="105">
        <v>0</v>
      </c>
      <c r="L217" s="105"/>
      <c r="M217" s="105"/>
      <c r="N217" s="105"/>
    </row>
    <row r="218" spans="1:14" x14ac:dyDescent="0.25">
      <c r="A218" s="104"/>
      <c r="B218" s="108" t="s">
        <v>318</v>
      </c>
      <c r="C218" s="105">
        <v>0</v>
      </c>
      <c r="D218" s="105">
        <v>0</v>
      </c>
      <c r="E218" s="105">
        <v>0</v>
      </c>
      <c r="F218" s="105">
        <v>0</v>
      </c>
      <c r="G218" s="105">
        <v>0</v>
      </c>
      <c r="H218" s="105">
        <v>0</v>
      </c>
      <c r="I218" s="105">
        <v>0</v>
      </c>
      <c r="J218" s="105">
        <v>0</v>
      </c>
      <c r="K218" s="105">
        <v>0</v>
      </c>
      <c r="L218" s="105"/>
      <c r="M218" s="105"/>
      <c r="N218" s="105"/>
    </row>
    <row r="219" spans="1:14" x14ac:dyDescent="0.25">
      <c r="A219" s="104"/>
      <c r="B219" s="108" t="s">
        <v>91</v>
      </c>
      <c r="C219" s="105">
        <v>0</v>
      </c>
      <c r="D219" s="105">
        <v>0</v>
      </c>
      <c r="E219" s="105">
        <v>0</v>
      </c>
      <c r="F219" s="105">
        <v>0</v>
      </c>
      <c r="G219" s="105">
        <v>0</v>
      </c>
      <c r="H219" s="105">
        <v>0</v>
      </c>
      <c r="I219" s="105">
        <v>0</v>
      </c>
      <c r="J219" s="105">
        <v>0</v>
      </c>
      <c r="K219" s="105">
        <v>0</v>
      </c>
      <c r="L219" s="105"/>
      <c r="M219" s="105"/>
      <c r="N219" s="105"/>
    </row>
    <row r="220" spans="1:14" x14ac:dyDescent="0.25">
      <c r="A220" s="104"/>
      <c r="B220" s="108" t="s">
        <v>319</v>
      </c>
      <c r="C220" s="105">
        <v>0</v>
      </c>
      <c r="D220" s="105">
        <v>0</v>
      </c>
      <c r="E220" s="105">
        <v>0</v>
      </c>
      <c r="F220" s="105">
        <v>0</v>
      </c>
      <c r="G220" s="105">
        <v>0</v>
      </c>
      <c r="H220" s="105">
        <v>0</v>
      </c>
      <c r="I220" s="105">
        <v>0</v>
      </c>
      <c r="J220" s="105">
        <v>0</v>
      </c>
      <c r="K220" s="105">
        <v>0</v>
      </c>
      <c r="L220" s="105"/>
      <c r="M220" s="105"/>
      <c r="N220" s="105"/>
    </row>
    <row r="221" spans="1:14" x14ac:dyDescent="0.25">
      <c r="A221" s="104"/>
      <c r="B221" s="104" t="s">
        <v>307</v>
      </c>
      <c r="C221" s="105">
        <v>0</v>
      </c>
      <c r="D221" s="105">
        <v>0</v>
      </c>
      <c r="E221" s="105">
        <v>0</v>
      </c>
      <c r="F221" s="105">
        <v>0</v>
      </c>
      <c r="G221" s="105">
        <v>0</v>
      </c>
      <c r="H221" s="105">
        <v>0</v>
      </c>
      <c r="I221" s="105">
        <v>0</v>
      </c>
      <c r="J221" s="105">
        <v>0</v>
      </c>
      <c r="K221" s="105">
        <v>0</v>
      </c>
      <c r="L221" s="105"/>
      <c r="M221" s="105"/>
      <c r="N221" s="105"/>
    </row>
    <row r="222" spans="1:14" x14ac:dyDescent="0.25">
      <c r="A222" s="104"/>
      <c r="B222" s="108" t="s">
        <v>4</v>
      </c>
      <c r="C222" s="109">
        <v>0</v>
      </c>
      <c r="D222" s="109">
        <v>0</v>
      </c>
      <c r="E222" s="109">
        <v>0</v>
      </c>
      <c r="F222" s="109">
        <v>0</v>
      </c>
      <c r="G222" s="109">
        <v>0</v>
      </c>
      <c r="H222" s="109">
        <v>0</v>
      </c>
      <c r="I222" s="109">
        <v>0</v>
      </c>
      <c r="J222" s="109">
        <v>0</v>
      </c>
      <c r="K222" s="109">
        <v>0</v>
      </c>
      <c r="L222" s="109"/>
      <c r="M222" s="109"/>
      <c r="N222" s="109"/>
    </row>
    <row r="223" spans="1:14" x14ac:dyDescent="0.25">
      <c r="A223" s="147"/>
      <c r="B223" s="104" t="s">
        <v>204</v>
      </c>
      <c r="C223" s="105">
        <v>0</v>
      </c>
      <c r="D223" s="105">
        <v>0</v>
      </c>
      <c r="E223" s="105">
        <v>0</v>
      </c>
      <c r="F223" s="105">
        <v>0</v>
      </c>
      <c r="G223" s="105">
        <v>0</v>
      </c>
      <c r="H223" s="105">
        <v>0</v>
      </c>
      <c r="I223" s="105">
        <v>0</v>
      </c>
      <c r="J223" s="105">
        <v>0</v>
      </c>
      <c r="K223" s="105">
        <v>0</v>
      </c>
      <c r="L223" s="105"/>
      <c r="M223" s="105"/>
      <c r="N223" s="105"/>
    </row>
    <row r="224" spans="1:14" x14ac:dyDescent="0.25">
      <c r="A224" s="147"/>
      <c r="B224" s="104" t="s">
        <v>309</v>
      </c>
      <c r="C224" s="105">
        <v>0</v>
      </c>
      <c r="D224" s="105">
        <v>0</v>
      </c>
      <c r="E224" s="105">
        <v>0</v>
      </c>
      <c r="F224" s="105">
        <v>0</v>
      </c>
      <c r="G224" s="105">
        <v>0</v>
      </c>
      <c r="H224" s="105">
        <v>0</v>
      </c>
      <c r="I224" s="105">
        <v>0</v>
      </c>
      <c r="J224" s="105">
        <v>0</v>
      </c>
      <c r="K224" s="105">
        <v>0</v>
      </c>
      <c r="L224" s="105"/>
      <c r="M224" s="105"/>
      <c r="N224" s="105"/>
    </row>
    <row r="225" spans="1:14" x14ac:dyDescent="0.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</row>
    <row r="226" spans="1:14" x14ac:dyDescent="0.25">
      <c r="A226" s="161" t="s">
        <v>320</v>
      </c>
      <c r="B226" s="108" t="s">
        <v>321</v>
      </c>
      <c r="C226" s="109" t="s">
        <v>322</v>
      </c>
      <c r="D226" s="109"/>
      <c r="E226" s="109"/>
      <c r="F226" s="109"/>
      <c r="G226" s="109" t="s">
        <v>157</v>
      </c>
      <c r="H226" s="109"/>
      <c r="I226" s="109"/>
      <c r="J226" s="109"/>
      <c r="K226" s="109" t="s">
        <v>323</v>
      </c>
      <c r="L226" s="109"/>
      <c r="M226" s="109"/>
      <c r="N226" s="109"/>
    </row>
    <row r="227" spans="1:14" x14ac:dyDescent="0.25">
      <c r="A227" s="147"/>
      <c r="B227" s="108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</row>
    <row r="228" spans="1:14" x14ac:dyDescent="0.25">
      <c r="A228" s="147"/>
      <c r="B228" s="146" t="s">
        <v>159</v>
      </c>
      <c r="C228" s="105" t="s">
        <v>160</v>
      </c>
      <c r="D228" s="105" t="s">
        <v>161</v>
      </c>
      <c r="E228" s="105" t="s">
        <v>162</v>
      </c>
      <c r="F228" s="105" t="s">
        <v>193</v>
      </c>
      <c r="G228" s="105" t="s">
        <v>164</v>
      </c>
      <c r="H228" s="105" t="s">
        <v>165</v>
      </c>
      <c r="I228" s="105" t="s">
        <v>194</v>
      </c>
      <c r="J228" s="105" t="s">
        <v>167</v>
      </c>
      <c r="K228" s="105" t="s">
        <v>195</v>
      </c>
      <c r="L228" s="105" t="s">
        <v>196</v>
      </c>
      <c r="M228" s="105" t="s">
        <v>170</v>
      </c>
      <c r="N228" s="105" t="s">
        <v>171</v>
      </c>
    </row>
    <row r="229" spans="1:14" x14ac:dyDescent="0.25">
      <c r="A229" s="147"/>
      <c r="B229" s="104" t="s">
        <v>306</v>
      </c>
      <c r="C229" s="105">
        <v>2</v>
      </c>
      <c r="D229" s="105">
        <v>2</v>
      </c>
      <c r="E229" s="105">
        <v>2</v>
      </c>
      <c r="F229" s="105">
        <v>2</v>
      </c>
      <c r="G229" s="105">
        <v>2</v>
      </c>
      <c r="H229" s="105">
        <v>2</v>
      </c>
      <c r="I229" s="105">
        <v>2</v>
      </c>
      <c r="J229" s="105">
        <v>2</v>
      </c>
      <c r="K229" s="105" t="s">
        <v>264</v>
      </c>
      <c r="L229" s="105"/>
      <c r="M229" s="105"/>
      <c r="N229" s="105"/>
    </row>
    <row r="230" spans="1:14" x14ac:dyDescent="0.25">
      <c r="A230" s="147"/>
      <c r="B230" s="104" t="s">
        <v>180</v>
      </c>
      <c r="C230" s="105">
        <v>2</v>
      </c>
      <c r="D230" s="105">
        <v>2</v>
      </c>
      <c r="E230" s="105">
        <v>2</v>
      </c>
      <c r="F230" s="105">
        <v>2</v>
      </c>
      <c r="G230" s="105">
        <v>2</v>
      </c>
      <c r="H230" s="105">
        <v>2</v>
      </c>
      <c r="I230" s="105">
        <v>2</v>
      </c>
      <c r="J230" s="105">
        <v>2</v>
      </c>
      <c r="K230" s="105" t="s">
        <v>264</v>
      </c>
      <c r="L230" s="105"/>
      <c r="M230" s="105"/>
      <c r="N230" s="105"/>
    </row>
    <row r="231" spans="1:14" x14ac:dyDescent="0.25">
      <c r="A231" s="147"/>
      <c r="B231" s="104" t="s">
        <v>181</v>
      </c>
      <c r="C231" s="105">
        <v>0</v>
      </c>
      <c r="D231" s="105">
        <v>0</v>
      </c>
      <c r="E231" s="105">
        <v>0</v>
      </c>
      <c r="F231" s="105">
        <v>0</v>
      </c>
      <c r="G231" s="105">
        <v>0</v>
      </c>
      <c r="H231" s="105">
        <v>0</v>
      </c>
      <c r="I231" s="105">
        <v>0</v>
      </c>
      <c r="J231" s="105">
        <v>0</v>
      </c>
      <c r="K231" s="105" t="s">
        <v>264</v>
      </c>
      <c r="L231" s="105"/>
      <c r="M231" s="105"/>
      <c r="N231" s="105"/>
    </row>
    <row r="232" spans="1:14" x14ac:dyDescent="0.25">
      <c r="A232" s="147"/>
      <c r="B232" s="104" t="s">
        <v>324</v>
      </c>
      <c r="C232" s="105">
        <v>8</v>
      </c>
      <c r="D232" s="105">
        <v>7</v>
      </c>
      <c r="E232" s="105">
        <v>7</v>
      </c>
      <c r="F232" s="105">
        <v>8</v>
      </c>
      <c r="G232" s="105">
        <v>8</v>
      </c>
      <c r="H232" s="105">
        <v>5</v>
      </c>
      <c r="I232" s="105">
        <v>5</v>
      </c>
      <c r="J232" s="105">
        <v>5</v>
      </c>
      <c r="K232" s="105" t="s">
        <v>264</v>
      </c>
      <c r="L232" s="105"/>
      <c r="M232" s="105"/>
      <c r="N232" s="105"/>
    </row>
    <row r="233" spans="1:14" x14ac:dyDescent="0.25">
      <c r="A233" s="147"/>
      <c r="B233" s="104" t="s">
        <v>325</v>
      </c>
      <c r="C233" s="105">
        <v>9</v>
      </c>
      <c r="D233" s="105">
        <v>8</v>
      </c>
      <c r="E233" s="105">
        <v>8</v>
      </c>
      <c r="F233" s="105">
        <v>6</v>
      </c>
      <c r="G233" s="105">
        <v>6</v>
      </c>
      <c r="H233" s="105">
        <v>5</v>
      </c>
      <c r="I233" s="105">
        <v>5</v>
      </c>
      <c r="J233" s="105">
        <v>5</v>
      </c>
      <c r="K233" s="105" t="s">
        <v>264</v>
      </c>
      <c r="L233" s="105"/>
      <c r="M233" s="105"/>
      <c r="N233" s="105"/>
    </row>
    <row r="234" spans="1:14" x14ac:dyDescent="0.25">
      <c r="A234" s="147"/>
      <c r="B234" s="104" t="s">
        <v>326</v>
      </c>
      <c r="C234" s="105">
        <v>3</v>
      </c>
      <c r="D234" s="105">
        <v>3</v>
      </c>
      <c r="E234" s="105">
        <v>3</v>
      </c>
      <c r="F234" s="105">
        <v>3</v>
      </c>
      <c r="G234" s="105">
        <v>3</v>
      </c>
      <c r="H234" s="105">
        <v>3</v>
      </c>
      <c r="I234" s="105">
        <v>3</v>
      </c>
      <c r="J234" s="105">
        <v>3</v>
      </c>
      <c r="K234" s="105" t="s">
        <v>278</v>
      </c>
      <c r="L234" s="105"/>
      <c r="M234" s="105"/>
      <c r="N234" s="105"/>
    </row>
    <row r="235" spans="1:14" x14ac:dyDescent="0.25">
      <c r="A235" s="147"/>
      <c r="B235" s="104" t="s">
        <v>327</v>
      </c>
      <c r="C235" s="105">
        <v>3</v>
      </c>
      <c r="D235" s="105">
        <v>2</v>
      </c>
      <c r="E235" s="105">
        <v>2</v>
      </c>
      <c r="F235" s="105">
        <v>2</v>
      </c>
      <c r="G235" s="105">
        <v>3</v>
      </c>
      <c r="H235" s="105">
        <v>3</v>
      </c>
      <c r="I235" s="105">
        <v>3</v>
      </c>
      <c r="J235" s="105">
        <v>3</v>
      </c>
      <c r="K235" s="109" t="s">
        <v>264</v>
      </c>
      <c r="L235" s="105"/>
      <c r="M235" s="105"/>
      <c r="N235" s="105"/>
    </row>
    <row r="236" spans="1:14" x14ac:dyDescent="0.25">
      <c r="A236" s="147"/>
      <c r="B236" s="104" t="s">
        <v>328</v>
      </c>
      <c r="C236" s="105">
        <v>5</v>
      </c>
      <c r="D236" s="105">
        <v>3</v>
      </c>
      <c r="E236" s="105">
        <v>3</v>
      </c>
      <c r="F236" s="105">
        <v>4</v>
      </c>
      <c r="G236" s="105">
        <v>6</v>
      </c>
      <c r="H236" s="105">
        <v>3</v>
      </c>
      <c r="I236" s="105">
        <v>3</v>
      </c>
      <c r="J236" s="105">
        <v>3</v>
      </c>
      <c r="K236" s="134" t="s">
        <v>279</v>
      </c>
      <c r="L236" s="105"/>
      <c r="M236" s="105"/>
      <c r="N236" s="105"/>
    </row>
    <row r="237" spans="1:14" x14ac:dyDescent="0.25">
      <c r="A237" s="147"/>
      <c r="B237" s="104" t="s">
        <v>329</v>
      </c>
      <c r="C237" s="105">
        <v>0</v>
      </c>
      <c r="D237" s="105" t="s">
        <v>264</v>
      </c>
      <c r="E237" s="105" t="s">
        <v>264</v>
      </c>
      <c r="F237" s="105" t="s">
        <v>264</v>
      </c>
      <c r="G237" s="105" t="s">
        <v>264</v>
      </c>
      <c r="H237" s="105" t="s">
        <v>264</v>
      </c>
      <c r="I237" s="105" t="s">
        <v>264</v>
      </c>
      <c r="J237" s="105" t="s">
        <v>264</v>
      </c>
      <c r="K237" s="105" t="s">
        <v>264</v>
      </c>
      <c r="L237" s="105"/>
      <c r="M237" s="105"/>
      <c r="N237" s="105"/>
    </row>
    <row r="238" spans="1:14" x14ac:dyDescent="0.25">
      <c r="A238" s="147"/>
      <c r="B238" s="104" t="s">
        <v>330</v>
      </c>
      <c r="C238" s="105">
        <v>9</v>
      </c>
      <c r="D238" s="105">
        <v>5</v>
      </c>
      <c r="E238" s="105">
        <v>5</v>
      </c>
      <c r="F238" s="105">
        <v>8</v>
      </c>
      <c r="G238" s="105">
        <v>8</v>
      </c>
      <c r="H238" s="105">
        <v>11</v>
      </c>
      <c r="I238" s="105">
        <v>10</v>
      </c>
      <c r="J238" s="105">
        <v>10</v>
      </c>
      <c r="K238" s="105" t="s">
        <v>264</v>
      </c>
      <c r="L238" s="105"/>
      <c r="M238" s="105"/>
      <c r="N238" s="105"/>
    </row>
    <row r="239" spans="1:14" x14ac:dyDescent="0.25">
      <c r="A239" s="147"/>
      <c r="B239" s="104" t="s">
        <v>307</v>
      </c>
      <c r="C239" s="105">
        <v>37</v>
      </c>
      <c r="D239" s="105">
        <v>28</v>
      </c>
      <c r="E239" s="105">
        <v>28</v>
      </c>
      <c r="F239" s="105">
        <v>31</v>
      </c>
      <c r="G239" s="105">
        <v>34</v>
      </c>
      <c r="H239" s="105">
        <v>30</v>
      </c>
      <c r="I239" s="105">
        <v>29</v>
      </c>
      <c r="J239" s="105">
        <v>29</v>
      </c>
      <c r="K239" s="105" t="s">
        <v>264</v>
      </c>
      <c r="L239" s="105"/>
      <c r="M239" s="105"/>
      <c r="N239" s="105"/>
    </row>
    <row r="240" spans="1:14" x14ac:dyDescent="0.25">
      <c r="A240" s="147"/>
      <c r="B240" s="108" t="s">
        <v>308</v>
      </c>
      <c r="C240" s="109">
        <v>41</v>
      </c>
      <c r="D240" s="109">
        <v>32</v>
      </c>
      <c r="E240" s="109">
        <v>32</v>
      </c>
      <c r="F240" s="109">
        <v>35</v>
      </c>
      <c r="G240" s="109">
        <v>38</v>
      </c>
      <c r="H240" s="109">
        <v>34</v>
      </c>
      <c r="I240" s="109">
        <v>33</v>
      </c>
      <c r="J240" s="109">
        <v>33</v>
      </c>
      <c r="K240" s="109" t="s">
        <v>264</v>
      </c>
      <c r="L240" s="109"/>
      <c r="M240" s="109"/>
      <c r="N240" s="109"/>
    </row>
    <row r="241" spans="1:14" x14ac:dyDescent="0.25">
      <c r="A241" s="147"/>
      <c r="B241" s="104" t="s">
        <v>204</v>
      </c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</row>
    <row r="242" spans="1:14" x14ac:dyDescent="0.25">
      <c r="A242" s="147"/>
      <c r="B242" s="104" t="s">
        <v>309</v>
      </c>
      <c r="C242" s="105">
        <v>0</v>
      </c>
      <c r="D242" s="105">
        <v>0</v>
      </c>
      <c r="E242" s="105">
        <v>0</v>
      </c>
      <c r="F242" s="105">
        <v>0</v>
      </c>
      <c r="G242" s="105">
        <v>0</v>
      </c>
      <c r="H242" s="105">
        <v>0</v>
      </c>
      <c r="I242" s="105">
        <v>0</v>
      </c>
      <c r="J242" s="105">
        <v>0</v>
      </c>
      <c r="K242" s="105" t="s">
        <v>264</v>
      </c>
      <c r="L242" s="105"/>
      <c r="M242" s="105"/>
      <c r="N242" s="105"/>
    </row>
    <row r="248" spans="1:14" x14ac:dyDescent="0.25">
      <c r="A248" s="98"/>
      <c r="B248" s="148" t="s">
        <v>331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</row>
    <row r="249" spans="1:14" x14ac:dyDescent="0.25">
      <c r="A249" s="147"/>
      <c r="B249" s="149" t="s">
        <v>90</v>
      </c>
      <c r="C249" s="150" t="s">
        <v>160</v>
      </c>
      <c r="D249" s="150" t="s">
        <v>161</v>
      </c>
      <c r="E249" s="150" t="s">
        <v>162</v>
      </c>
      <c r="F249" s="147" t="s">
        <v>193</v>
      </c>
      <c r="G249" s="150" t="s">
        <v>164</v>
      </c>
      <c r="H249" s="150" t="s">
        <v>165</v>
      </c>
      <c r="I249" s="150" t="s">
        <v>194</v>
      </c>
      <c r="J249" s="147" t="s">
        <v>167</v>
      </c>
      <c r="K249" s="147" t="s">
        <v>195</v>
      </c>
      <c r="L249" s="147" t="s">
        <v>196</v>
      </c>
      <c r="M249" s="147" t="s">
        <v>170</v>
      </c>
      <c r="N249" s="147" t="s">
        <v>171</v>
      </c>
    </row>
    <row r="250" spans="1:14" x14ac:dyDescent="0.25">
      <c r="A250" s="147"/>
      <c r="B250" s="147" t="s">
        <v>332</v>
      </c>
      <c r="C250" s="104">
        <v>11</v>
      </c>
      <c r="D250" s="104">
        <v>4</v>
      </c>
      <c r="E250" s="104">
        <v>4</v>
      </c>
      <c r="F250" s="104">
        <v>4</v>
      </c>
      <c r="G250" s="104">
        <v>4</v>
      </c>
      <c r="H250" s="104">
        <v>4</v>
      </c>
      <c r="I250" s="104">
        <v>4</v>
      </c>
      <c r="J250" s="104">
        <v>4</v>
      </c>
      <c r="K250" s="104">
        <v>4</v>
      </c>
      <c r="L250" s="104"/>
      <c r="M250" s="104"/>
      <c r="N250" s="104"/>
    </row>
    <row r="251" spans="1:14" x14ac:dyDescent="0.25">
      <c r="A251" s="147"/>
      <c r="B251" s="147" t="s">
        <v>333</v>
      </c>
      <c r="C251" s="104">
        <v>0</v>
      </c>
      <c r="D251" s="104">
        <v>0</v>
      </c>
      <c r="E251" s="104">
        <v>0</v>
      </c>
      <c r="F251" s="104">
        <v>0</v>
      </c>
      <c r="G251" s="104">
        <v>0</v>
      </c>
      <c r="H251" s="104">
        <v>0</v>
      </c>
      <c r="I251" s="104">
        <v>0</v>
      </c>
      <c r="J251" s="104">
        <v>0</v>
      </c>
      <c r="K251" s="104">
        <v>0</v>
      </c>
      <c r="L251" s="104"/>
      <c r="M251" s="104"/>
      <c r="N251" s="104"/>
    </row>
    <row r="252" spans="1:14" x14ac:dyDescent="0.25">
      <c r="A252" s="147"/>
      <c r="B252" s="147" t="s">
        <v>334</v>
      </c>
      <c r="C252" s="104">
        <v>11</v>
      </c>
      <c r="D252" s="104">
        <v>4</v>
      </c>
      <c r="E252" s="104">
        <v>4</v>
      </c>
      <c r="F252" s="104">
        <v>4</v>
      </c>
      <c r="G252" s="104">
        <v>4</v>
      </c>
      <c r="H252" s="104">
        <v>4</v>
      </c>
      <c r="I252" s="104">
        <v>4</v>
      </c>
      <c r="J252" s="104">
        <v>4</v>
      </c>
      <c r="K252" s="104">
        <v>4</v>
      </c>
      <c r="L252" s="104"/>
      <c r="M252" s="104"/>
      <c r="N252" s="104"/>
    </row>
    <row r="253" spans="1:14" x14ac:dyDescent="0.25">
      <c r="A253" s="147"/>
      <c r="B253" s="149" t="s">
        <v>11</v>
      </c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</row>
    <row r="254" spans="1:14" x14ac:dyDescent="0.25">
      <c r="A254" s="151"/>
      <c r="B254" s="147" t="s">
        <v>332</v>
      </c>
      <c r="C254" s="105">
        <v>1</v>
      </c>
      <c r="D254" s="105">
        <v>1</v>
      </c>
      <c r="E254" s="105">
        <v>1</v>
      </c>
      <c r="F254" s="105">
        <v>1</v>
      </c>
      <c r="G254" s="105">
        <v>1</v>
      </c>
      <c r="H254" s="105">
        <v>1</v>
      </c>
      <c r="I254" s="105">
        <v>1</v>
      </c>
      <c r="J254" s="105">
        <v>1</v>
      </c>
      <c r="K254" s="105">
        <v>1</v>
      </c>
      <c r="L254" s="105"/>
      <c r="M254" s="105"/>
      <c r="N254" s="105"/>
    </row>
    <row r="255" spans="1:14" x14ac:dyDescent="0.25">
      <c r="A255" s="98"/>
      <c r="B255" s="147" t="s">
        <v>333</v>
      </c>
      <c r="C255" s="105">
        <v>0</v>
      </c>
      <c r="D255" s="105">
        <v>0</v>
      </c>
      <c r="E255" s="105">
        <v>0</v>
      </c>
      <c r="F255" s="105">
        <v>0</v>
      </c>
      <c r="G255" s="105">
        <v>0</v>
      </c>
      <c r="H255" s="105">
        <v>0</v>
      </c>
      <c r="I255" s="105">
        <v>0</v>
      </c>
      <c r="J255" s="105">
        <v>0</v>
      </c>
      <c r="K255" s="105">
        <v>0</v>
      </c>
      <c r="L255" s="105"/>
      <c r="M255" s="105"/>
      <c r="N255" s="105"/>
    </row>
    <row r="256" spans="1:14" x14ac:dyDescent="0.25">
      <c r="A256" s="98"/>
      <c r="B256" s="147" t="s">
        <v>334</v>
      </c>
      <c r="C256" s="105">
        <v>1</v>
      </c>
      <c r="D256" s="105">
        <v>1</v>
      </c>
      <c r="E256" s="105">
        <v>1</v>
      </c>
      <c r="F256" s="105">
        <v>1</v>
      </c>
      <c r="G256" s="105">
        <v>1</v>
      </c>
      <c r="H256" s="105">
        <v>1</v>
      </c>
      <c r="I256" s="105">
        <v>1</v>
      </c>
      <c r="J256" s="105">
        <v>1</v>
      </c>
      <c r="K256" s="105">
        <v>1</v>
      </c>
      <c r="L256" s="105"/>
      <c r="M256" s="105"/>
      <c r="N256" s="105"/>
    </row>
    <row r="257" spans="2:14" x14ac:dyDescent="0.25">
      <c r="B257" s="147"/>
      <c r="C257" s="104"/>
      <c r="D257" s="105"/>
      <c r="E257" s="105"/>
      <c r="F257" s="105"/>
      <c r="G257" s="105"/>
      <c r="H257" s="105"/>
      <c r="I257" s="105"/>
      <c r="J257" s="104"/>
      <c r="K257" s="104"/>
      <c r="L257" s="104"/>
      <c r="M257" s="104"/>
      <c r="N257" s="104"/>
    </row>
    <row r="258" spans="2:14" x14ac:dyDescent="0.25">
      <c r="B258" s="147"/>
      <c r="C258" s="104"/>
      <c r="D258" s="147"/>
      <c r="E258" s="147"/>
      <c r="F258" s="147"/>
      <c r="G258" s="147"/>
      <c r="H258" s="147"/>
      <c r="I258" s="147"/>
      <c r="J258" s="147"/>
      <c r="K258" s="104"/>
      <c r="L258" s="104"/>
      <c r="M258" s="104"/>
      <c r="N258" s="104"/>
    </row>
  </sheetData>
  <mergeCells count="11">
    <mergeCell ref="C79:F79"/>
    <mergeCell ref="C65:F65"/>
    <mergeCell ref="A1:N1"/>
    <mergeCell ref="A2:A3"/>
    <mergeCell ref="B2:B3"/>
    <mergeCell ref="C2:F2"/>
    <mergeCell ref="G2:J2"/>
    <mergeCell ref="K2:N2"/>
    <mergeCell ref="C3:F3"/>
    <mergeCell ref="G3:J3"/>
    <mergeCell ref="K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0" sqref="D10"/>
    </sheetView>
  </sheetViews>
  <sheetFormatPr defaultRowHeight="15" x14ac:dyDescent="0.25"/>
  <cols>
    <col min="2" max="2" width="18.7109375" bestFit="1" customWidth="1"/>
    <col min="4" max="4" width="15.42578125" bestFit="1" customWidth="1"/>
  </cols>
  <sheetData>
    <row r="1" spans="1:5" x14ac:dyDescent="0.25">
      <c r="A1" t="s">
        <v>335</v>
      </c>
      <c r="B1" t="s">
        <v>336</v>
      </c>
      <c r="C1" t="s">
        <v>342</v>
      </c>
      <c r="D1" t="s">
        <v>343</v>
      </c>
      <c r="E1" t="s">
        <v>344</v>
      </c>
    </row>
    <row r="2" spans="1:5" x14ac:dyDescent="0.25">
      <c r="A2">
        <v>1</v>
      </c>
      <c r="B2" t="s">
        <v>337</v>
      </c>
      <c r="C2">
        <v>30</v>
      </c>
      <c r="D2">
        <v>30</v>
      </c>
    </row>
    <row r="3" spans="1:5" x14ac:dyDescent="0.25">
      <c r="A3">
        <v>2</v>
      </c>
      <c r="B3" t="s">
        <v>338</v>
      </c>
      <c r="C3">
        <v>23</v>
      </c>
      <c r="D3">
        <v>23</v>
      </c>
    </row>
    <row r="4" spans="1:5" x14ac:dyDescent="0.25">
      <c r="A4">
        <v>3</v>
      </c>
      <c r="B4" t="s">
        <v>339</v>
      </c>
      <c r="C4">
        <v>18</v>
      </c>
      <c r="D4">
        <v>18</v>
      </c>
    </row>
    <row r="5" spans="1:5" x14ac:dyDescent="0.25">
      <c r="A5">
        <v>4</v>
      </c>
      <c r="B5" t="s">
        <v>46</v>
      </c>
      <c r="C5">
        <v>108</v>
      </c>
      <c r="D5">
        <v>112</v>
      </c>
    </row>
    <row r="6" spans="1:5" x14ac:dyDescent="0.25">
      <c r="A6">
        <v>5</v>
      </c>
      <c r="B6" t="s">
        <v>340</v>
      </c>
      <c r="C6">
        <v>28</v>
      </c>
      <c r="D6">
        <v>24</v>
      </c>
    </row>
    <row r="7" spans="1:5" x14ac:dyDescent="0.25">
      <c r="A7">
        <v>6</v>
      </c>
      <c r="B7" t="s">
        <v>341</v>
      </c>
      <c r="C7">
        <v>54</v>
      </c>
      <c r="D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 WISE</vt:lpstr>
      <vt:lpstr>DZONGKHAG WISE</vt:lpstr>
      <vt:lpstr>EXCHANGE WISE</vt:lpstr>
      <vt:lpstr>Work sheet SX</vt:lpstr>
      <vt:lpstr>Work sheet SW</vt:lpstr>
      <vt:lpstr>Work sheet CR</vt:lpstr>
      <vt:lpstr>Work sheet SAU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BADALA</cp:lastModifiedBy>
  <cp:lastPrinted>2015-03-12T03:51:03Z</cp:lastPrinted>
  <dcterms:created xsi:type="dcterms:W3CDTF">2015-03-12T03:46:33Z</dcterms:created>
  <dcterms:modified xsi:type="dcterms:W3CDTF">2020-02-27T03:24:29Z</dcterms:modified>
</cp:coreProperties>
</file>