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"/>
    </mc:Choice>
  </mc:AlternateContent>
  <xr:revisionPtr revIDLastSave="0" documentId="13_ncr:1_{5607F751-2527-4934-8C4C-E31FE77531F0}" xr6:coauthVersionLast="47" xr6:coauthVersionMax="47" xr10:uidLastSave="{00000000-0000-0000-0000-000000000000}"/>
  <bookViews>
    <workbookView xWindow="-120" yWindow="-120" windowWidth="24240" windowHeight="13020" activeTab="1" xr2:uid="{6ECDB140-D3FE-4A02-B717-3796EACC8B4B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0" i="2" l="1"/>
  <c r="N19" i="2"/>
  <c r="I20" i="2"/>
  <c r="I19" i="2"/>
  <c r="M17" i="2"/>
  <c r="M16" i="2"/>
  <c r="M15" i="2"/>
  <c r="M14" i="2"/>
  <c r="M13" i="2"/>
  <c r="M8" i="2"/>
  <c r="K23" i="1"/>
  <c r="M23" i="1" s="1"/>
  <c r="K22" i="1"/>
  <c r="L22" i="1" s="1"/>
  <c r="K21" i="1"/>
  <c r="L21" i="1" s="1"/>
  <c r="K20" i="1"/>
  <c r="M20" i="1" s="1"/>
  <c r="K19" i="1"/>
  <c r="M19" i="1" s="1"/>
  <c r="K18" i="1"/>
  <c r="L18" i="1" s="1"/>
  <c r="K17" i="1"/>
  <c r="L17" i="1" s="1"/>
  <c r="K16" i="1"/>
  <c r="M16" i="1" s="1"/>
  <c r="K15" i="1"/>
  <c r="M15" i="1" s="1"/>
  <c r="K14" i="1"/>
  <c r="L14" i="1" s="1"/>
  <c r="K13" i="1"/>
  <c r="L13" i="1" s="1"/>
  <c r="K12" i="1"/>
  <c r="M12" i="1" s="1"/>
  <c r="K11" i="1"/>
  <c r="M11" i="1" s="1"/>
  <c r="K10" i="1"/>
  <c r="M10" i="1" s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L10" i="1" l="1"/>
  <c r="L20" i="1"/>
  <c r="L16" i="1"/>
  <c r="L12" i="1"/>
  <c r="M22" i="1"/>
  <c r="M18" i="1"/>
  <c r="M14" i="1"/>
  <c r="L23" i="1"/>
  <c r="L19" i="1"/>
  <c r="L15" i="1"/>
  <c r="L11" i="1"/>
  <c r="M21" i="1"/>
  <c r="M17" i="1"/>
  <c r="M13" i="1"/>
</calcChain>
</file>

<file path=xl/sharedStrings.xml><?xml version="1.0" encoding="utf-8"?>
<sst xmlns="http://schemas.openxmlformats.org/spreadsheetml/2006/main" count="74" uniqueCount="52">
  <si>
    <t>MARK SHEEET</t>
  </si>
  <si>
    <t>S.NO</t>
  </si>
  <si>
    <t>NAME</t>
  </si>
  <si>
    <t>CLASS</t>
  </si>
  <si>
    <t>SUBJECT</t>
  </si>
  <si>
    <t>ENGLISH</t>
  </si>
  <si>
    <t>MATH</t>
  </si>
  <si>
    <t>S.S.T</t>
  </si>
  <si>
    <t>HINDI</t>
  </si>
  <si>
    <t>SCIENCE</t>
  </si>
  <si>
    <t>TOTAL</t>
  </si>
  <si>
    <t>PERCENT</t>
  </si>
  <si>
    <t>GRADE</t>
  </si>
  <si>
    <t>PASS/FAIL</t>
  </si>
  <si>
    <t>ANJALI</t>
  </si>
  <si>
    <t>SAKSHI</t>
  </si>
  <si>
    <t>SONAM</t>
  </si>
  <si>
    <t>AMAN</t>
  </si>
  <si>
    <t>BABLU</t>
  </si>
  <si>
    <t>CHANDAN</t>
  </si>
  <si>
    <t>HIMANI</t>
  </si>
  <si>
    <t>SONALI</t>
  </si>
  <si>
    <t>SARITA</t>
  </si>
  <si>
    <t>SANJNA</t>
  </si>
  <si>
    <t>TABBU</t>
  </si>
  <si>
    <t>HARIOM</t>
  </si>
  <si>
    <t>NITISH</t>
  </si>
  <si>
    <t>VARSHA</t>
  </si>
  <si>
    <t>12TH</t>
  </si>
  <si>
    <t>ROLLNO</t>
  </si>
  <si>
    <t>FATHER'S NAME</t>
  </si>
  <si>
    <t xml:space="preserve"> AKHILESH</t>
  </si>
  <si>
    <t>AJAY KUMAR</t>
  </si>
  <si>
    <t>M.D JAKIR HUSSAN</t>
  </si>
  <si>
    <t>ALOK PASWAN</t>
  </si>
  <si>
    <t>HARI SHANKAR</t>
  </si>
  <si>
    <t>ASHOK KUMAR</t>
  </si>
  <si>
    <t>SHIVANSHU</t>
  </si>
  <si>
    <t>RAM SINGH</t>
  </si>
  <si>
    <t>RAJU JHA</t>
  </si>
  <si>
    <t>KAMLESH PATHAK</t>
  </si>
  <si>
    <t>YUG RANA</t>
  </si>
  <si>
    <t>SARWAN KUMAR</t>
  </si>
  <si>
    <t>LAVKUSH SAHU</t>
  </si>
  <si>
    <t>REPORT CARD</t>
  </si>
  <si>
    <t>CENTURY PUBLIC SCHOOL</t>
  </si>
  <si>
    <t>ACADMIC SESSION - 2023-2024</t>
  </si>
  <si>
    <t>ROLL NO</t>
  </si>
  <si>
    <t>STUDENT NAME</t>
  </si>
  <si>
    <t>MARKS</t>
  </si>
  <si>
    <t>PERCENTAGE</t>
  </si>
  <si>
    <t>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</si>
</sst>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2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quotePrefix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77F01-6B04-463E-85B1-66AFB9089A69}">
  <dimension ref="A5:P23"/>
  <sheetViews>
    <sheetView topLeftCell="A5" zoomScale="115" zoomScaleNormal="115" workbookViewId="0">
      <selection activeCell="M14" sqref="M14"/>
    </sheetView>
  </sheetViews>
  <sheetFormatPr defaultRowHeight="15" x14ac:dyDescent="0.25"/>
  <cols>
    <col min="3" max="3" width="6.85546875" customWidth="1"/>
    <col min="4" max="4" width="18" customWidth="1"/>
  </cols>
  <sheetData>
    <row r="5" spans="1:16" x14ac:dyDescent="0.25">
      <c r="H5" s="2" t="s">
        <v>0</v>
      </c>
      <c r="I5" s="3"/>
      <c r="J5" s="3"/>
      <c r="K5" s="3"/>
      <c r="L5" s="3"/>
      <c r="M5" s="3"/>
      <c r="N5" s="3"/>
      <c r="O5" s="3"/>
      <c r="P5" s="3"/>
    </row>
    <row r="6" spans="1:16" x14ac:dyDescent="0.25">
      <c r="H6" s="3"/>
      <c r="I6" s="3"/>
      <c r="J6" s="3"/>
      <c r="K6" s="3"/>
      <c r="L6" s="3"/>
      <c r="M6" s="3"/>
      <c r="N6" s="3"/>
      <c r="O6" s="3"/>
      <c r="P6" s="3"/>
    </row>
    <row r="7" spans="1:16" x14ac:dyDescent="0.25">
      <c r="H7" s="3"/>
      <c r="I7" s="3"/>
      <c r="J7" s="3"/>
      <c r="K7" s="3"/>
      <c r="L7" s="3"/>
      <c r="M7" s="3"/>
      <c r="N7" s="3"/>
      <c r="O7" s="3"/>
      <c r="P7" s="3"/>
    </row>
    <row r="8" spans="1:16" ht="26.25" x14ac:dyDescent="0.4">
      <c r="A8" t="s">
        <v>29</v>
      </c>
      <c r="B8" t="s">
        <v>2</v>
      </c>
      <c r="C8" t="s">
        <v>3</v>
      </c>
      <c r="D8" t="s">
        <v>30</v>
      </c>
      <c r="E8" s="4" t="s">
        <v>4</v>
      </c>
      <c r="F8" s="3"/>
      <c r="G8" s="3"/>
      <c r="H8" s="3"/>
      <c r="I8" s="3"/>
      <c r="J8" t="s">
        <v>10</v>
      </c>
      <c r="K8" t="s">
        <v>11</v>
      </c>
      <c r="L8" t="s">
        <v>12</v>
      </c>
      <c r="M8" t="s">
        <v>13</v>
      </c>
    </row>
    <row r="9" spans="1:16" x14ac:dyDescent="0.25">
      <c r="E9" t="s">
        <v>5</v>
      </c>
      <c r="F9" t="s">
        <v>6</v>
      </c>
      <c r="G9" t="s">
        <v>7</v>
      </c>
      <c r="H9" t="s">
        <v>8</v>
      </c>
      <c r="I9" t="s">
        <v>9</v>
      </c>
    </row>
    <row r="10" spans="1:16" x14ac:dyDescent="0.25">
      <c r="A10">
        <v>1</v>
      </c>
      <c r="B10" t="s">
        <v>14</v>
      </c>
      <c r="C10" t="s">
        <v>28</v>
      </c>
      <c r="D10" t="s">
        <v>31</v>
      </c>
      <c r="E10">
        <v>85</v>
      </c>
      <c r="F10">
        <v>82</v>
      </c>
      <c r="G10">
        <v>88</v>
      </c>
      <c r="H10">
        <v>87</v>
      </c>
      <c r="I10">
        <v>88</v>
      </c>
      <c r="J10">
        <f xml:space="preserve"> SUM(E10:I10)</f>
        <v>430</v>
      </c>
      <c r="K10">
        <f>430*100/500</f>
        <v>86</v>
      </c>
      <c r="L10" t="str">
        <f xml:space="preserve"> IF(K10&gt;=90, "A", IF(K10&gt;=80,"B"))</f>
        <v>B</v>
      </c>
      <c r="M10" t="str">
        <f>IF(K10&lt;33,"FAIL","PASS")</f>
        <v>PASS</v>
      </c>
      <c r="O10" s="1"/>
    </row>
    <row r="11" spans="1:16" x14ac:dyDescent="0.25">
      <c r="A11">
        <v>2</v>
      </c>
      <c r="B11" t="s">
        <v>15</v>
      </c>
      <c r="C11" t="s">
        <v>28</v>
      </c>
      <c r="D11" t="s">
        <v>32</v>
      </c>
      <c r="E11">
        <v>87</v>
      </c>
      <c r="F11">
        <v>86</v>
      </c>
      <c r="G11">
        <v>82</v>
      </c>
      <c r="H11">
        <v>98</v>
      </c>
      <c r="I11">
        <v>94</v>
      </c>
      <c r="J11">
        <f xml:space="preserve"> SUM(E11:I11)</f>
        <v>447</v>
      </c>
      <c r="K11">
        <f>447*100/500</f>
        <v>89.4</v>
      </c>
      <c r="L11" t="str">
        <f t="shared" ref="L11:L23" si="0" xml:space="preserve"> IF(K11&gt;=90, "A", IF(K11&gt;=80,"B"))</f>
        <v>B</v>
      </c>
      <c r="M11" t="str">
        <f t="shared" ref="M11:M23" si="1">IF(K11&lt;33,"FAIL","PASS")</f>
        <v>PASS</v>
      </c>
    </row>
    <row r="12" spans="1:16" x14ac:dyDescent="0.25">
      <c r="A12">
        <v>3</v>
      </c>
      <c r="B12" t="s">
        <v>24</v>
      </c>
      <c r="C12" t="s">
        <v>28</v>
      </c>
      <c r="D12" t="s">
        <v>33</v>
      </c>
      <c r="E12">
        <v>83</v>
      </c>
      <c r="F12">
        <v>85</v>
      </c>
      <c r="G12">
        <v>87</v>
      </c>
      <c r="H12">
        <v>82</v>
      </c>
      <c r="I12">
        <v>81</v>
      </c>
      <c r="J12">
        <f>SUM(E12:I12)</f>
        <v>418</v>
      </c>
      <c r="K12">
        <f>418*100/500</f>
        <v>83.6</v>
      </c>
      <c r="L12" t="str">
        <f t="shared" si="0"/>
        <v>B</v>
      </c>
      <c r="M12" t="str">
        <f t="shared" si="1"/>
        <v>PASS</v>
      </c>
    </row>
    <row r="13" spans="1:16" x14ac:dyDescent="0.25">
      <c r="A13">
        <v>4</v>
      </c>
      <c r="B13" t="s">
        <v>25</v>
      </c>
      <c r="C13" t="s">
        <v>28</v>
      </c>
      <c r="D13" t="s">
        <v>34</v>
      </c>
      <c r="E13">
        <v>91</v>
      </c>
      <c r="F13">
        <v>82</v>
      </c>
      <c r="G13">
        <v>91</v>
      </c>
      <c r="H13">
        <v>88</v>
      </c>
      <c r="I13">
        <v>97</v>
      </c>
      <c r="J13">
        <f>SUM(E13:I13)</f>
        <v>449</v>
      </c>
      <c r="K13">
        <f>449*100/500</f>
        <v>89.8</v>
      </c>
      <c r="L13" t="str">
        <f t="shared" si="0"/>
        <v>B</v>
      </c>
      <c r="M13" t="str">
        <f t="shared" si="1"/>
        <v>PASS</v>
      </c>
    </row>
    <row r="14" spans="1:16" x14ac:dyDescent="0.25">
      <c r="A14">
        <v>5</v>
      </c>
      <c r="B14" t="s">
        <v>16</v>
      </c>
      <c r="C14" t="s">
        <v>28</v>
      </c>
      <c r="D14" t="s">
        <v>35</v>
      </c>
      <c r="E14">
        <v>83</v>
      </c>
      <c r="F14">
        <v>92</v>
      </c>
      <c r="G14">
        <v>81</v>
      </c>
      <c r="H14">
        <v>82</v>
      </c>
      <c r="I14">
        <v>80</v>
      </c>
      <c r="J14">
        <f>SUM(E14:I14)</f>
        <v>418</v>
      </c>
      <c r="K14">
        <f>418*100/500</f>
        <v>83.6</v>
      </c>
      <c r="L14" t="str">
        <f t="shared" si="0"/>
        <v>B</v>
      </c>
      <c r="M14" t="str">
        <f t="shared" si="1"/>
        <v>PASS</v>
      </c>
    </row>
    <row r="15" spans="1:16" x14ac:dyDescent="0.25">
      <c r="A15">
        <v>6</v>
      </c>
      <c r="B15" t="s">
        <v>26</v>
      </c>
      <c r="C15" t="s">
        <v>28</v>
      </c>
      <c r="D15" t="s">
        <v>36</v>
      </c>
      <c r="E15">
        <v>86</v>
      </c>
      <c r="F15">
        <v>97</v>
      </c>
      <c r="G15">
        <v>94</v>
      </c>
      <c r="H15">
        <v>98</v>
      </c>
      <c r="I15">
        <v>84</v>
      </c>
      <c r="J15">
        <f>SUM(E15:I15)</f>
        <v>459</v>
      </c>
      <c r="K15">
        <f>459*100/500</f>
        <v>91.8</v>
      </c>
      <c r="L15" t="str">
        <f t="shared" si="0"/>
        <v>A</v>
      </c>
      <c r="M15" t="str">
        <f t="shared" si="1"/>
        <v>PASS</v>
      </c>
    </row>
    <row r="16" spans="1:16" x14ac:dyDescent="0.25">
      <c r="A16">
        <v>7</v>
      </c>
      <c r="B16" t="s">
        <v>19</v>
      </c>
      <c r="C16" t="s">
        <v>28</v>
      </c>
      <c r="D16" t="s">
        <v>37</v>
      </c>
      <c r="E16">
        <v>94</v>
      </c>
      <c r="F16">
        <v>81</v>
      </c>
      <c r="G16">
        <v>83</v>
      </c>
      <c r="H16">
        <v>96</v>
      </c>
      <c r="I16">
        <v>95</v>
      </c>
      <c r="J16">
        <f xml:space="preserve"> SUM(E16:I16)</f>
        <v>449</v>
      </c>
      <c r="K16">
        <f>449*100/500</f>
        <v>89.8</v>
      </c>
      <c r="L16" t="str">
        <f t="shared" si="0"/>
        <v>B</v>
      </c>
      <c r="M16" t="str">
        <f t="shared" si="1"/>
        <v>PASS</v>
      </c>
    </row>
    <row r="17" spans="1:13" x14ac:dyDescent="0.25">
      <c r="A17">
        <v>8</v>
      </c>
      <c r="B17" t="s">
        <v>20</v>
      </c>
      <c r="C17" t="s">
        <v>28</v>
      </c>
      <c r="D17" t="s">
        <v>38</v>
      </c>
      <c r="E17">
        <v>91</v>
      </c>
      <c r="F17">
        <v>82</v>
      </c>
      <c r="G17">
        <v>86</v>
      </c>
      <c r="H17">
        <v>92</v>
      </c>
      <c r="I17">
        <v>80</v>
      </c>
      <c r="J17">
        <f t="shared" ref="J17:J23" si="2">SUM(E17:I17)</f>
        <v>431</v>
      </c>
      <c r="K17">
        <f>431*100/500</f>
        <v>86.2</v>
      </c>
      <c r="L17" t="str">
        <f t="shared" si="0"/>
        <v>B</v>
      </c>
      <c r="M17" t="str">
        <f t="shared" si="1"/>
        <v>PASS</v>
      </c>
    </row>
    <row r="18" spans="1:13" x14ac:dyDescent="0.25">
      <c r="A18">
        <v>9</v>
      </c>
      <c r="B18" t="s">
        <v>21</v>
      </c>
      <c r="C18" t="s">
        <v>28</v>
      </c>
      <c r="D18" t="s">
        <v>39</v>
      </c>
      <c r="E18">
        <v>92</v>
      </c>
      <c r="F18">
        <v>87</v>
      </c>
      <c r="G18">
        <v>85</v>
      </c>
      <c r="H18">
        <v>96</v>
      </c>
      <c r="I18">
        <v>89</v>
      </c>
      <c r="J18">
        <f t="shared" si="2"/>
        <v>449</v>
      </c>
      <c r="K18">
        <f>449*100/500</f>
        <v>89.8</v>
      </c>
      <c r="L18" t="str">
        <f t="shared" si="0"/>
        <v>B</v>
      </c>
      <c r="M18" t="str">
        <f t="shared" si="1"/>
        <v>PASS</v>
      </c>
    </row>
    <row r="19" spans="1:13" x14ac:dyDescent="0.25">
      <c r="A19">
        <v>10</v>
      </c>
      <c r="B19" t="s">
        <v>22</v>
      </c>
      <c r="C19" t="s">
        <v>28</v>
      </c>
      <c r="D19" t="s">
        <v>40</v>
      </c>
      <c r="E19">
        <v>92</v>
      </c>
      <c r="F19">
        <v>86</v>
      </c>
      <c r="G19">
        <v>87</v>
      </c>
      <c r="H19">
        <v>84</v>
      </c>
      <c r="I19">
        <v>82</v>
      </c>
      <c r="J19">
        <f t="shared" si="2"/>
        <v>431</v>
      </c>
      <c r="K19">
        <f>431*100/500</f>
        <v>86.2</v>
      </c>
      <c r="L19" t="str">
        <f t="shared" si="0"/>
        <v>B</v>
      </c>
      <c r="M19" t="str">
        <f t="shared" si="1"/>
        <v>PASS</v>
      </c>
    </row>
    <row r="20" spans="1:13" x14ac:dyDescent="0.25">
      <c r="A20">
        <v>11</v>
      </c>
      <c r="B20" t="s">
        <v>23</v>
      </c>
      <c r="C20" t="s">
        <v>28</v>
      </c>
      <c r="D20" t="s">
        <v>38</v>
      </c>
      <c r="E20">
        <v>95</v>
      </c>
      <c r="F20">
        <v>95</v>
      </c>
      <c r="G20">
        <v>83</v>
      </c>
      <c r="H20">
        <v>83</v>
      </c>
      <c r="I20">
        <v>81</v>
      </c>
      <c r="J20">
        <f t="shared" si="2"/>
        <v>437</v>
      </c>
      <c r="K20">
        <f>437*100/500</f>
        <v>87.4</v>
      </c>
      <c r="L20" t="str">
        <f t="shared" si="0"/>
        <v>B</v>
      </c>
      <c r="M20" t="str">
        <f t="shared" si="1"/>
        <v>PASS</v>
      </c>
    </row>
    <row r="21" spans="1:13" x14ac:dyDescent="0.25">
      <c r="A21">
        <v>12</v>
      </c>
      <c r="B21" t="s">
        <v>17</v>
      </c>
      <c r="C21" t="s">
        <v>28</v>
      </c>
      <c r="D21" t="s">
        <v>41</v>
      </c>
      <c r="E21">
        <v>95</v>
      </c>
      <c r="F21">
        <v>89</v>
      </c>
      <c r="G21">
        <v>97</v>
      </c>
      <c r="H21">
        <v>82</v>
      </c>
      <c r="I21">
        <v>96</v>
      </c>
      <c r="J21">
        <f t="shared" si="2"/>
        <v>459</v>
      </c>
      <c r="K21">
        <f>459*100/500</f>
        <v>91.8</v>
      </c>
      <c r="L21" t="str">
        <f t="shared" si="0"/>
        <v>A</v>
      </c>
      <c r="M21" t="str">
        <f t="shared" si="1"/>
        <v>PASS</v>
      </c>
    </row>
    <row r="22" spans="1:13" x14ac:dyDescent="0.25">
      <c r="A22">
        <v>13</v>
      </c>
      <c r="B22" t="s">
        <v>18</v>
      </c>
      <c r="C22" t="s">
        <v>28</v>
      </c>
      <c r="D22" t="s">
        <v>42</v>
      </c>
      <c r="E22">
        <v>90</v>
      </c>
      <c r="F22">
        <v>83</v>
      </c>
      <c r="G22">
        <v>92</v>
      </c>
      <c r="H22">
        <v>90</v>
      </c>
      <c r="I22">
        <v>96</v>
      </c>
      <c r="J22">
        <f t="shared" si="2"/>
        <v>451</v>
      </c>
      <c r="K22">
        <f>451*100/500</f>
        <v>90.2</v>
      </c>
      <c r="L22" t="str">
        <f t="shared" si="0"/>
        <v>A</v>
      </c>
      <c r="M22" t="str">
        <f t="shared" si="1"/>
        <v>PASS</v>
      </c>
    </row>
    <row r="23" spans="1:13" x14ac:dyDescent="0.25">
      <c r="A23">
        <v>14</v>
      </c>
      <c r="B23" t="s">
        <v>27</v>
      </c>
      <c r="C23" t="s">
        <v>28</v>
      </c>
      <c r="D23" t="s">
        <v>43</v>
      </c>
      <c r="E23">
        <v>98</v>
      </c>
      <c r="F23">
        <v>98</v>
      </c>
      <c r="G23">
        <v>96</v>
      </c>
      <c r="H23">
        <v>97</v>
      </c>
      <c r="I23">
        <v>81</v>
      </c>
      <c r="J23">
        <f t="shared" si="2"/>
        <v>470</v>
      </c>
      <c r="K23">
        <f>470*100/500</f>
        <v>94</v>
      </c>
      <c r="L23" t="str">
        <f t="shared" si="0"/>
        <v>A</v>
      </c>
      <c r="M23" t="str">
        <f t="shared" si="1"/>
        <v>PASS</v>
      </c>
    </row>
  </sheetData>
  <mergeCells count="2">
    <mergeCell ref="H5:P7"/>
    <mergeCell ref="E8:I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8A4C6-B083-4D89-AA42-C619CE042AE0}">
  <dimension ref="G3:O20"/>
  <sheetViews>
    <sheetView tabSelected="1" zoomScaleNormal="100" workbookViewId="0">
      <selection activeCell="I8" sqref="I8"/>
    </sheetView>
  </sheetViews>
  <sheetFormatPr defaultRowHeight="15" x14ac:dyDescent="0.25"/>
  <cols>
    <col min="2" max="2" width="16.42578125" customWidth="1"/>
  </cols>
  <sheetData>
    <row r="3" spans="7:15" ht="15" customHeight="1" x14ac:dyDescent="0.25">
      <c r="G3" s="5" t="s">
        <v>44</v>
      </c>
      <c r="H3" s="6"/>
      <c r="I3" s="6"/>
      <c r="J3" s="6"/>
      <c r="K3" s="6"/>
      <c r="L3" s="6"/>
      <c r="M3" s="6"/>
      <c r="N3" s="6"/>
      <c r="O3" s="6"/>
    </row>
    <row r="4" spans="7:15" x14ac:dyDescent="0.25">
      <c r="G4" s="6"/>
      <c r="H4" s="6"/>
      <c r="I4" s="6"/>
      <c r="J4" s="6"/>
      <c r="K4" s="6"/>
      <c r="L4" s="6"/>
      <c r="M4" s="6"/>
      <c r="N4" s="6"/>
      <c r="O4" s="6"/>
    </row>
    <row r="5" spans="7:15" x14ac:dyDescent="0.25">
      <c r="G5" s="7" t="s">
        <v>45</v>
      </c>
      <c r="H5" s="7"/>
      <c r="I5" s="7"/>
      <c r="J5" s="7"/>
      <c r="K5" s="7"/>
      <c r="L5" s="7"/>
      <c r="M5" s="7"/>
      <c r="N5" s="7"/>
      <c r="O5" s="7"/>
    </row>
    <row r="6" spans="7:15" x14ac:dyDescent="0.25">
      <c r="G6" s="8"/>
      <c r="H6" s="8"/>
      <c r="I6" s="8"/>
      <c r="J6" s="7" t="s">
        <v>46</v>
      </c>
      <c r="K6" s="7"/>
      <c r="L6" s="7"/>
      <c r="M6" s="8"/>
      <c r="N6" s="8"/>
      <c r="O6" s="8"/>
    </row>
    <row r="7" spans="7:15" x14ac:dyDescent="0.25">
      <c r="G7" s="8"/>
      <c r="H7" s="8"/>
      <c r="I7" s="8"/>
      <c r="J7" s="8"/>
      <c r="K7" s="8"/>
      <c r="L7" s="8"/>
      <c r="M7" s="8"/>
      <c r="N7" s="8"/>
      <c r="O7" s="8"/>
    </row>
    <row r="8" spans="7:15" x14ac:dyDescent="0.25">
      <c r="G8" s="8"/>
      <c r="H8" s="8" t="s">
        <v>47</v>
      </c>
      <c r="I8" s="8">
        <v>1</v>
      </c>
      <c r="J8" s="8"/>
      <c r="K8" s="7" t="s">
        <v>48</v>
      </c>
      <c r="L8" s="7"/>
      <c r="M8" s="8" t="str">
        <f>VLOOKUP(I8,Sheet1!A9:M23,2,0)</f>
        <v>ANJALI</v>
      </c>
      <c r="N8" s="8"/>
      <c r="O8" s="8"/>
    </row>
    <row r="9" spans="7:15" x14ac:dyDescent="0.25">
      <c r="G9" s="8"/>
      <c r="H9" s="8"/>
      <c r="I9" s="8"/>
      <c r="J9" s="8"/>
      <c r="K9" s="8"/>
      <c r="L9" s="8"/>
      <c r="M9" s="8"/>
      <c r="N9" s="8"/>
      <c r="O9" s="8"/>
    </row>
    <row r="10" spans="7:15" x14ac:dyDescent="0.25">
      <c r="G10" s="8"/>
      <c r="H10" s="8"/>
      <c r="I10" s="8"/>
      <c r="J10" s="8"/>
      <c r="K10" s="8"/>
      <c r="L10" s="8"/>
      <c r="M10" s="8"/>
      <c r="N10" s="8"/>
      <c r="O10" s="8"/>
    </row>
    <row r="11" spans="7:15" x14ac:dyDescent="0.25">
      <c r="G11" s="8" t="s">
        <v>1</v>
      </c>
      <c r="H11" s="7" t="s">
        <v>4</v>
      </c>
      <c r="I11" s="7"/>
      <c r="J11" s="7"/>
      <c r="K11" s="7"/>
      <c r="L11" s="7"/>
      <c r="M11" s="7" t="s">
        <v>49</v>
      </c>
      <c r="N11" s="7"/>
      <c r="O11" s="7"/>
    </row>
    <row r="12" spans="7:15" x14ac:dyDescent="0.25">
      <c r="G12" s="8"/>
      <c r="H12" s="8"/>
      <c r="I12" s="8"/>
      <c r="J12" s="8"/>
      <c r="K12" s="8"/>
      <c r="L12" s="8"/>
      <c r="M12" s="8"/>
      <c r="N12" s="8"/>
      <c r="O12" s="8"/>
    </row>
    <row r="13" spans="7:15" x14ac:dyDescent="0.25">
      <c r="G13" s="8">
        <v>1</v>
      </c>
      <c r="H13" s="9" t="s">
        <v>8</v>
      </c>
      <c r="I13" s="10"/>
      <c r="J13" s="10"/>
      <c r="K13" s="10"/>
      <c r="L13" s="11"/>
      <c r="M13" s="9">
        <f>VLOOKUP(I8,Sheet1!A9:M23,8,0)</f>
        <v>87</v>
      </c>
      <c r="N13" s="10"/>
      <c r="O13" s="11"/>
    </row>
    <row r="14" spans="7:15" x14ac:dyDescent="0.25">
      <c r="G14" s="8">
        <v>2</v>
      </c>
      <c r="H14" s="9" t="s">
        <v>5</v>
      </c>
      <c r="I14" s="10"/>
      <c r="J14" s="10"/>
      <c r="K14" s="10"/>
      <c r="L14" s="11"/>
      <c r="M14" s="9">
        <f>VLOOKUP(I8,Sheet1!A9:M23,5,0)</f>
        <v>85</v>
      </c>
      <c r="N14" s="10"/>
      <c r="O14" s="11"/>
    </row>
    <row r="15" spans="7:15" x14ac:dyDescent="0.25">
      <c r="G15" s="8">
        <v>3</v>
      </c>
      <c r="H15" s="9" t="s">
        <v>6</v>
      </c>
      <c r="I15" s="10"/>
      <c r="J15" s="10"/>
      <c r="K15" s="10"/>
      <c r="L15" s="11"/>
      <c r="M15" s="9">
        <f>VLOOKUP(Sheet2!I8,Sheet1!A9:M23,6,0)</f>
        <v>82</v>
      </c>
      <c r="N15" s="10"/>
      <c r="O15" s="11"/>
    </row>
    <row r="16" spans="7:15" x14ac:dyDescent="0.25">
      <c r="G16" s="8">
        <v>4</v>
      </c>
      <c r="H16" s="9" t="s">
        <v>7</v>
      </c>
      <c r="I16" s="10"/>
      <c r="J16" s="10"/>
      <c r="K16" s="10"/>
      <c r="L16" s="11"/>
      <c r="M16" s="9">
        <f>VLOOKUP(I8,Sheet1!A9:M23,7,0)</f>
        <v>88</v>
      </c>
      <c r="N16" s="10"/>
      <c r="O16" s="11"/>
    </row>
    <row r="17" spans="7:15" x14ac:dyDescent="0.25">
      <c r="G17" s="8">
        <v>5</v>
      </c>
      <c r="H17" s="9" t="s">
        <v>9</v>
      </c>
      <c r="I17" s="10"/>
      <c r="J17" s="10"/>
      <c r="K17" s="10"/>
      <c r="L17" s="11"/>
      <c r="M17" s="9">
        <f>VLOOKUP(I8,Sheet1!A9:M23,9,0)</f>
        <v>88</v>
      </c>
      <c r="N17" s="10"/>
      <c r="O17" s="11"/>
    </row>
    <row r="18" spans="7:15" x14ac:dyDescent="0.25">
      <c r="G18" s="9"/>
      <c r="H18" s="11"/>
      <c r="I18" s="8"/>
      <c r="J18" s="8"/>
      <c r="K18" s="8"/>
      <c r="L18" s="9"/>
      <c r="M18" s="11"/>
      <c r="N18" s="8"/>
      <c r="O18" s="8"/>
    </row>
    <row r="19" spans="7:15" x14ac:dyDescent="0.25">
      <c r="G19" s="9" t="s">
        <v>10</v>
      </c>
      <c r="H19" s="11"/>
      <c r="I19" s="9">
        <f>VLOOKUP(I8,Sheet1!A9:M23,10,0)</f>
        <v>430</v>
      </c>
      <c r="J19" s="10"/>
      <c r="K19" s="11"/>
      <c r="L19" s="9" t="s">
        <v>12</v>
      </c>
      <c r="M19" s="11"/>
      <c r="N19" s="9" t="str">
        <f>VLOOKUP(I8,Sheet1!A9:M23,12,0)</f>
        <v>B</v>
      </c>
      <c r="O19" s="11"/>
    </row>
    <row r="20" spans="7:15" x14ac:dyDescent="0.25">
      <c r="G20" s="9" t="s">
        <v>50</v>
      </c>
      <c r="H20" s="11"/>
      <c r="I20" s="9">
        <f>VLOOKUP(I8,Sheet1!A9:M23,11,0)</f>
        <v>86</v>
      </c>
      <c r="J20" s="10"/>
      <c r="K20" s="11"/>
      <c r="L20" s="9" t="s">
        <v>51</v>
      </c>
      <c r="M20" s="11"/>
      <c r="N20" s="9" t="str">
        <f>VLOOKUP(I8,Sheet1!A9:M23,13,0)</f>
        <v>PASS</v>
      </c>
      <c r="O20" s="11"/>
    </row>
  </sheetData>
  <mergeCells count="26">
    <mergeCell ref="N19:O19"/>
    <mergeCell ref="N20:O20"/>
    <mergeCell ref="G18:H18"/>
    <mergeCell ref="G19:H19"/>
    <mergeCell ref="G20:H20"/>
    <mergeCell ref="L19:M19"/>
    <mergeCell ref="L20:M20"/>
    <mergeCell ref="L18:M18"/>
    <mergeCell ref="I20:K20"/>
    <mergeCell ref="I19:K19"/>
    <mergeCell ref="M13:O13"/>
    <mergeCell ref="M14:O14"/>
    <mergeCell ref="M15:O15"/>
    <mergeCell ref="M16:O16"/>
    <mergeCell ref="M17:O17"/>
    <mergeCell ref="H13:L13"/>
    <mergeCell ref="H14:L14"/>
    <mergeCell ref="H15:L15"/>
    <mergeCell ref="H16:L16"/>
    <mergeCell ref="H17:L17"/>
    <mergeCell ref="G3:O4"/>
    <mergeCell ref="G5:O5"/>
    <mergeCell ref="J6:L6"/>
    <mergeCell ref="K8:L8"/>
    <mergeCell ref="H11:L11"/>
    <mergeCell ref="M11:O11"/>
  </mergeCell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7DF5ECD-61ED-4D59-BC24-EC523D01FCEF}">
          <x14:formula1>
            <xm:f>Sheet1!$A$10:$A$23</xm:f>
          </x14:formula1>
          <xm:sqref>I8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8A5B8-2007-4B48-BFFB-66B96A24B4CA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2023-11-23T08:43:12Z</dcterms:created>
  <dcterms:modified xsi:type="dcterms:W3CDTF">2023-11-30T09:22:48Z</dcterms:modified>
</cp:coreProperties>
</file>