
<file path=[Content_Types].xml><?xml version="1.0" encoding="utf-8"?>
<Types xmlns="http://schemas.openxmlformats.org/package/2006/content-types"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PivotChartFilter="1" defaultThemeVersion="124226"/>
  <bookViews>
    <workbookView xWindow="240" yWindow="108" windowWidth="14808" windowHeight="8016"/>
  </bookViews>
  <sheets>
    <sheet name="Comparison Dashboard" sheetId="21" r:id="rId1"/>
    <sheet name="Financial Dashboard" sheetId="2" r:id="rId2"/>
    <sheet name="Revenue FY 2020" sheetId="5" r:id="rId3"/>
    <sheet name="Revenue by region" sheetId="6" r:id="rId4"/>
    <sheet name="Net Income" sheetId="19" r:id="rId5"/>
    <sheet name="Growth %" sheetId="32" r:id="rId6"/>
    <sheet name="Company info" sheetId="20" r:id="rId7"/>
    <sheet name="Financial Data" sheetId="1" r:id="rId8"/>
  </sheets>
  <calcPr calcId="124519"/>
  <pivotCaches>
    <pivotCache cacheId="0" r:id="rId9"/>
    <pivotCache cacheId="1" r:id="rId10"/>
    <pivotCache cacheId="2" r:id="rId11"/>
  </pivotCaches>
</workbook>
</file>

<file path=xl/calcChain.xml><?xml version="1.0" encoding="utf-8"?>
<calcChain xmlns="http://schemas.openxmlformats.org/spreadsheetml/2006/main">
  <c r="G12" i="21"/>
  <c r="G11"/>
  <c r="G10"/>
  <c r="G9"/>
  <c r="G8"/>
  <c r="G7"/>
  <c r="G6"/>
  <c r="G5"/>
  <c r="E12"/>
  <c r="E11"/>
  <c r="E10"/>
  <c r="E8"/>
  <c r="E7"/>
  <c r="E9"/>
  <c r="E6"/>
  <c r="E5"/>
  <c r="C12"/>
  <c r="C11"/>
  <c r="C10"/>
  <c r="C9"/>
  <c r="C8"/>
  <c r="C7"/>
  <c r="C6"/>
  <c r="C5"/>
</calcChain>
</file>

<file path=xl/sharedStrings.xml><?xml version="1.0" encoding="utf-8"?>
<sst xmlns="http://schemas.openxmlformats.org/spreadsheetml/2006/main" count="144" uniqueCount="70">
  <si>
    <t>ABB Ltd.</t>
  </si>
  <si>
    <t>Rockwell Automation, Inc.</t>
  </si>
  <si>
    <t>General Electric Co.</t>
  </si>
  <si>
    <t>Company</t>
  </si>
  <si>
    <t xml:space="preserve">Revenue(FY, 2018, $ in B ) </t>
  </si>
  <si>
    <t>Revenue(FY, 2019, $ in B)</t>
  </si>
  <si>
    <t>Revenue(FY, 2020, $ in B)</t>
  </si>
  <si>
    <t>The Americas</t>
  </si>
  <si>
    <t>NA</t>
  </si>
  <si>
    <t>Europe</t>
  </si>
  <si>
    <t>Asia, Middle East and Africa</t>
  </si>
  <si>
    <t>Revenue growth, % (FY, 2018)</t>
  </si>
  <si>
    <t>Revenue growth, % (FY, 2019)</t>
  </si>
  <si>
    <t>Revenue growth, % (FY, 2020)</t>
  </si>
  <si>
    <t>Net Income (FY, 2018)</t>
  </si>
  <si>
    <t>Net Income (FY, 2019)</t>
  </si>
  <si>
    <t>Net Income (FY, 2020)</t>
  </si>
  <si>
    <t>Honeywell</t>
  </si>
  <si>
    <t>Emerson</t>
  </si>
  <si>
    <t>Asia</t>
  </si>
  <si>
    <t>Middle East</t>
  </si>
  <si>
    <t>868.7 m</t>
  </si>
  <si>
    <t>Europe, Middle East and Africa</t>
  </si>
  <si>
    <t>Latin America</t>
  </si>
  <si>
    <t>North America</t>
  </si>
  <si>
    <t>Row Labels</t>
  </si>
  <si>
    <t>Grand Total</t>
  </si>
  <si>
    <t>Sum of Revenue(FY, 2020, $ in B)</t>
  </si>
  <si>
    <t>Financial Comparison</t>
  </si>
  <si>
    <t>Values</t>
  </si>
  <si>
    <t>EU</t>
  </si>
  <si>
    <t>AMEA</t>
  </si>
  <si>
    <t>AS</t>
  </si>
  <si>
    <t>NOAM</t>
  </si>
  <si>
    <t>ME</t>
  </si>
  <si>
    <t>Sum of Net Income (FY, 2020)</t>
  </si>
  <si>
    <t>Overview</t>
  </si>
  <si>
    <t>ABB is a company providing electrification, automation, robotics, and digitalization solutions to industrial customers.</t>
  </si>
  <si>
    <t>Honeywell International is a diversified technology and manufacturing company that invents and commercializes technologies in the areas of energy, safety, security, productivity, and global urbanization.</t>
  </si>
  <si>
    <t>General Electric is a high-tech industrial company engaged in energy, healthcare, and transportation</t>
  </si>
  <si>
    <t>Emerson Electric is a technology and engineering company providing various solutions to industrial, commercial, and residential markets.</t>
  </si>
  <si>
    <t>Rockwell Automation is a company providing industrial automation and information solutions.</t>
  </si>
  <si>
    <t>Founding Date</t>
  </si>
  <si>
    <t>Type</t>
  </si>
  <si>
    <t>Public</t>
  </si>
  <si>
    <t>Tags</t>
  </si>
  <si>
    <t>Manufacturing &amp; Industrial
Technology
advanced materials
aerospace
automation
chemicals
enterprise software
safety
sensors</t>
  </si>
  <si>
    <t>Manufacturing &amp; Industrial
Technology
automation
electronic components
enterprise software
platform
safety
sensors</t>
  </si>
  <si>
    <t>Manufacturing &amp; Industrial
electronic components
engineering
hvac
lighting</t>
  </si>
  <si>
    <t>Manufacturing &amp; Industrial
automation
electricity
electronics
energy services
generators
robotics</t>
  </si>
  <si>
    <t>Energy &amp; Utilities
Manufacturing &amp; Industrial
aerospace
conglomerates
energy infrastructure
energy services
engines
medical imaging
renewables</t>
  </si>
  <si>
    <t>Headquarter</t>
  </si>
  <si>
    <t xml:space="preserve">Charlotte, US </t>
  </si>
  <si>
    <t>Milwaukee, US</t>
  </si>
  <si>
    <t>St. Louis, US</t>
  </si>
  <si>
    <t>Zürich, CH</t>
  </si>
  <si>
    <t>Boston, US</t>
  </si>
  <si>
    <t>Employees</t>
  </si>
  <si>
    <t>Revenue</t>
  </si>
  <si>
    <t>$32.6b (FY, 2020)</t>
  </si>
  <si>
    <t>$6.3b (FY, 2020)</t>
  </si>
  <si>
    <t>$16.8b (FY, 2020)</t>
  </si>
  <si>
    <t>$26.1b (FY, 2020)</t>
  </si>
  <si>
    <t>$79.6b (FY, 2020)</t>
  </si>
  <si>
    <t>Competitor Comparison</t>
  </si>
  <si>
    <t>Founded</t>
  </si>
  <si>
    <t>Area served</t>
  </si>
  <si>
    <t>Worldwide</t>
  </si>
  <si>
    <t>Select the drop down cell to change company</t>
  </si>
  <si>
    <t>Sum of Revenue growth, % (FY, 2020)2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</si>
</sst>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-&quot;$&quot;* #,##0.0_-;\-&quot;$&quot;* #,##0.0_-;_-&quot;$&quot;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3293D"/>
      <name val="Regular_medium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justify" wrapText="1"/>
    </xf>
    <xf numFmtId="164" fontId="2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3" fillId="3" borderId="0" xfId="0" applyFont="1" applyFill="1"/>
    <xf numFmtId="0" fontId="5" fillId="4" borderId="0" xfId="0" applyFont="1" applyFill="1" applyAlignment="1">
      <alignment horizontal="left" vertical="center" indent="1"/>
    </xf>
    <xf numFmtId="0" fontId="5" fillId="4" borderId="0" xfId="0" applyFont="1" applyFill="1" applyAlignment="1">
      <alignment vertical="center"/>
    </xf>
    <xf numFmtId="0" fontId="0" fillId="4" borderId="0" xfId="0" applyFill="1"/>
    <xf numFmtId="2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0" fontId="0" fillId="2" borderId="0" xfId="0" applyFill="1" applyAlignment="1">
      <alignment vertical="center"/>
    </xf>
    <xf numFmtId="0" fontId="8" fillId="5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/>
    <xf numFmtId="0" fontId="2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inden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pivotSource>
    <c:name>[Competitor Analysis Dashboard.xlsx]Revenue FY 2020!PivotTable3</c:name>
    <c:fmtId val="5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Revenue </a:t>
            </a:r>
          </a:p>
        </c:rich>
      </c:tx>
      <c:layout/>
    </c:title>
    <c:pivotFmts>
      <c:pivotFmt>
        <c:idx val="0"/>
        <c:dLbl>
          <c:idx val="0"/>
          <c:showVal val="1"/>
        </c:dLbl>
      </c:pivotFmt>
      <c:pivotFmt>
        <c:idx val="1"/>
        <c:dLbl>
          <c:idx val="0"/>
          <c:showVal val="1"/>
        </c:dLbl>
      </c:pivotFmt>
      <c:pivotFmt>
        <c:idx val="2"/>
        <c:dLbl>
          <c:idx val="0"/>
          <c:showVal val="1"/>
        </c:dLbl>
      </c:pivotFmt>
      <c:pivotFmt>
        <c:idx val="3"/>
        <c:dLbl>
          <c:idx val="0"/>
          <c:showVal val="1"/>
        </c:dLbl>
      </c:pivotFmt>
      <c:pivotFmt>
        <c:idx val="4"/>
        <c:marker>
          <c:symbol val="none"/>
        </c:marker>
        <c:dLbl>
          <c:idx val="0"/>
          <c:layout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'Revenue FY 2020'!$B$3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'Revenue FY 2020'!$A$4:$A$9</c:f>
              <c:strCache>
                <c:ptCount val="5"/>
                <c:pt idx="0">
                  <c:v>ABB Ltd.</c:v>
                </c:pt>
                <c:pt idx="1">
                  <c:v>Emerson</c:v>
                </c:pt>
                <c:pt idx="2">
                  <c:v>General Electric Co.</c:v>
                </c:pt>
                <c:pt idx="3">
                  <c:v>Honeywell</c:v>
                </c:pt>
                <c:pt idx="4">
                  <c:v>Rockwell Automation, Inc.</c:v>
                </c:pt>
              </c:strCache>
            </c:strRef>
          </c:cat>
          <c:val>
            <c:numRef>
              <c:f>'Revenue FY 2020'!$B$4:$B$9</c:f>
              <c:numCache>
                <c:formatCode>General</c:formatCode>
                <c:ptCount val="5"/>
                <c:pt idx="0">
                  <c:v>26.13</c:v>
                </c:pt>
                <c:pt idx="1">
                  <c:v>16.79</c:v>
                </c:pt>
                <c:pt idx="2">
                  <c:v>79.62</c:v>
                </c:pt>
                <c:pt idx="3">
                  <c:v>32.6</c:v>
                </c:pt>
                <c:pt idx="4">
                  <c:v>6.33</c:v>
                </c:pt>
              </c:numCache>
            </c:numRef>
          </c:val>
        </c:ser>
        <c:dLbls>
          <c:showVal val="1"/>
        </c:dLbls>
        <c:overlap val="-25"/>
        <c:axId val="148098432"/>
        <c:axId val="148112512"/>
      </c:barChart>
      <c:catAx>
        <c:axId val="148098432"/>
        <c:scaling>
          <c:orientation val="minMax"/>
        </c:scaling>
        <c:axPos val="b"/>
        <c:majorTickMark val="none"/>
        <c:tickLblPos val="nextTo"/>
        <c:crossAx val="148112512"/>
        <c:crosses val="autoZero"/>
        <c:auto val="1"/>
        <c:lblAlgn val="ctr"/>
        <c:lblOffset val="100"/>
      </c:catAx>
      <c:valAx>
        <c:axId val="148112512"/>
        <c:scaling>
          <c:orientation val="minMax"/>
        </c:scaling>
        <c:delete val="1"/>
        <c:axPos val="l"/>
        <c:numFmt formatCode="General" sourceLinked="1"/>
        <c:tickLblPos val="nextTo"/>
        <c:crossAx val="148098432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[Competitor Analysis Dashboard.xlsx]Revenue by region!PivotTable1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Revenue Breakdown by Region</a:t>
            </a:r>
          </a:p>
        </c:rich>
      </c:tx>
      <c:layout/>
    </c:title>
    <c:pivotFmts>
      <c:pivotFmt>
        <c:idx val="0"/>
        <c:spPr>
          <a:solidFill>
            <a:schemeClr val="tx2">
              <a:lumMod val="75000"/>
            </a:schemeClr>
          </a:solidFill>
        </c:spPr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spPr>
          <a:solidFill>
            <a:schemeClr val="tx2">
              <a:lumMod val="75000"/>
            </a:schemeClr>
          </a:solidFill>
        </c:spPr>
        <c:marker>
          <c:symbol val="none"/>
        </c:marker>
        <c:dLbl>
          <c:idx val="0"/>
          <c:delete val="1"/>
        </c:dLbl>
      </c:pivotFmt>
      <c:pivotFmt>
        <c:idx val="13"/>
        <c:marker>
          <c:symbol val="none"/>
        </c:marker>
        <c:dLbl>
          <c:idx val="0"/>
          <c:delete val="1"/>
        </c:dLbl>
      </c:pivotFmt>
      <c:pivotFmt>
        <c:idx val="14"/>
        <c:marker>
          <c:symbol val="none"/>
        </c:marker>
        <c:dLbl>
          <c:idx val="0"/>
          <c:delete val="1"/>
        </c:dLbl>
      </c:pivotFmt>
      <c:pivotFmt>
        <c:idx val="15"/>
        <c:marker>
          <c:symbol val="none"/>
        </c:marker>
        <c:dLbl>
          <c:idx val="0"/>
          <c:delete val="1"/>
        </c:dLbl>
      </c:pivotFmt>
      <c:pivotFmt>
        <c:idx val="16"/>
        <c:marker>
          <c:symbol val="none"/>
        </c:marker>
        <c:dLbl>
          <c:idx val="0"/>
          <c:delete val="1"/>
        </c:dLbl>
      </c:pivotFmt>
      <c:pivotFmt>
        <c:idx val="17"/>
        <c:marker>
          <c:symbol val="none"/>
        </c:marker>
        <c:dLbl>
          <c:idx val="0"/>
          <c:delete val="1"/>
        </c:dLbl>
      </c:pivotFmt>
      <c:pivotFmt>
        <c:idx val="18"/>
        <c:spPr>
          <a:solidFill>
            <a:schemeClr val="tx2">
              <a:lumMod val="75000"/>
            </a:schemeClr>
          </a:solidFill>
        </c:spPr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</c:pivotFmts>
    <c:plotArea>
      <c:layout/>
      <c:barChart>
        <c:barDir val="bar"/>
        <c:grouping val="stacked"/>
        <c:ser>
          <c:idx val="0"/>
          <c:order val="0"/>
          <c:tx>
            <c:strRef>
              <c:f>'Revenue by region'!$B$3:$B$4</c:f>
              <c:strCache>
                <c:ptCount val="1"/>
                <c:pt idx="0">
                  <c:v>EU</c:v>
                </c:pt>
              </c:strCache>
            </c:strRef>
          </c:tx>
          <c:cat>
            <c:strRef>
              <c:f>'Revenue by region'!$A$5:$A$10</c:f>
              <c:strCache>
                <c:ptCount val="5"/>
                <c:pt idx="0">
                  <c:v>ABB Ltd.</c:v>
                </c:pt>
                <c:pt idx="1">
                  <c:v>Emerson</c:v>
                </c:pt>
                <c:pt idx="2">
                  <c:v>General Electric Co.</c:v>
                </c:pt>
                <c:pt idx="3">
                  <c:v>Honeywell</c:v>
                </c:pt>
                <c:pt idx="4">
                  <c:v>Rockwell Automation, Inc.</c:v>
                </c:pt>
              </c:strCache>
            </c:strRef>
          </c:cat>
          <c:val>
            <c:numRef>
              <c:f>'Revenue by region'!$B$5:$B$10</c:f>
              <c:numCache>
                <c:formatCode>General</c:formatCode>
                <c:ptCount val="5"/>
                <c:pt idx="0">
                  <c:v>9.76</c:v>
                </c:pt>
                <c:pt idx="1">
                  <c:v>3</c:v>
                </c:pt>
                <c:pt idx="2">
                  <c:v>15.73</c:v>
                </c:pt>
                <c:pt idx="3">
                  <c:v>6.36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'Revenue by region'!$C$3:$C$4</c:f>
              <c:strCache>
                <c:ptCount val="1"/>
                <c:pt idx="0">
                  <c:v>AMEA</c:v>
                </c:pt>
              </c:strCache>
            </c:strRef>
          </c:tx>
          <c:cat>
            <c:strRef>
              <c:f>'Revenue by region'!$A$5:$A$10</c:f>
              <c:strCache>
                <c:ptCount val="5"/>
                <c:pt idx="0">
                  <c:v>ABB Ltd.</c:v>
                </c:pt>
                <c:pt idx="1">
                  <c:v>Emerson</c:v>
                </c:pt>
                <c:pt idx="2">
                  <c:v>General Electric Co.</c:v>
                </c:pt>
                <c:pt idx="3">
                  <c:v>Honeywell</c:v>
                </c:pt>
                <c:pt idx="4">
                  <c:v>Rockwell Automation, Inc.</c:v>
                </c:pt>
              </c:strCache>
            </c:strRef>
          </c:cat>
          <c:val>
            <c:numRef>
              <c:f>'Revenue by region'!$C$5:$C$10</c:f>
              <c:numCache>
                <c:formatCode>General</c:formatCode>
                <c:ptCount val="5"/>
                <c:pt idx="0">
                  <c:v>8.42</c:v>
                </c:pt>
                <c:pt idx="1">
                  <c:v>4.8499999999999996</c:v>
                </c:pt>
                <c:pt idx="2">
                  <c:v>0</c:v>
                </c:pt>
                <c:pt idx="3">
                  <c:v>6.62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'Revenue by region'!$D$3:$D$4</c:f>
              <c:strCache>
                <c:ptCount val="1"/>
                <c:pt idx="0">
                  <c:v>AS</c:v>
                </c:pt>
              </c:strCache>
            </c:strRef>
          </c:tx>
          <c:cat>
            <c:strRef>
              <c:f>'Revenue by region'!$A$5:$A$10</c:f>
              <c:strCache>
                <c:ptCount val="5"/>
                <c:pt idx="0">
                  <c:v>ABB Ltd.</c:v>
                </c:pt>
                <c:pt idx="1">
                  <c:v>Emerson</c:v>
                </c:pt>
                <c:pt idx="2">
                  <c:v>General Electric Co.</c:v>
                </c:pt>
                <c:pt idx="3">
                  <c:v>Honeywell</c:v>
                </c:pt>
                <c:pt idx="4">
                  <c:v>Rockwell Automation, Inc.</c:v>
                </c:pt>
              </c:strCache>
            </c:strRef>
          </c:cat>
          <c:val>
            <c:numRef>
              <c:f>'Revenue by region'!$D$5:$D$10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16.22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'Revenue by region'!$E$3:$E$4</c:f>
              <c:strCache>
                <c:ptCount val="1"/>
                <c:pt idx="0">
                  <c:v>NOAM</c:v>
                </c:pt>
              </c:strCache>
            </c:strRef>
          </c:tx>
          <c:cat>
            <c:strRef>
              <c:f>'Revenue by region'!$A$5:$A$10</c:f>
              <c:strCache>
                <c:ptCount val="5"/>
                <c:pt idx="0">
                  <c:v>ABB Ltd.</c:v>
                </c:pt>
                <c:pt idx="1">
                  <c:v>Emerson</c:v>
                </c:pt>
                <c:pt idx="2">
                  <c:v>General Electric Co.</c:v>
                </c:pt>
                <c:pt idx="3">
                  <c:v>Honeywell</c:v>
                </c:pt>
                <c:pt idx="4">
                  <c:v>Rockwell Automation, Inc.</c:v>
                </c:pt>
              </c:strCache>
            </c:strRef>
          </c:cat>
          <c:val>
            <c:numRef>
              <c:f>'Revenue by region'!$E$5:$E$10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3.76</c:v>
                </c:pt>
              </c:numCache>
            </c:numRef>
          </c:val>
        </c:ser>
        <c:ser>
          <c:idx val="4"/>
          <c:order val="4"/>
          <c:tx>
            <c:strRef>
              <c:f>'Revenue by region'!$F$3:$F$4</c:f>
              <c:strCache>
                <c:ptCount val="1"/>
                <c:pt idx="0">
                  <c:v>ME</c:v>
                </c:pt>
              </c:strCache>
            </c:strRef>
          </c:tx>
          <c:cat>
            <c:strRef>
              <c:f>'Revenue by region'!$A$5:$A$10</c:f>
              <c:strCache>
                <c:ptCount val="5"/>
                <c:pt idx="0">
                  <c:v>ABB Ltd.</c:v>
                </c:pt>
                <c:pt idx="1">
                  <c:v>Emerson</c:v>
                </c:pt>
                <c:pt idx="2">
                  <c:v>General Electric Co.</c:v>
                </c:pt>
                <c:pt idx="3">
                  <c:v>Honeywell</c:v>
                </c:pt>
                <c:pt idx="4">
                  <c:v>Rockwell Automation, Inc.</c:v>
                </c:pt>
              </c:strCache>
            </c:strRef>
          </c:cat>
          <c:val>
            <c:numRef>
              <c:f>'Revenue by region'!$F$5:$F$10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7.66</c:v>
                </c:pt>
                <c:pt idx="3">
                  <c:v>0</c:v>
                </c:pt>
                <c:pt idx="4">
                  <c:v>1.25</c:v>
                </c:pt>
              </c:numCache>
            </c:numRef>
          </c:val>
        </c:ser>
        <c:gapWidth val="75"/>
        <c:overlap val="100"/>
        <c:axId val="148476288"/>
        <c:axId val="148477824"/>
      </c:barChart>
      <c:catAx>
        <c:axId val="148476288"/>
        <c:scaling>
          <c:orientation val="minMax"/>
        </c:scaling>
        <c:axPos val="l"/>
        <c:majorTickMark val="none"/>
        <c:tickLblPos val="nextTo"/>
        <c:crossAx val="148477824"/>
        <c:crosses val="autoZero"/>
        <c:auto val="1"/>
        <c:lblAlgn val="ctr"/>
        <c:lblOffset val="100"/>
      </c:catAx>
      <c:valAx>
        <c:axId val="14847782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9525">
            <a:noFill/>
          </a:ln>
        </c:spPr>
        <c:crossAx val="14847628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[Competitor Analysis Dashboard.xlsx]Net Income!PivotTable11</c:name>
    <c:fmtId val="6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Income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'Net Income'!$B$3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'Net Income'!$A$4:$A$9</c:f>
              <c:strCache>
                <c:ptCount val="5"/>
                <c:pt idx="0">
                  <c:v>ABB Ltd.</c:v>
                </c:pt>
                <c:pt idx="1">
                  <c:v>Emerson</c:v>
                </c:pt>
                <c:pt idx="2">
                  <c:v>General Electric Co.</c:v>
                </c:pt>
                <c:pt idx="3">
                  <c:v>Honeywell</c:v>
                </c:pt>
                <c:pt idx="4">
                  <c:v>Rockwell Automation, Inc.</c:v>
                </c:pt>
              </c:strCache>
            </c:strRef>
          </c:cat>
          <c:val>
            <c:numRef>
              <c:f>'Net Income'!$B$4:$B$9</c:f>
              <c:numCache>
                <c:formatCode>General</c:formatCode>
                <c:ptCount val="5"/>
                <c:pt idx="0">
                  <c:v>5.2</c:v>
                </c:pt>
                <c:pt idx="1">
                  <c:v>2</c:v>
                </c:pt>
                <c:pt idx="2">
                  <c:v>5.5</c:v>
                </c:pt>
                <c:pt idx="3">
                  <c:v>4.9000000000000004</c:v>
                </c:pt>
                <c:pt idx="4">
                  <c:v>1</c:v>
                </c:pt>
              </c:numCache>
            </c:numRef>
          </c:val>
        </c:ser>
        <c:dLbls>
          <c:showVal val="1"/>
        </c:dLbls>
        <c:overlap val="-25"/>
        <c:axId val="148504960"/>
        <c:axId val="148506496"/>
      </c:barChart>
      <c:catAx>
        <c:axId val="148504960"/>
        <c:scaling>
          <c:orientation val="minMax"/>
        </c:scaling>
        <c:axPos val="b"/>
        <c:majorTickMark val="none"/>
        <c:tickLblPos val="nextTo"/>
        <c:crossAx val="148506496"/>
        <c:crosses val="autoZero"/>
        <c:auto val="1"/>
        <c:lblAlgn val="ctr"/>
        <c:lblOffset val="100"/>
      </c:catAx>
      <c:valAx>
        <c:axId val="148506496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148504960"/>
        <c:crosses val="autoZero"/>
        <c:crossBetween val="between"/>
      </c:valAx>
      <c:spPr>
        <a:noFill/>
        <a:ln w="25400">
          <a:noFill/>
        </a:ln>
      </c:spPr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[Competitor Analysis Dashboard.xlsx]Growth %!PivotTable17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Revenue Growth % 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CatName val="1"/>
          <c:showPercent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CatName val="1"/>
          <c:showPercent val="1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CatName val="1"/>
          <c:showPercent val="1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'Growth %'!$B$3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'Growth %'!$A$4:$A$9</c:f>
              <c:strCache>
                <c:ptCount val="5"/>
                <c:pt idx="0">
                  <c:v>ABB Ltd.</c:v>
                </c:pt>
                <c:pt idx="1">
                  <c:v>Emerson</c:v>
                </c:pt>
                <c:pt idx="2">
                  <c:v>General Electric Co.</c:v>
                </c:pt>
                <c:pt idx="3">
                  <c:v>Honeywell</c:v>
                </c:pt>
                <c:pt idx="4">
                  <c:v>Rockwell Automation, Inc.</c:v>
                </c:pt>
              </c:strCache>
            </c:strRef>
          </c:cat>
          <c:val>
            <c:numRef>
              <c:f>'Growth %'!$B$4:$B$9</c:f>
              <c:numCache>
                <c:formatCode>General</c:formatCode>
                <c:ptCount val="5"/>
                <c:pt idx="0">
                  <c:v>7</c:v>
                </c:pt>
                <c:pt idx="1">
                  <c:v>8.64</c:v>
                </c:pt>
                <c:pt idx="2">
                  <c:v>17</c:v>
                </c:pt>
                <c:pt idx="3">
                  <c:v>11</c:v>
                </c:pt>
                <c:pt idx="4">
                  <c:v>5.45</c:v>
                </c:pt>
              </c:numCache>
            </c:numRef>
          </c:val>
        </c:ser>
        <c:dLbls>
          <c:showCatName val="1"/>
          <c:showPercent val="1"/>
        </c:dLbls>
        <c:firstSliceAng val="0"/>
        <c:holeSize val="50"/>
      </c:doughnutChart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[Competitor Analysis Dashboard.xlsx]Revenue FY 2020!PivotTable3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Revenue FY,2020 ( $ in Billion)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'Revenue FY 2020'!$B$3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'Revenue FY 2020'!$A$4:$A$9</c:f>
              <c:strCache>
                <c:ptCount val="5"/>
                <c:pt idx="0">
                  <c:v>ABB Ltd.</c:v>
                </c:pt>
                <c:pt idx="1">
                  <c:v>Emerson</c:v>
                </c:pt>
                <c:pt idx="2">
                  <c:v>General Electric Co.</c:v>
                </c:pt>
                <c:pt idx="3">
                  <c:v>Honeywell</c:v>
                </c:pt>
                <c:pt idx="4">
                  <c:v>Rockwell Automation, Inc.</c:v>
                </c:pt>
              </c:strCache>
            </c:strRef>
          </c:cat>
          <c:val>
            <c:numRef>
              <c:f>'Revenue FY 2020'!$B$4:$B$9</c:f>
              <c:numCache>
                <c:formatCode>General</c:formatCode>
                <c:ptCount val="5"/>
                <c:pt idx="0">
                  <c:v>26.13</c:v>
                </c:pt>
                <c:pt idx="1">
                  <c:v>16.79</c:v>
                </c:pt>
                <c:pt idx="2">
                  <c:v>79.62</c:v>
                </c:pt>
                <c:pt idx="3">
                  <c:v>32.6</c:v>
                </c:pt>
                <c:pt idx="4">
                  <c:v>6.33</c:v>
                </c:pt>
              </c:numCache>
            </c:numRef>
          </c:val>
        </c:ser>
        <c:dLbls>
          <c:showVal val="1"/>
        </c:dLbls>
        <c:overlap val="-25"/>
        <c:axId val="148598144"/>
        <c:axId val="148616320"/>
      </c:barChart>
      <c:catAx>
        <c:axId val="148598144"/>
        <c:scaling>
          <c:orientation val="minMax"/>
        </c:scaling>
        <c:axPos val="b"/>
        <c:majorTickMark val="none"/>
        <c:tickLblPos val="nextTo"/>
        <c:crossAx val="148616320"/>
        <c:crosses val="autoZero"/>
        <c:auto val="1"/>
        <c:lblAlgn val="ctr"/>
        <c:lblOffset val="100"/>
      </c:catAx>
      <c:valAx>
        <c:axId val="148616320"/>
        <c:scaling>
          <c:orientation val="minMax"/>
        </c:scaling>
        <c:delete val="1"/>
        <c:axPos val="l"/>
        <c:numFmt formatCode="General" sourceLinked="1"/>
        <c:tickLblPos val="nextTo"/>
        <c:crossAx val="148598144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[Competitor Analysis Dashboard.xlsx]Revenue by region!PivotTable1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Revenue Breakdown by Region</a:t>
            </a:r>
          </a:p>
        </c:rich>
      </c:tx>
      <c:layout/>
    </c:title>
    <c:pivotFmts>
      <c:pivotFmt>
        <c:idx val="0"/>
        <c:spPr>
          <a:solidFill>
            <a:schemeClr val="tx2">
              <a:lumMod val="75000"/>
            </a:schemeClr>
          </a:solidFill>
        </c:spPr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</c:pivotFmts>
    <c:plotArea>
      <c:layout/>
      <c:barChart>
        <c:barDir val="bar"/>
        <c:grouping val="stacked"/>
        <c:ser>
          <c:idx val="0"/>
          <c:order val="0"/>
          <c:tx>
            <c:strRef>
              <c:f>'Revenue by region'!$B$3:$B$4</c:f>
              <c:strCache>
                <c:ptCount val="1"/>
                <c:pt idx="0">
                  <c:v>EU</c:v>
                </c:pt>
              </c:strCache>
            </c:strRef>
          </c:tx>
          <c:cat>
            <c:strRef>
              <c:f>'Revenue by region'!$A$5:$A$10</c:f>
              <c:strCache>
                <c:ptCount val="5"/>
                <c:pt idx="0">
                  <c:v>ABB Ltd.</c:v>
                </c:pt>
                <c:pt idx="1">
                  <c:v>Emerson</c:v>
                </c:pt>
                <c:pt idx="2">
                  <c:v>General Electric Co.</c:v>
                </c:pt>
                <c:pt idx="3">
                  <c:v>Honeywell</c:v>
                </c:pt>
                <c:pt idx="4">
                  <c:v>Rockwell Automation, Inc.</c:v>
                </c:pt>
              </c:strCache>
            </c:strRef>
          </c:cat>
          <c:val>
            <c:numRef>
              <c:f>'Revenue by region'!$B$5:$B$10</c:f>
              <c:numCache>
                <c:formatCode>General</c:formatCode>
                <c:ptCount val="5"/>
                <c:pt idx="0">
                  <c:v>9.76</c:v>
                </c:pt>
                <c:pt idx="1">
                  <c:v>3</c:v>
                </c:pt>
                <c:pt idx="2">
                  <c:v>15.73</c:v>
                </c:pt>
                <c:pt idx="3">
                  <c:v>6.36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'Revenue by region'!$C$3:$C$4</c:f>
              <c:strCache>
                <c:ptCount val="1"/>
                <c:pt idx="0">
                  <c:v>AMEA</c:v>
                </c:pt>
              </c:strCache>
            </c:strRef>
          </c:tx>
          <c:cat>
            <c:strRef>
              <c:f>'Revenue by region'!$A$5:$A$10</c:f>
              <c:strCache>
                <c:ptCount val="5"/>
                <c:pt idx="0">
                  <c:v>ABB Ltd.</c:v>
                </c:pt>
                <c:pt idx="1">
                  <c:v>Emerson</c:v>
                </c:pt>
                <c:pt idx="2">
                  <c:v>General Electric Co.</c:v>
                </c:pt>
                <c:pt idx="3">
                  <c:v>Honeywell</c:v>
                </c:pt>
                <c:pt idx="4">
                  <c:v>Rockwell Automation, Inc.</c:v>
                </c:pt>
              </c:strCache>
            </c:strRef>
          </c:cat>
          <c:val>
            <c:numRef>
              <c:f>'Revenue by region'!$C$5:$C$10</c:f>
              <c:numCache>
                <c:formatCode>General</c:formatCode>
                <c:ptCount val="5"/>
                <c:pt idx="0">
                  <c:v>8.42</c:v>
                </c:pt>
                <c:pt idx="1">
                  <c:v>4.8499999999999996</c:v>
                </c:pt>
                <c:pt idx="2">
                  <c:v>0</c:v>
                </c:pt>
                <c:pt idx="3">
                  <c:v>6.62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'Revenue by region'!$D$3:$D$4</c:f>
              <c:strCache>
                <c:ptCount val="1"/>
                <c:pt idx="0">
                  <c:v>AS</c:v>
                </c:pt>
              </c:strCache>
            </c:strRef>
          </c:tx>
          <c:cat>
            <c:strRef>
              <c:f>'Revenue by region'!$A$5:$A$10</c:f>
              <c:strCache>
                <c:ptCount val="5"/>
                <c:pt idx="0">
                  <c:v>ABB Ltd.</c:v>
                </c:pt>
                <c:pt idx="1">
                  <c:v>Emerson</c:v>
                </c:pt>
                <c:pt idx="2">
                  <c:v>General Electric Co.</c:v>
                </c:pt>
                <c:pt idx="3">
                  <c:v>Honeywell</c:v>
                </c:pt>
                <c:pt idx="4">
                  <c:v>Rockwell Automation, Inc.</c:v>
                </c:pt>
              </c:strCache>
            </c:strRef>
          </c:cat>
          <c:val>
            <c:numRef>
              <c:f>'Revenue by region'!$D$5:$D$10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16.22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'Revenue by region'!$E$3:$E$4</c:f>
              <c:strCache>
                <c:ptCount val="1"/>
                <c:pt idx="0">
                  <c:v>NOAM</c:v>
                </c:pt>
              </c:strCache>
            </c:strRef>
          </c:tx>
          <c:cat>
            <c:strRef>
              <c:f>'Revenue by region'!$A$5:$A$10</c:f>
              <c:strCache>
                <c:ptCount val="5"/>
                <c:pt idx="0">
                  <c:v>ABB Ltd.</c:v>
                </c:pt>
                <c:pt idx="1">
                  <c:v>Emerson</c:v>
                </c:pt>
                <c:pt idx="2">
                  <c:v>General Electric Co.</c:v>
                </c:pt>
                <c:pt idx="3">
                  <c:v>Honeywell</c:v>
                </c:pt>
                <c:pt idx="4">
                  <c:v>Rockwell Automation, Inc.</c:v>
                </c:pt>
              </c:strCache>
            </c:strRef>
          </c:cat>
          <c:val>
            <c:numRef>
              <c:f>'Revenue by region'!$E$5:$E$10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3.76</c:v>
                </c:pt>
              </c:numCache>
            </c:numRef>
          </c:val>
        </c:ser>
        <c:ser>
          <c:idx val="4"/>
          <c:order val="4"/>
          <c:tx>
            <c:strRef>
              <c:f>'Revenue by region'!$F$3:$F$4</c:f>
              <c:strCache>
                <c:ptCount val="1"/>
                <c:pt idx="0">
                  <c:v>ME</c:v>
                </c:pt>
              </c:strCache>
            </c:strRef>
          </c:tx>
          <c:cat>
            <c:strRef>
              <c:f>'Revenue by region'!$A$5:$A$10</c:f>
              <c:strCache>
                <c:ptCount val="5"/>
                <c:pt idx="0">
                  <c:v>ABB Ltd.</c:v>
                </c:pt>
                <c:pt idx="1">
                  <c:v>Emerson</c:v>
                </c:pt>
                <c:pt idx="2">
                  <c:v>General Electric Co.</c:v>
                </c:pt>
                <c:pt idx="3">
                  <c:v>Honeywell</c:v>
                </c:pt>
                <c:pt idx="4">
                  <c:v>Rockwell Automation, Inc.</c:v>
                </c:pt>
              </c:strCache>
            </c:strRef>
          </c:cat>
          <c:val>
            <c:numRef>
              <c:f>'Revenue by region'!$F$5:$F$10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7.66</c:v>
                </c:pt>
                <c:pt idx="3">
                  <c:v>0</c:v>
                </c:pt>
                <c:pt idx="4">
                  <c:v>1.25</c:v>
                </c:pt>
              </c:numCache>
            </c:numRef>
          </c:val>
        </c:ser>
        <c:gapWidth val="75"/>
        <c:overlap val="100"/>
        <c:axId val="148771968"/>
        <c:axId val="148773504"/>
      </c:barChart>
      <c:catAx>
        <c:axId val="148771968"/>
        <c:scaling>
          <c:orientation val="minMax"/>
        </c:scaling>
        <c:axPos val="l"/>
        <c:majorTickMark val="none"/>
        <c:tickLblPos val="nextTo"/>
        <c:crossAx val="148773504"/>
        <c:crosses val="autoZero"/>
        <c:auto val="1"/>
        <c:lblAlgn val="ctr"/>
        <c:lblOffset val="100"/>
      </c:catAx>
      <c:valAx>
        <c:axId val="14877350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9525">
            <a:noFill/>
          </a:ln>
        </c:spPr>
        <c:crossAx val="14877196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[Competitor Analysis Dashboard.xlsx]Net Income!PivotTable11</c:name>
    <c:fmtId val="0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Income FY,2020 </a:t>
            </a:r>
            <a:r>
              <a:rPr lang="en-US" sz="1800" b="1" i="0" baseline="0"/>
              <a:t>( $ in Billion)</a:t>
            </a:r>
            <a:endParaRPr lang="en-US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'Net Income'!$B$3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'Net Income'!$A$4:$A$9</c:f>
              <c:strCache>
                <c:ptCount val="5"/>
                <c:pt idx="0">
                  <c:v>ABB Ltd.</c:v>
                </c:pt>
                <c:pt idx="1">
                  <c:v>Emerson</c:v>
                </c:pt>
                <c:pt idx="2">
                  <c:v>General Electric Co.</c:v>
                </c:pt>
                <c:pt idx="3">
                  <c:v>Honeywell</c:v>
                </c:pt>
                <c:pt idx="4">
                  <c:v>Rockwell Automation, Inc.</c:v>
                </c:pt>
              </c:strCache>
            </c:strRef>
          </c:cat>
          <c:val>
            <c:numRef>
              <c:f>'Net Income'!$B$4:$B$9</c:f>
              <c:numCache>
                <c:formatCode>General</c:formatCode>
                <c:ptCount val="5"/>
                <c:pt idx="0">
                  <c:v>5.2</c:v>
                </c:pt>
                <c:pt idx="1">
                  <c:v>2</c:v>
                </c:pt>
                <c:pt idx="2">
                  <c:v>5.5</c:v>
                </c:pt>
                <c:pt idx="3">
                  <c:v>4.9000000000000004</c:v>
                </c:pt>
                <c:pt idx="4">
                  <c:v>1</c:v>
                </c:pt>
              </c:numCache>
            </c:numRef>
          </c:val>
        </c:ser>
        <c:dLbls>
          <c:showVal val="1"/>
        </c:dLbls>
        <c:overlap val="-25"/>
        <c:axId val="148931328"/>
        <c:axId val="148932864"/>
      </c:barChart>
      <c:catAx>
        <c:axId val="148931328"/>
        <c:scaling>
          <c:orientation val="minMax"/>
        </c:scaling>
        <c:axPos val="b"/>
        <c:majorTickMark val="none"/>
        <c:tickLblPos val="nextTo"/>
        <c:crossAx val="148932864"/>
        <c:crosses val="autoZero"/>
        <c:auto val="1"/>
        <c:lblAlgn val="ctr"/>
        <c:lblOffset val="100"/>
      </c:catAx>
      <c:valAx>
        <c:axId val="148932864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148931328"/>
        <c:crosses val="autoZero"/>
        <c:crossBetween val="between"/>
      </c:valAx>
      <c:spPr>
        <a:noFill/>
        <a:ln w="25400">
          <a:noFill/>
        </a:ln>
      </c:spPr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[Competitor Analysis Dashboard.xlsx]Growth %!PivotTable17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Revenue Growth % FY,2020</a:t>
            </a:r>
          </a:p>
        </c:rich>
      </c:tx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CatName val="1"/>
          <c:showPercent val="1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'Growth %'!$B$3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'Growth %'!$A$4:$A$9</c:f>
              <c:strCache>
                <c:ptCount val="5"/>
                <c:pt idx="0">
                  <c:v>ABB Ltd.</c:v>
                </c:pt>
                <c:pt idx="1">
                  <c:v>Emerson</c:v>
                </c:pt>
                <c:pt idx="2">
                  <c:v>General Electric Co.</c:v>
                </c:pt>
                <c:pt idx="3">
                  <c:v>Honeywell</c:v>
                </c:pt>
                <c:pt idx="4">
                  <c:v>Rockwell Automation, Inc.</c:v>
                </c:pt>
              </c:strCache>
            </c:strRef>
          </c:cat>
          <c:val>
            <c:numRef>
              <c:f>'Growth %'!$B$4:$B$9</c:f>
              <c:numCache>
                <c:formatCode>General</c:formatCode>
                <c:ptCount val="5"/>
                <c:pt idx="0">
                  <c:v>7</c:v>
                </c:pt>
                <c:pt idx="1">
                  <c:v>8.64</c:v>
                </c:pt>
                <c:pt idx="2">
                  <c:v>17</c:v>
                </c:pt>
                <c:pt idx="3">
                  <c:v>11</c:v>
                </c:pt>
                <c:pt idx="4">
                  <c:v>5.45</c:v>
                </c:pt>
              </c:numCache>
            </c:numRef>
          </c:val>
        </c:ser>
        <c:dLbls>
          <c:showCatName val="1"/>
          <c:showPercent val="1"/>
        </c:dLbls>
        <c:firstSliceAng val="0"/>
        <c:holeSize val="50"/>
      </c:doughnutChart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2720340</xdr:colOff>
      <xdr:row>3</xdr:row>
      <xdr:rowOff>381000</xdr:rowOff>
    </xdr:from>
    <xdr:to>
      <xdr:col>3</xdr:col>
      <xdr:colOff>114300</xdr:colOff>
      <xdr:row>4</xdr:row>
      <xdr:rowOff>0</xdr:rowOff>
    </xdr:to>
    <xdr:sp macro="" textlink="">
      <xdr:nvSpPr>
        <xdr:cNvPr id="3" name="Flowchart: Merge 2"/>
        <xdr:cNvSpPr/>
      </xdr:nvSpPr>
      <xdr:spPr>
        <a:xfrm>
          <a:off x="4236720" y="1318260"/>
          <a:ext cx="228600" cy="152400"/>
        </a:xfrm>
        <a:prstGeom prst="flowChartMerg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2720340</xdr:colOff>
      <xdr:row>3</xdr:row>
      <xdr:rowOff>381000</xdr:rowOff>
    </xdr:from>
    <xdr:to>
      <xdr:col>5</xdr:col>
      <xdr:colOff>114300</xdr:colOff>
      <xdr:row>4</xdr:row>
      <xdr:rowOff>0</xdr:rowOff>
    </xdr:to>
    <xdr:sp macro="" textlink="">
      <xdr:nvSpPr>
        <xdr:cNvPr id="4" name="Flowchart: Merge 3"/>
        <xdr:cNvSpPr/>
      </xdr:nvSpPr>
      <xdr:spPr>
        <a:xfrm>
          <a:off x="4282440" y="1135380"/>
          <a:ext cx="228600" cy="106680"/>
        </a:xfrm>
        <a:prstGeom prst="flowChartMerg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2720340</xdr:colOff>
      <xdr:row>3</xdr:row>
      <xdr:rowOff>381000</xdr:rowOff>
    </xdr:from>
    <xdr:to>
      <xdr:col>7</xdr:col>
      <xdr:colOff>114300</xdr:colOff>
      <xdr:row>4</xdr:row>
      <xdr:rowOff>0</xdr:rowOff>
    </xdr:to>
    <xdr:sp macro="" textlink="">
      <xdr:nvSpPr>
        <xdr:cNvPr id="5" name="Flowchart: Merge 4"/>
        <xdr:cNvSpPr/>
      </xdr:nvSpPr>
      <xdr:spPr>
        <a:xfrm>
          <a:off x="7726680" y="1135380"/>
          <a:ext cx="228600" cy="106680"/>
        </a:xfrm>
        <a:prstGeom prst="flowChartMerg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1203960</xdr:colOff>
      <xdr:row>3</xdr:row>
      <xdr:rowOff>304800</xdr:rowOff>
    </xdr:from>
    <xdr:to>
      <xdr:col>1</xdr:col>
      <xdr:colOff>1470660</xdr:colOff>
      <xdr:row>3</xdr:row>
      <xdr:rowOff>449580</xdr:rowOff>
    </xdr:to>
    <xdr:sp macro="" textlink="">
      <xdr:nvSpPr>
        <xdr:cNvPr id="6" name="Right Arrow 5"/>
        <xdr:cNvSpPr/>
      </xdr:nvSpPr>
      <xdr:spPr>
        <a:xfrm>
          <a:off x="1371600" y="1059180"/>
          <a:ext cx="266700" cy="14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3</xdr:row>
      <xdr:rowOff>15240</xdr:rowOff>
    </xdr:from>
    <xdr:to>
      <xdr:col>8</xdr:col>
      <xdr:colOff>601980</xdr:colOff>
      <xdr:row>20</xdr:row>
      <xdr:rowOff>83820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182880</xdr:colOff>
      <xdr:row>3</xdr:row>
      <xdr:rowOff>22860</xdr:rowOff>
    </xdr:from>
    <xdr:to>
      <xdr:col>18</xdr:col>
      <xdr:colOff>320040</xdr:colOff>
      <xdr:row>20</xdr:row>
      <xdr:rowOff>106680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167640</xdr:colOff>
      <xdr:row>21</xdr:row>
      <xdr:rowOff>7620</xdr:rowOff>
    </xdr:from>
    <xdr:to>
      <xdr:col>9</xdr:col>
      <xdr:colOff>0</xdr:colOff>
      <xdr:row>38</xdr:row>
      <xdr:rowOff>160020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190500</xdr:colOff>
      <xdr:row>21</xdr:row>
      <xdr:rowOff>68580</xdr:rowOff>
    </xdr:from>
    <xdr:to>
      <xdr:col>18</xdr:col>
      <xdr:colOff>320040</xdr:colOff>
      <xdr:row>38</xdr:row>
      <xdr:rowOff>175260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167640</xdr:colOff>
      <xdr:row>21</xdr:row>
      <xdr:rowOff>45720</xdr:rowOff>
    </xdr:from>
    <xdr:to>
      <xdr:col>2</xdr:col>
      <xdr:colOff>367336</xdr:colOff>
      <xdr:row>22</xdr:row>
      <xdr:rowOff>54768</xdr:rowOff>
    </xdr:to>
    <xdr:pic>
      <xdr:nvPicPr>
        <xdr:cNvPr id="13" name="chart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4198620"/>
          <a:ext cx="1418896" cy="191928"/>
        </a:xfrm>
        <a:prstGeom prst="rect">
          <a:avLst/>
        </a:prstGeom>
      </xdr:spPr>
    </xdr:pic>
    <xdr:clientData/>
  </xdr:twoCellAnchor>
  <xdr:twoCellAnchor editAs="oneCell">
    <xdr:from>
      <xdr:col>9</xdr:col>
      <xdr:colOff>249935</xdr:colOff>
      <xdr:row>21</xdr:row>
      <xdr:rowOff>99061</xdr:rowOff>
    </xdr:from>
    <xdr:to>
      <xdr:col>10</xdr:col>
      <xdr:colOff>274316</xdr:colOff>
      <xdr:row>22</xdr:row>
      <xdr:rowOff>114300</xdr:rowOff>
    </xdr:to>
    <xdr:pic>
      <xdr:nvPicPr>
        <xdr:cNvPr id="14" name="chart"/>
        <xdr:cNvPicPr>
          <a:picLocks noChangeAspect="1"/>
        </xdr:cNvPicPr>
      </xdr:nvPicPr>
      <xdr:blipFill>
        <a:blip xmlns:r="http://schemas.openxmlformats.org/officeDocument/2006/relationships" r:embed="rId5"/>
        <a:srcRect r="59650" b="6780"/>
        <a:stretch>
          <a:fillRect/>
        </a:stretch>
      </xdr:blipFill>
      <xdr:spPr>
        <a:xfrm>
          <a:off x="5736335" y="4251961"/>
          <a:ext cx="633981" cy="198119"/>
        </a:xfrm>
        <a:prstGeom prst="rect">
          <a:avLst/>
        </a:prstGeom>
      </xdr:spPr>
    </xdr:pic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0.00575</cdr:x>
      <cdr:y>0.01199</cdr:y>
    </cdr:from>
    <cdr:to>
      <cdr:x>0.31609</cdr:x>
      <cdr:y>0.08196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30481" y="38100"/>
          <a:ext cx="1645920" cy="222316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1</xdr:row>
      <xdr:rowOff>91440</xdr:rowOff>
    </xdr:from>
    <xdr:to>
      <xdr:col>8</xdr:col>
      <xdr:colOff>373380</xdr:colOff>
      <xdr:row>18</xdr:row>
      <xdr:rowOff>167640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22860</xdr:rowOff>
    </xdr:from>
    <xdr:to>
      <xdr:col>13</xdr:col>
      <xdr:colOff>137160</xdr:colOff>
      <xdr:row>20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1</xdr:row>
      <xdr:rowOff>121920</xdr:rowOff>
    </xdr:from>
    <xdr:to>
      <xdr:col>12</xdr:col>
      <xdr:colOff>281940</xdr:colOff>
      <xdr:row>17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2</xdr:row>
      <xdr:rowOff>121920</xdr:rowOff>
    </xdr:from>
    <xdr:to>
      <xdr:col>9</xdr:col>
      <xdr:colOff>556260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519.557390277776" createdVersion="3" refreshedVersion="3" minRefreshableVersion="3" recordCount="5">
  <cacheSource type="worksheet">
    <worksheetSource ref="A1:R5" sheet="Financial Data"/>
  </cacheSource>
  <cacheFields count="24">
    <cacheField name="Company" numFmtId="0">
      <sharedItems count="5">
        <s v="ABB Ltd."/>
        <s v="Honeywell"/>
        <s v="General Electric Co."/>
        <s v="Rockwell Automation, Inc."/>
        <s v="Emerson"/>
      </sharedItems>
    </cacheField>
    <cacheField name="Revenue(FY, 2018, $ in B ) " numFmtId="0">
      <sharedItems containsSemiMixedTypes="0" containsString="0" containsNumber="1" minValue="6.67" maxValue="121.62" count="5">
        <n v="27.66"/>
        <n v="41.8"/>
        <n v="121.62"/>
        <n v="6.67"/>
        <n v="17.41"/>
      </sharedItems>
    </cacheField>
    <cacheField name="Revenue(FY, 2019, $ in B)" numFmtId="0">
      <sharedItems containsSemiMixedTypes="0" containsString="0" containsNumber="1" minValue="6.69" maxValue="95.21"/>
    </cacheField>
    <cacheField name="Revenue(FY, 2020, $ in B)" numFmtId="0">
      <sharedItems containsSemiMixedTypes="0" containsString="0" containsNumber="1" minValue="6.33" maxValue="79.62"/>
    </cacheField>
    <cacheField name="Revenue growth, % (FY, 2018)" numFmtId="0">
      <sharedItems containsMixedTypes="1" containsNumber="1" minValue="0.03" maxValue="0.19" count="5">
        <n v="0.19"/>
        <n v="0.03"/>
        <s v="NA"/>
        <n v="5.62E-2"/>
        <n v="0.14000000000000001"/>
      </sharedItems>
    </cacheField>
    <cacheField name="Revenue growth, % (FY, 2019)" numFmtId="0">
      <sharedItems containsSemiMixedTypes="0" containsString="0" containsNumber="1" minValue="4.3E-3" maxValue="21.71" count="5">
        <n v="0.01"/>
        <n v="0.12"/>
        <n v="21.71"/>
        <n v="4.3E-3"/>
        <n v="5.5399999999999998E-2"/>
      </sharedItems>
    </cacheField>
    <cacheField name="Revenue growth, % (FY, 2020)" numFmtId="0">
      <sharedItems containsSemiMixedTypes="0" containsString="0" containsNumber="1" minValue="5.45E-2" maxValue="16.38"/>
    </cacheField>
    <cacheField name="Net Income (FY, 2018)" numFmtId="0">
      <sharedItems containsMixedTypes="1" containsNumber="1" minValue="2.2000000000000002" maxValue="22.4"/>
    </cacheField>
    <cacheField name="Net Income (FY, 2019)" numFmtId="0">
      <sharedItems containsMixedTypes="1" containsNumber="1" minValue="1.5" maxValue="6.2"/>
    </cacheField>
    <cacheField name="Net Income (FY, 2020)" numFmtId="0">
      <sharedItems containsMixedTypes="1" containsNumber="1" minValue="2" maxValue="5.5" count="5">
        <n v="5.2"/>
        <n v="4.9000000000000004"/>
        <n v="5.5"/>
        <s v="1.0b"/>
        <n v="2"/>
      </sharedItems>
    </cacheField>
    <cacheField name="Robotics and Motion" numFmtId="0">
      <sharedItems containsBlank="1"/>
    </cacheField>
    <cacheField name="Industrial Automation" numFmtId="0">
      <sharedItems containsString="0" containsBlank="1" containsNumber="1" minValue="5.79" maxValue="5.79"/>
    </cacheField>
    <cacheField name="Electrification Products" numFmtId="0">
      <sharedItems containsString="0" containsBlank="1" containsNumber="1" minValue="11.92" maxValue="11.92"/>
    </cacheField>
    <cacheField name="Motion" numFmtId="0">
      <sharedItems containsString="0" containsBlank="1" containsNumber="1" minValue="1.93" maxValue="1.93"/>
    </cacheField>
    <cacheField name="Robotics &amp; Discrete Automation" numFmtId="0">
      <sharedItems containsString="0" containsBlank="1" containsNumber="1" minValue="2.91" maxValue="2.91"/>
    </cacheField>
    <cacheField name="Process Automation" numFmtId="0">
      <sharedItems containsBlank="1"/>
    </cacheField>
    <cacheField name="The Americas" numFmtId="0">
      <sharedItems containsMixedTypes="1" containsNumber="1" minValue="7.95" maxValue="35.31" count="5">
        <n v="7.95"/>
        <n v="19.670000000000002"/>
        <n v="35.31"/>
        <s v="NA"/>
        <n v="8.9499999999999993"/>
      </sharedItems>
    </cacheField>
    <cacheField name="Europe" numFmtId="0">
      <sharedItems containsMixedTypes="1" containsNumber="1" minValue="3" maxValue="15.73"/>
    </cacheField>
    <cacheField name="Asia, Middle East and Africa" numFmtId="0">
      <sharedItems containsMixedTypes="1" containsNumber="1" minValue="4.8499999999999996" maxValue="8.42"/>
    </cacheField>
    <cacheField name="Asia" numFmtId="0">
      <sharedItems containsMixedTypes="1" containsNumber="1" minValue="16.22" maxValue="16.22"/>
    </cacheField>
    <cacheField name="Middle East" numFmtId="0">
      <sharedItems containsMixedTypes="1" containsNumber="1" minValue="1.25" maxValue="7.66"/>
    </cacheField>
    <cacheField name="Europe, Middle East and Africa" numFmtId="0">
      <sharedItems/>
    </cacheField>
    <cacheField name="Latin America" numFmtId="0">
      <sharedItems/>
    </cacheField>
    <cacheField name="North America" numFmtId="0">
      <sharedItems containsMixedTypes="1" containsNumber="1" minValue="3.76" maxValue="3.76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519.699639351849" createdVersion="3" refreshedVersion="3" minRefreshableVersion="3" recordCount="5">
  <cacheSource type="worksheet">
    <worksheetSource ref="A1:R6" sheet="Financial Data"/>
  </cacheSource>
  <cacheFields count="24">
    <cacheField name="Company" numFmtId="0">
      <sharedItems count="5">
        <s v="ABB Ltd."/>
        <s v="Honeywell"/>
        <s v="General Electric Co."/>
        <s v="Emerson"/>
        <s v="Rockwell Automation, Inc."/>
      </sharedItems>
    </cacheField>
    <cacheField name="Revenue(FY, 2018, $ in B ) " numFmtId="0">
      <sharedItems containsSemiMixedTypes="0" containsString="0" containsNumber="1" minValue="6.67" maxValue="121.62"/>
    </cacheField>
    <cacheField name="Revenue(FY, 2019, $ in B)" numFmtId="0">
      <sharedItems containsSemiMixedTypes="0" containsString="0" containsNumber="1" minValue="6.69" maxValue="95.21"/>
    </cacheField>
    <cacheField name="Revenue(FY, 2020, $ in B)" numFmtId="0">
      <sharedItems containsSemiMixedTypes="0" containsString="0" containsNumber="1" minValue="6.33" maxValue="79.62"/>
    </cacheField>
    <cacheField name="Revenue growth, % (FY, 2018)" numFmtId="0">
      <sharedItems containsMixedTypes="1" containsNumber="1" minValue="0.03" maxValue="0.19" count="5">
        <n v="0.19"/>
        <n v="0.03"/>
        <s v="NA"/>
        <n v="0.14000000000000001"/>
        <n v="5.62E-2"/>
      </sharedItems>
    </cacheField>
    <cacheField name="Revenue growth, % (FY, 2019)" numFmtId="0">
      <sharedItems containsSemiMixedTypes="0" containsString="0" containsNumber="1" minValue="4.3E-3" maxValue="21.71" count="5">
        <n v="0.01"/>
        <n v="0.12"/>
        <n v="21.71"/>
        <n v="5.5399999999999998E-2"/>
        <n v="4.3E-3"/>
      </sharedItems>
    </cacheField>
    <cacheField name="Revenue growth, % (FY, 2020)" numFmtId="0">
      <sharedItems containsSemiMixedTypes="0" containsString="0" containsNumber="1" minValue="5.45E-2" maxValue="16.38" count="5">
        <n v="7.0000000000000007E-2"/>
        <n v="0.11"/>
        <n v="16.38"/>
        <n v="8.6400000000000005E-2"/>
        <n v="5.45E-2"/>
      </sharedItems>
    </cacheField>
    <cacheField name="Net Income (FY, 2018)" numFmtId="2">
      <sharedItems containsSemiMixedTypes="0" containsString="0" containsNumber="1" minValue="2.2000000000000002" maxValue="535.5"/>
    </cacheField>
    <cacheField name="Net Income (FY, 2019)" numFmtId="2">
      <sharedItems containsSemiMixedTypes="0" containsString="0" containsNumber="1" minValue="1.5" maxValue="695.8"/>
    </cacheField>
    <cacheField name="Net Income (FY, 2020)" numFmtId="2">
      <sharedItems containsSemiMixedTypes="0" containsString="0" containsNumber="1" minValue="1" maxValue="5.5"/>
    </cacheField>
    <cacheField name="Robotics and Motion" numFmtId="0">
      <sharedItems containsBlank="1"/>
    </cacheField>
    <cacheField name="Industrial Automation" numFmtId="0">
      <sharedItems containsString="0" containsBlank="1" containsNumber="1" minValue="5.79" maxValue="5.79"/>
    </cacheField>
    <cacheField name="Electrification Products" numFmtId="0">
      <sharedItems containsString="0" containsBlank="1" containsNumber="1" minValue="11.92" maxValue="11.92"/>
    </cacheField>
    <cacheField name="Motion" numFmtId="0">
      <sharedItems containsString="0" containsBlank="1" containsNumber="1" minValue="1.93" maxValue="1.93"/>
    </cacheField>
    <cacheField name="Robotics &amp; Discrete Automation" numFmtId="0">
      <sharedItems containsString="0" containsBlank="1" containsNumber="1" minValue="2.91" maxValue="2.91"/>
    </cacheField>
    <cacheField name="Process Automation" numFmtId="0">
      <sharedItems containsBlank="1"/>
    </cacheField>
    <cacheField name="The Americas" numFmtId="0">
      <sharedItems containsMixedTypes="1" containsNumber="1" minValue="7.95" maxValue="35.31"/>
    </cacheField>
    <cacheField name="Europe" numFmtId="0">
      <sharedItems containsMixedTypes="1" containsNumber="1" minValue="3" maxValue="15.73"/>
    </cacheField>
    <cacheField name="Asia, Middle East and Africa" numFmtId="0">
      <sharedItems containsMixedTypes="1" containsNumber="1" minValue="4.8499999999999996" maxValue="8.42"/>
    </cacheField>
    <cacheField name="Asia" numFmtId="0">
      <sharedItems containsMixedTypes="1" containsNumber="1" minValue="16.22" maxValue="16.22"/>
    </cacheField>
    <cacheField name="Middle East" numFmtId="0">
      <sharedItems containsMixedTypes="1" containsNumber="1" minValue="1.25" maxValue="7.66"/>
    </cacheField>
    <cacheField name="Europe, Middle East and Africa" numFmtId="0">
      <sharedItems/>
    </cacheField>
    <cacheField name="Latin America" numFmtId="0">
      <sharedItems containsMixedTypes="1" containsNumber="1" minValue="0.45100000000000001" maxValue="0.45100000000000001"/>
    </cacheField>
    <cacheField name="North America" numFmtId="0">
      <sharedItems containsMixedTypes="1" containsNumber="1" minValue="3.76" maxValue="3.76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4519.889071296297" createdVersion="3" refreshedVersion="3" minRefreshableVersion="3" recordCount="5">
  <cacheSource type="worksheet">
    <worksheetSource ref="A1:S6" sheet="Financial Data"/>
  </cacheSource>
  <cacheFields count="19">
    <cacheField name="Company" numFmtId="0">
      <sharedItems count="5">
        <s v="ABB Ltd."/>
        <s v="Honeywell"/>
        <s v="General Electric Co."/>
        <s v="Emerson"/>
        <s v="Rockwell Automation, Inc."/>
      </sharedItems>
    </cacheField>
    <cacheField name="Revenue(FY, 2018, $ in B ) " numFmtId="0">
      <sharedItems containsSemiMixedTypes="0" containsString="0" containsNumber="1" minValue="6.67" maxValue="121.62"/>
    </cacheField>
    <cacheField name="Revenue(FY, 2019, $ in B)" numFmtId="0">
      <sharedItems containsSemiMixedTypes="0" containsString="0" containsNumber="1" minValue="6.69" maxValue="95.21"/>
    </cacheField>
    <cacheField name="Revenue(FY, 2020, $ in B)" numFmtId="0">
      <sharedItems containsSemiMixedTypes="0" containsString="0" containsNumber="1" minValue="6.33" maxValue="79.62"/>
    </cacheField>
    <cacheField name="Revenue growth, % (FY, 2018)" numFmtId="0">
      <sharedItems containsMixedTypes="1" containsNumber="1" minValue="0.03" maxValue="0.19"/>
    </cacheField>
    <cacheField name="Revenue growth, % (FY, 2019)" numFmtId="0">
      <sharedItems containsSemiMixedTypes="0" containsString="0" containsNumber="1" minValue="4.3E-3" maxValue="21.71"/>
    </cacheField>
    <cacheField name="Revenue growth, % (FY, 2020)" numFmtId="0">
      <sharedItems containsSemiMixedTypes="0" containsString="0" containsNumber="1" minValue="5.45E-2" maxValue="0.16900000000000001"/>
    </cacheField>
    <cacheField name="Net Income (FY, 2018)" numFmtId="2">
      <sharedItems containsSemiMixedTypes="0" containsString="0" containsNumber="1" minValue="2.2000000000000002" maxValue="535.5"/>
    </cacheField>
    <cacheField name="Net Income (FY, 2019)" numFmtId="2">
      <sharedItems containsSemiMixedTypes="0" containsString="0" containsNumber="1" minValue="1.5" maxValue="695.8"/>
    </cacheField>
    <cacheField name="Net Income (FY, 2020)" numFmtId="2">
      <sharedItems containsSemiMixedTypes="0" containsString="0" containsNumber="1" minValue="1" maxValue="5.5"/>
    </cacheField>
    <cacheField name="The Americas" numFmtId="0">
      <sharedItems containsMixedTypes="1" containsNumber="1" minValue="7.95" maxValue="35.31"/>
    </cacheField>
    <cacheField name="Europe" numFmtId="0">
      <sharedItems containsMixedTypes="1" containsNumber="1" minValue="3" maxValue="15.73"/>
    </cacheField>
    <cacheField name="Asia, Middle East and Africa" numFmtId="0">
      <sharedItems containsMixedTypes="1" containsNumber="1" minValue="4.8499999999999996" maxValue="8.42"/>
    </cacheField>
    <cacheField name="Asia" numFmtId="0">
      <sharedItems containsMixedTypes="1" containsNumber="1" minValue="16.22" maxValue="16.22"/>
    </cacheField>
    <cacheField name="Middle East" numFmtId="0">
      <sharedItems containsMixedTypes="1" containsNumber="1" minValue="1.25" maxValue="7.66"/>
    </cacheField>
    <cacheField name="Europe, Middle East and Africa" numFmtId="0">
      <sharedItems/>
    </cacheField>
    <cacheField name="Latin America" numFmtId="0">
      <sharedItems containsMixedTypes="1" containsNumber="1" minValue="0.45100000000000001" maxValue="0.45100000000000001"/>
    </cacheField>
    <cacheField name="North America" numFmtId="0">
      <sharedItems containsMixedTypes="1" containsNumber="1" minValue="3.76" maxValue="3.76"/>
    </cacheField>
    <cacheField name="Revenue growth, % (FY, 2020)2" numFmtId="0">
      <sharedItems containsSemiMixedTypes="0" containsString="0" containsNumber="1" minValue="5.45" maxValue="17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x v="0"/>
    <n v="27.98"/>
    <n v="26.13"/>
    <x v="0"/>
    <x v="0"/>
    <n v="7.0000000000000007E-2"/>
    <n v="2.2999999999999998"/>
    <n v="1.5"/>
    <x v="0"/>
    <s v="NA"/>
    <n v="5.79"/>
    <n v="11.92"/>
    <n v="1.93"/>
    <n v="2.91"/>
    <s v="NA"/>
    <x v="0"/>
    <n v="9.76"/>
    <n v="8.42"/>
    <s v="NA"/>
    <s v="NA"/>
    <s v="NA"/>
    <s v="NA"/>
    <s v="NA"/>
  </r>
  <r>
    <x v="1"/>
    <x v="1"/>
    <n v="36.700000000000003"/>
    <n v="32.6"/>
    <x v="1"/>
    <x v="1"/>
    <n v="0.11"/>
    <n v="6.8"/>
    <n v="6.2"/>
    <x v="1"/>
    <m/>
    <m/>
    <m/>
    <m/>
    <m/>
    <m/>
    <x v="1"/>
    <n v="6.36"/>
    <n v="6.62"/>
    <s v="NA"/>
    <s v="NA"/>
    <s v="NA"/>
    <s v="NA"/>
    <s v="NA"/>
  </r>
  <r>
    <x v="2"/>
    <x v="2"/>
    <n v="95.21"/>
    <n v="79.62"/>
    <x v="2"/>
    <x v="2"/>
    <n v="16.38"/>
    <n v="22.4"/>
    <n v="4.9000000000000004"/>
    <x v="2"/>
    <m/>
    <m/>
    <m/>
    <m/>
    <m/>
    <m/>
    <x v="2"/>
    <n v="15.73"/>
    <s v="NA"/>
    <n v="16.22"/>
    <n v="7.66"/>
    <s v="NA"/>
    <s v="NA"/>
    <s v="NA"/>
  </r>
  <r>
    <x v="3"/>
    <x v="3"/>
    <n v="6.69"/>
    <n v="6.33"/>
    <x v="3"/>
    <x v="3"/>
    <n v="5.45E-2"/>
    <s v="535.5m"/>
    <s v="695.8m"/>
    <x v="3"/>
    <m/>
    <m/>
    <m/>
    <m/>
    <m/>
    <m/>
    <x v="3"/>
    <s v="NA"/>
    <s v="NA"/>
    <s v="868.7 m"/>
    <n v="1.25"/>
    <s v="NA"/>
    <s v="451.6 m"/>
    <n v="3.76"/>
  </r>
  <r>
    <x v="4"/>
    <x v="4"/>
    <n v="18.37"/>
    <n v="16.79"/>
    <x v="4"/>
    <x v="4"/>
    <n v="8.6400000000000005E-2"/>
    <n v="2.2000000000000002"/>
    <n v="2.2999999999999998"/>
    <x v="4"/>
    <m/>
    <m/>
    <m/>
    <m/>
    <m/>
    <m/>
    <x v="4"/>
    <n v="3"/>
    <n v="4.8499999999999996"/>
    <s v="NA"/>
    <s v="NA"/>
    <s v="NA"/>
    <s v="NA"/>
    <s v="N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">
  <r>
    <x v="0"/>
    <n v="27.66"/>
    <n v="27.98"/>
    <n v="26.13"/>
    <x v="0"/>
    <x v="0"/>
    <x v="0"/>
    <n v="2.2999999999999998"/>
    <n v="1.5"/>
    <n v="5.2"/>
    <s v="NA"/>
    <n v="5.79"/>
    <n v="11.92"/>
    <n v="1.93"/>
    <n v="2.91"/>
    <s v="NA"/>
    <n v="7.95"/>
    <n v="9.76"/>
    <n v="8.42"/>
    <s v="NA"/>
    <s v="NA"/>
    <s v="NA"/>
    <s v="NA"/>
    <s v="NA"/>
  </r>
  <r>
    <x v="1"/>
    <n v="41.8"/>
    <n v="36.700000000000003"/>
    <n v="32.6"/>
    <x v="1"/>
    <x v="1"/>
    <x v="1"/>
    <n v="6.8"/>
    <n v="6.2"/>
    <n v="4.9000000000000004"/>
    <m/>
    <m/>
    <m/>
    <m/>
    <m/>
    <m/>
    <n v="19.670000000000002"/>
    <n v="6.36"/>
    <n v="6.62"/>
    <s v="NA"/>
    <s v="NA"/>
    <s v="NA"/>
    <s v="NA"/>
    <s v="NA"/>
  </r>
  <r>
    <x v="2"/>
    <n v="121.62"/>
    <n v="95.21"/>
    <n v="79.62"/>
    <x v="2"/>
    <x v="2"/>
    <x v="2"/>
    <n v="22.4"/>
    <n v="4.9000000000000004"/>
    <n v="5.5"/>
    <m/>
    <m/>
    <m/>
    <m/>
    <m/>
    <m/>
    <n v="35.31"/>
    <n v="15.73"/>
    <s v="NA"/>
    <n v="16.22"/>
    <n v="7.66"/>
    <s v="NA"/>
    <s v="NA"/>
    <s v="NA"/>
  </r>
  <r>
    <x v="3"/>
    <n v="17.41"/>
    <n v="18.37"/>
    <n v="16.79"/>
    <x v="3"/>
    <x v="3"/>
    <x v="3"/>
    <n v="2.2000000000000002"/>
    <n v="2.2999999999999998"/>
    <n v="2"/>
    <m/>
    <m/>
    <m/>
    <m/>
    <m/>
    <m/>
    <n v="8.9499999999999993"/>
    <n v="3"/>
    <n v="4.8499999999999996"/>
    <s v="NA"/>
    <s v="NA"/>
    <s v="NA"/>
    <s v="NA"/>
    <s v="NA"/>
  </r>
  <r>
    <x v="4"/>
    <n v="6.67"/>
    <n v="6.69"/>
    <n v="6.33"/>
    <x v="4"/>
    <x v="4"/>
    <x v="4"/>
    <n v="535.5"/>
    <n v="695.8"/>
    <n v="1"/>
    <m/>
    <m/>
    <m/>
    <m/>
    <m/>
    <m/>
    <s v="NA"/>
    <s v="NA"/>
    <s v="NA"/>
    <s v="868.7 m"/>
    <n v="1.25"/>
    <s v="NA"/>
    <n v="0.45100000000000001"/>
    <n v="3.7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">
  <r>
    <x v="0"/>
    <n v="27.66"/>
    <n v="27.98"/>
    <n v="26.13"/>
    <n v="0.19"/>
    <n v="0.01"/>
    <n v="7.0000000000000007E-2"/>
    <n v="2.2999999999999998"/>
    <n v="1.5"/>
    <n v="5.2"/>
    <n v="7.95"/>
    <n v="9.76"/>
    <n v="8.42"/>
    <s v="NA"/>
    <s v="NA"/>
    <s v="NA"/>
    <s v="NA"/>
    <s v="NA"/>
    <n v="7"/>
  </r>
  <r>
    <x v="1"/>
    <n v="41.8"/>
    <n v="36.700000000000003"/>
    <n v="32.6"/>
    <n v="0.03"/>
    <n v="0.12"/>
    <n v="0.11"/>
    <n v="6.8"/>
    <n v="6.2"/>
    <n v="4.9000000000000004"/>
    <n v="19.670000000000002"/>
    <n v="6.36"/>
    <n v="6.62"/>
    <s v="NA"/>
    <s v="NA"/>
    <s v="NA"/>
    <s v="NA"/>
    <s v="NA"/>
    <n v="11"/>
  </r>
  <r>
    <x v="2"/>
    <n v="121.62"/>
    <n v="95.21"/>
    <n v="79.62"/>
    <s v="NA"/>
    <n v="21.71"/>
    <n v="0.16900000000000001"/>
    <n v="22.4"/>
    <n v="4.9000000000000004"/>
    <n v="5.5"/>
    <n v="35.31"/>
    <n v="15.73"/>
    <s v="NA"/>
    <n v="16.22"/>
    <n v="7.66"/>
    <s v="NA"/>
    <s v="NA"/>
    <s v="NA"/>
    <n v="17"/>
  </r>
  <r>
    <x v="3"/>
    <n v="17.41"/>
    <n v="18.37"/>
    <n v="16.79"/>
    <n v="0.14000000000000001"/>
    <n v="5.5399999999999998E-2"/>
    <n v="8.6400000000000005E-2"/>
    <n v="2.2000000000000002"/>
    <n v="2.2999999999999998"/>
    <n v="2"/>
    <n v="8.9499999999999993"/>
    <n v="3"/>
    <n v="4.8499999999999996"/>
    <s v="NA"/>
    <s v="NA"/>
    <s v="NA"/>
    <s v="NA"/>
    <s v="NA"/>
    <n v="8.64"/>
  </r>
  <r>
    <x v="4"/>
    <n v="6.67"/>
    <n v="6.69"/>
    <n v="6.33"/>
    <n v="5.62E-2"/>
    <n v="4.3E-3"/>
    <n v="5.45E-2"/>
    <n v="535.5"/>
    <n v="695.8"/>
    <n v="1"/>
    <s v="NA"/>
    <s v="NA"/>
    <s v="NA"/>
    <s v="868.7 m"/>
    <n v="1.25"/>
    <s v="NA"/>
    <n v="0.45100000000000001"/>
    <n v="3.76"/>
    <n v="5.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6">
  <location ref="A3:B9" firstHeaderRow="1" firstDataRow="1" firstDataCol="1"/>
  <pivotFields count="24">
    <pivotField axis="axisRow" showAll="0">
      <items count="6">
        <item x="0"/>
        <item x="4"/>
        <item x="2"/>
        <item x="1"/>
        <item x="3"/>
        <item t="default"/>
      </items>
    </pivotField>
    <pivotField showAll="0">
      <items count="6">
        <item x="3"/>
        <item x="4"/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(FY, 2020, $ in B)" fld="3" baseField="0" baseItem="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7">
  <location ref="A3:F10" firstHeaderRow="1" firstDataRow="2" firstDataCol="1"/>
  <pivotFields count="24">
    <pivotField axis="axisRow"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4"/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0"/>
        <item x="4"/>
        <item x="1"/>
        <item x="2"/>
        <item x="3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EU" fld="17" baseField="0" baseItem="0"/>
    <dataField name="AMEA" fld="18" baseField="0" baseItem="0"/>
    <dataField name="AS" fld="19" baseField="0" baseItem="0"/>
    <dataField name="NOAM" fld="23" baseField="0" baseItem="0"/>
    <dataField name="ME" fld="20" baseField="0" baseItem="0"/>
  </dataFields>
  <chartFormats count="1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3"/>
          </reference>
          <reference field="0" count="1" selected="0">
            <x v="4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4"/>
          </reference>
          <reference field="0" count="1" selected="0">
            <x v="4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2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23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7">
  <location ref="A3:B9" firstHeaderRow="1" firstDataRow="1" firstDataCol="1"/>
  <pivotFields count="24">
    <pivotField axis="axisRow" showAll="0">
      <items count="6">
        <item x="0"/>
        <item x="3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Net Income (FY, 2020)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7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9" firstHeaderRow="1" firstDataRow="1" firstDataCol="1"/>
  <pivotFields count="19">
    <pivotField axis="axisRow" showAll="0">
      <items count="6">
        <item x="0"/>
        <item x="3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 growth, % (FY, 2020)2" fld="1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>
      <pane ySplit="4" topLeftCell="A5" activePane="bottomLeft" state="frozen"/>
      <selection pane="bottomLeft" activeCell="H5" sqref="H5"/>
    </sheetView>
  </sheetViews>
  <sheetFormatPr defaultRowHeight="14.4"/>
  <cols>
    <col min="1" max="1" width="2.44140625" style="9" customWidth="1"/>
    <col min="2" max="2" width="22.21875" style="9" customWidth="1"/>
    <col min="3" max="3" width="41.33203125" style="9" customWidth="1"/>
    <col min="4" max="4" width="5.88671875" style="9" customWidth="1"/>
    <col min="5" max="5" width="41.33203125" style="9" customWidth="1"/>
    <col min="6" max="6" width="5.88671875" style="9" customWidth="1"/>
    <col min="7" max="7" width="41.33203125" style="9" customWidth="1"/>
    <col min="8" max="16384" width="8.88671875" style="9"/>
  </cols>
  <sheetData>
    <row r="1" spans="1:15" s="10" customForma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s="13" customFormat="1" ht="39" customHeight="1">
      <c r="A2" s="11" t="s">
        <v>64</v>
      </c>
      <c r="B2" s="12"/>
      <c r="C2" s="12"/>
      <c r="D2" s="12"/>
      <c r="E2" s="12"/>
      <c r="G2" s="12"/>
    </row>
    <row r="3" spans="1:15" ht="6" customHeight="1">
      <c r="A3" s="10"/>
    </row>
    <row r="4" spans="1:15" ht="38.4" customHeight="1">
      <c r="A4" s="10"/>
      <c r="B4" s="25" t="s">
        <v>68</v>
      </c>
      <c r="C4" s="19" t="s">
        <v>0</v>
      </c>
      <c r="E4" s="19" t="s">
        <v>1</v>
      </c>
      <c r="G4" s="19" t="s">
        <v>2</v>
      </c>
    </row>
    <row r="5" spans="1:15" ht="95.4" customHeight="1">
      <c r="A5" s="10"/>
      <c r="B5" s="23" t="s">
        <v>36</v>
      </c>
      <c r="C5" s="21" t="str">
        <f>VLOOKUP($C$4,'Company info'!$A$1:$Q$6,2,0)</f>
        <v>ABB is a company providing electrification, automation, robotics, and digitalization solutions to industrial customers.</v>
      </c>
      <c r="E5" s="21" t="str">
        <f>VLOOKUP($E$4,'Company info'!$A$1:$Q$6,2,0)</f>
        <v>Rockwell Automation is a company providing industrial automation and information solutions.</v>
      </c>
      <c r="G5" s="21" t="str">
        <f>VLOOKUP($G$4,'Company info'!$A$1:$Q$6,2,0)</f>
        <v>General Electric is a high-tech industrial company engaged in energy, healthcare, and transportation</v>
      </c>
    </row>
    <row r="6" spans="1:15" ht="21">
      <c r="A6" s="10"/>
      <c r="B6" s="24" t="s">
        <v>42</v>
      </c>
      <c r="C6" s="22">
        <f>VLOOKUP($C$4,'Company info'!$A$1:$Q$6,3,0)</f>
        <v>1988</v>
      </c>
      <c r="E6" s="22">
        <f>VLOOKUP($E$4,'Company info'!$A$1:$Q$6,3,0)</f>
        <v>1903</v>
      </c>
      <c r="G6" s="22">
        <f>VLOOKUP($G$4,'Company info'!$A$1:$Q$6,3,0)</f>
        <v>1892</v>
      </c>
    </row>
    <row r="7" spans="1:15" ht="21">
      <c r="A7" s="10"/>
      <c r="B7" s="24" t="s">
        <v>43</v>
      </c>
      <c r="C7" s="22" t="str">
        <f>VLOOKUP($C$4,'Company info'!$A$1:$Q$6,4,0)</f>
        <v>Public</v>
      </c>
      <c r="E7" s="21" t="str">
        <f>VLOOKUP($E$4,'Company info'!$A$1:$Q$6,4,0)</f>
        <v>Public</v>
      </c>
      <c r="G7" s="21" t="str">
        <f>VLOOKUP($G$4,'Company info'!$A$1:$Q$6,4,0)</f>
        <v>Public</v>
      </c>
      <c r="M7" s="9">
        <v>0</v>
      </c>
    </row>
    <row r="8" spans="1:15" ht="21">
      <c r="A8" s="10"/>
      <c r="B8" s="24" t="s">
        <v>66</v>
      </c>
      <c r="C8" s="22" t="str">
        <f>VLOOKUP($C$4,'Company info'!$A$1:$Q$6,5,0)</f>
        <v>Worldwide</v>
      </c>
      <c r="E8" s="21" t="str">
        <f>VLOOKUP($E$4,'Company info'!$A$1:$Q$6,5,0)</f>
        <v>Worldwide</v>
      </c>
      <c r="G8" s="21" t="str">
        <f>VLOOKUP($G$4,'Company info'!$A$1:$Q$6,5,0)</f>
        <v>Worldwide</v>
      </c>
    </row>
    <row r="9" spans="1:15" s="18" customFormat="1" ht="127.2" customHeight="1">
      <c r="A9" s="20"/>
      <c r="B9" s="23" t="s">
        <v>45</v>
      </c>
      <c r="C9" s="22" t="str">
        <f>VLOOKUP($C$4,'Company info'!$A$1:$Q$6,6,0)</f>
        <v>Manufacturing &amp; Industrial
automation
electricity
electronics
energy services
generators
robotics</v>
      </c>
      <c r="E9" s="21" t="str">
        <f>VLOOKUP($E$4,'Company info'!$A$1:$Q$6,6,0)</f>
        <v>Manufacturing &amp; Industrial
Technology
automation
electronic components
enterprise software
platform
safety
sensors</v>
      </c>
      <c r="G9" s="21" t="str">
        <f>VLOOKUP($G$4,'Company info'!$A$1:$Q$6,6,0)</f>
        <v>Energy &amp; Utilities
Manufacturing &amp; Industrial
aerospace
conglomerates
energy infrastructure
energy services
engines
medical imaging
renewables</v>
      </c>
    </row>
    <row r="10" spans="1:15" ht="21">
      <c r="A10" s="10"/>
      <c r="B10" s="24" t="s">
        <v>51</v>
      </c>
      <c r="C10" s="22" t="str">
        <f>VLOOKUP($C$4,'Company info'!$A$1:$Q$6,7,0)</f>
        <v>Zürich, CH</v>
      </c>
      <c r="E10" s="21" t="str">
        <f>VLOOKUP($E$4,'Company info'!$A$1:$Q$6,7,0)</f>
        <v>Milwaukee, US</v>
      </c>
      <c r="G10" s="21" t="str">
        <f>VLOOKUP($G$4,'Company info'!$A$1:$Q$6,7,0)</f>
        <v>Boston, US</v>
      </c>
    </row>
    <row r="11" spans="1:15" ht="21">
      <c r="A11" s="10"/>
      <c r="B11" s="24" t="s">
        <v>57</v>
      </c>
      <c r="C11" s="22">
        <f>VLOOKUP($C$4,'Company info'!$A$1:$Q$6,8,0)</f>
        <v>105600</v>
      </c>
      <c r="E11" s="22">
        <f>VLOOKUP($E$4,'Company info'!$A$1:$Q$6,8,0)</f>
        <v>23500</v>
      </c>
      <c r="G11" s="22">
        <f>VLOOKUP($G$4,'Company info'!$A$1:$Q$6,8,0)</f>
        <v>174000</v>
      </c>
    </row>
    <row r="12" spans="1:15" ht="21">
      <c r="A12" s="10"/>
      <c r="B12" s="24" t="s">
        <v>58</v>
      </c>
      <c r="C12" s="22" t="str">
        <f>VLOOKUP($C$4,'Company info'!$A$1:$Q$6,9,0)</f>
        <v>$26.1b (FY, 2020)</v>
      </c>
      <c r="E12" s="21" t="str">
        <f>VLOOKUP($E$4,'Company info'!$A$1:$Q$6,9,0)</f>
        <v>$6.3b (FY, 2020)</v>
      </c>
      <c r="G12" s="21" t="str">
        <f>VLOOKUP($G$4,'Company info'!$A$1:$Q$6,9,0)</f>
        <v>$79.6b (FY, 2020)</v>
      </c>
    </row>
    <row r="13" spans="1:15">
      <c r="A13" s="10"/>
    </row>
    <row r="14" spans="1:15">
      <c r="A14" s="10"/>
    </row>
    <row r="15" spans="1:15">
      <c r="A15" s="10"/>
    </row>
    <row r="16" spans="1:15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  <row r="27" spans="1:1">
      <c r="A27" s="10"/>
    </row>
    <row r="28" spans="1:1">
      <c r="A28" s="10"/>
    </row>
    <row r="29" spans="1:1">
      <c r="A29" s="10"/>
    </row>
    <row r="30" spans="1:1">
      <c r="A30" s="10"/>
    </row>
    <row r="31" spans="1:1">
      <c r="A31" s="10"/>
    </row>
    <row r="32" spans="1:1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</sheetData>
  <mergeCells count="1">
    <mergeCell ref="A1:O1"/>
  </mergeCells>
  <dataValidations count="1">
    <dataValidation type="list" allowBlank="1" showInputMessage="1" showErrorMessage="1" sqref="C4 E4 G4">
      <formula1>'Company info'!$A$2:$A$6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workbookViewId="0">
      <selection activeCell="T15" sqref="T15"/>
    </sheetView>
  </sheetViews>
  <sheetFormatPr defaultRowHeight="14.4"/>
  <cols>
    <col min="1" max="16384" width="8.88671875" style="9"/>
  </cols>
  <sheetData>
    <row r="1" spans="1:16" s="10" customForma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s="13" customFormat="1" ht="39" customHeight="1">
      <c r="A2" s="11" t="s">
        <v>28</v>
      </c>
      <c r="B2" s="12"/>
      <c r="C2" s="12"/>
      <c r="D2" s="12"/>
      <c r="E2" s="12"/>
      <c r="F2" s="12"/>
    </row>
    <row r="31" spans="10:10">
      <c r="J31"/>
    </row>
  </sheetData>
  <mergeCells count="1">
    <mergeCell ref="A1: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B9"/>
  <sheetViews>
    <sheetView workbookViewId="0">
      <selection activeCell="C27" sqref="C27"/>
    </sheetView>
  </sheetViews>
  <sheetFormatPr defaultRowHeight="14.4"/>
  <cols>
    <col min="1" max="1" width="22.6640625" bestFit="1" customWidth="1"/>
    <col min="2" max="4" width="29" customWidth="1"/>
    <col min="5" max="5" width="5" customWidth="1"/>
    <col min="6" max="6" width="7" customWidth="1"/>
    <col min="7" max="7" width="10.77734375" bestFit="1" customWidth="1"/>
  </cols>
  <sheetData>
    <row r="3" spans="1:2">
      <c r="A3" s="6" t="s">
        <v>25</v>
      </c>
      <c r="B3" t="s">
        <v>27</v>
      </c>
    </row>
    <row r="4" spans="1:2">
      <c r="A4" s="7" t="s">
        <v>0</v>
      </c>
      <c r="B4" s="8">
        <v>26.13</v>
      </c>
    </row>
    <row r="5" spans="1:2">
      <c r="A5" s="7" t="s">
        <v>18</v>
      </c>
      <c r="B5" s="8">
        <v>16.79</v>
      </c>
    </row>
    <row r="6" spans="1:2">
      <c r="A6" s="7" t="s">
        <v>2</v>
      </c>
      <c r="B6" s="8">
        <v>79.62</v>
      </c>
    </row>
    <row r="7" spans="1:2">
      <c r="A7" s="7" t="s">
        <v>17</v>
      </c>
      <c r="B7" s="8">
        <v>32.6</v>
      </c>
    </row>
    <row r="8" spans="1:2">
      <c r="A8" s="7" t="s">
        <v>1</v>
      </c>
      <c r="B8" s="8">
        <v>6.33</v>
      </c>
    </row>
    <row r="9" spans="1:2">
      <c r="A9" s="7" t="s">
        <v>26</v>
      </c>
      <c r="B9" s="8">
        <v>161.47000000000003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F10"/>
  <sheetViews>
    <sheetView workbookViewId="0">
      <selection activeCell="N23" sqref="N23"/>
    </sheetView>
  </sheetViews>
  <sheetFormatPr defaultRowHeight="14.4"/>
  <cols>
    <col min="1" max="1" width="22.6640625" customWidth="1"/>
    <col min="2" max="2" width="8.77734375" customWidth="1"/>
    <col min="3" max="3" width="6.21875" bestFit="1" customWidth="1"/>
    <col min="4" max="4" width="6" customWidth="1"/>
    <col min="5" max="5" width="6.6640625" bestFit="1" customWidth="1"/>
    <col min="6" max="6" width="5" customWidth="1"/>
    <col min="7" max="7" width="5" bestFit="1" customWidth="1"/>
    <col min="8" max="8" width="17.44140625" bestFit="1" customWidth="1"/>
  </cols>
  <sheetData>
    <row r="3" spans="1:6">
      <c r="B3" s="6" t="s">
        <v>29</v>
      </c>
    </row>
    <row r="4" spans="1:6">
      <c r="A4" s="6" t="s">
        <v>25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</row>
    <row r="5" spans="1:6">
      <c r="A5" s="7" t="s">
        <v>0</v>
      </c>
      <c r="B5" s="8">
        <v>9.76</v>
      </c>
      <c r="C5" s="8">
        <v>8.42</v>
      </c>
      <c r="D5" s="8">
        <v>0</v>
      </c>
      <c r="E5" s="8">
        <v>0</v>
      </c>
      <c r="F5" s="8">
        <v>0</v>
      </c>
    </row>
    <row r="6" spans="1:6">
      <c r="A6" s="7" t="s">
        <v>18</v>
      </c>
      <c r="B6" s="8">
        <v>3</v>
      </c>
      <c r="C6" s="8">
        <v>4.8499999999999996</v>
      </c>
      <c r="D6" s="8">
        <v>0</v>
      </c>
      <c r="E6" s="8">
        <v>0</v>
      </c>
      <c r="F6" s="8">
        <v>0</v>
      </c>
    </row>
    <row r="7" spans="1:6">
      <c r="A7" s="7" t="s">
        <v>2</v>
      </c>
      <c r="B7" s="8">
        <v>15.73</v>
      </c>
      <c r="C7" s="8">
        <v>0</v>
      </c>
      <c r="D7" s="8">
        <v>16.22</v>
      </c>
      <c r="E7" s="8">
        <v>0</v>
      </c>
      <c r="F7" s="8">
        <v>7.66</v>
      </c>
    </row>
    <row r="8" spans="1:6">
      <c r="A8" s="7" t="s">
        <v>17</v>
      </c>
      <c r="B8" s="8">
        <v>6.36</v>
      </c>
      <c r="C8" s="8">
        <v>6.62</v>
      </c>
      <c r="D8" s="8">
        <v>0</v>
      </c>
      <c r="E8" s="8">
        <v>0</v>
      </c>
      <c r="F8" s="8">
        <v>0</v>
      </c>
    </row>
    <row r="9" spans="1:6">
      <c r="A9" s="7" t="s">
        <v>1</v>
      </c>
      <c r="B9" s="8">
        <v>0</v>
      </c>
      <c r="C9" s="8">
        <v>0</v>
      </c>
      <c r="D9" s="8">
        <v>0</v>
      </c>
      <c r="E9" s="8">
        <v>3.76</v>
      </c>
      <c r="F9" s="8">
        <v>1.25</v>
      </c>
    </row>
    <row r="10" spans="1:6">
      <c r="A10" s="7" t="s">
        <v>26</v>
      </c>
      <c r="B10" s="8">
        <v>34.85</v>
      </c>
      <c r="C10" s="8">
        <v>19.89</v>
      </c>
      <c r="D10" s="8">
        <v>16.22</v>
      </c>
      <c r="E10" s="8">
        <v>3.76</v>
      </c>
      <c r="F10" s="8">
        <v>8.91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B9"/>
  <sheetViews>
    <sheetView workbookViewId="0">
      <selection activeCell="E22" sqref="E22"/>
    </sheetView>
  </sheetViews>
  <sheetFormatPr defaultRowHeight="14.4"/>
  <cols>
    <col min="1" max="1" width="22.6640625" bestFit="1" customWidth="1"/>
    <col min="2" max="2" width="26.33203125" bestFit="1" customWidth="1"/>
  </cols>
  <sheetData>
    <row r="3" spans="1:2">
      <c r="A3" s="6" t="s">
        <v>25</v>
      </c>
      <c r="B3" t="s">
        <v>35</v>
      </c>
    </row>
    <row r="4" spans="1:2">
      <c r="A4" s="7" t="s">
        <v>0</v>
      </c>
      <c r="B4" s="8">
        <v>5.2</v>
      </c>
    </row>
    <row r="5" spans="1:2">
      <c r="A5" s="7" t="s">
        <v>18</v>
      </c>
      <c r="B5" s="8">
        <v>2</v>
      </c>
    </row>
    <row r="6" spans="1:2">
      <c r="A6" s="7" t="s">
        <v>2</v>
      </c>
      <c r="B6" s="8">
        <v>5.5</v>
      </c>
    </row>
    <row r="7" spans="1:2">
      <c r="A7" s="7" t="s">
        <v>17</v>
      </c>
      <c r="B7" s="8">
        <v>4.9000000000000004</v>
      </c>
    </row>
    <row r="8" spans="1:2">
      <c r="A8" s="7" t="s">
        <v>1</v>
      </c>
      <c r="B8" s="8">
        <v>1</v>
      </c>
    </row>
    <row r="9" spans="1:2">
      <c r="A9" s="7" t="s">
        <v>26</v>
      </c>
      <c r="B9" s="8">
        <v>18.600000000000001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3:B9"/>
  <sheetViews>
    <sheetView workbookViewId="0">
      <selection activeCell="N16" sqref="N16"/>
    </sheetView>
  </sheetViews>
  <sheetFormatPr defaultRowHeight="14.4"/>
  <cols>
    <col min="1" max="1" width="22.6640625" bestFit="1" customWidth="1"/>
    <col min="2" max="2" width="34" bestFit="1" customWidth="1"/>
  </cols>
  <sheetData>
    <row r="3" spans="1:2">
      <c r="A3" s="6" t="s">
        <v>25</v>
      </c>
      <c r="B3" t="s">
        <v>69</v>
      </c>
    </row>
    <row r="4" spans="1:2">
      <c r="A4" s="7" t="s">
        <v>0</v>
      </c>
      <c r="B4" s="8">
        <v>7</v>
      </c>
    </row>
    <row r="5" spans="1:2">
      <c r="A5" s="7" t="s">
        <v>18</v>
      </c>
      <c r="B5" s="8">
        <v>8.64</v>
      </c>
    </row>
    <row r="6" spans="1:2">
      <c r="A6" s="7" t="s">
        <v>2</v>
      </c>
      <c r="B6" s="8">
        <v>17</v>
      </c>
    </row>
    <row r="7" spans="1:2">
      <c r="A7" s="7" t="s">
        <v>17</v>
      </c>
      <c r="B7" s="8">
        <v>11</v>
      </c>
    </row>
    <row r="8" spans="1:2">
      <c r="A8" s="7" t="s">
        <v>1</v>
      </c>
      <c r="B8" s="8">
        <v>5.45</v>
      </c>
    </row>
    <row r="9" spans="1:2">
      <c r="A9" s="7" t="s">
        <v>26</v>
      </c>
      <c r="B9" s="8">
        <v>49.09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10" sqref="A10"/>
    </sheetView>
  </sheetViews>
  <sheetFormatPr defaultRowHeight="14.4"/>
  <cols>
    <col min="1" max="1" width="23.5546875" customWidth="1"/>
    <col min="2" max="2" width="16.6640625" customWidth="1"/>
    <col min="6" max="6" width="24.77734375" customWidth="1"/>
  </cols>
  <sheetData>
    <row r="1" spans="1:9">
      <c r="A1" s="3" t="s">
        <v>3</v>
      </c>
      <c r="B1" s="3" t="s">
        <v>36</v>
      </c>
      <c r="C1" s="15" t="s">
        <v>65</v>
      </c>
      <c r="D1" s="15" t="s">
        <v>43</v>
      </c>
      <c r="E1" s="15" t="s">
        <v>66</v>
      </c>
      <c r="F1" s="15" t="s">
        <v>45</v>
      </c>
      <c r="G1" s="15" t="s">
        <v>51</v>
      </c>
      <c r="H1" s="15" t="s">
        <v>57</v>
      </c>
      <c r="I1" s="15" t="s">
        <v>58</v>
      </c>
    </row>
    <row r="2" spans="1:9" ht="79.8" customHeight="1">
      <c r="A2" s="1" t="s">
        <v>0</v>
      </c>
      <c r="B2" s="16" t="s">
        <v>37</v>
      </c>
      <c r="C2">
        <v>1988</v>
      </c>
      <c r="D2" t="s">
        <v>44</v>
      </c>
      <c r="E2" t="s">
        <v>67</v>
      </c>
      <c r="F2" s="16" t="s">
        <v>49</v>
      </c>
      <c r="G2" t="s">
        <v>55</v>
      </c>
      <c r="H2" s="17">
        <v>105600</v>
      </c>
      <c r="I2" t="s">
        <v>62</v>
      </c>
    </row>
    <row r="3" spans="1:9" ht="82.2" customHeight="1">
      <c r="A3" t="s">
        <v>17</v>
      </c>
      <c r="B3" s="16" t="s">
        <v>38</v>
      </c>
      <c r="C3">
        <v>1906</v>
      </c>
      <c r="D3" t="s">
        <v>44</v>
      </c>
      <c r="E3" t="s">
        <v>67</v>
      </c>
      <c r="F3" s="16" t="s">
        <v>46</v>
      </c>
      <c r="G3" t="s">
        <v>52</v>
      </c>
      <c r="H3" s="17">
        <v>103000</v>
      </c>
      <c r="I3" t="s">
        <v>59</v>
      </c>
    </row>
    <row r="4" spans="1:9" ht="53.4" customHeight="1">
      <c r="A4" s="2" t="s">
        <v>2</v>
      </c>
      <c r="B4" s="16" t="s">
        <v>39</v>
      </c>
      <c r="C4" s="16">
        <v>1892</v>
      </c>
      <c r="D4" t="s">
        <v>44</v>
      </c>
      <c r="E4" t="s">
        <v>67</v>
      </c>
      <c r="F4" s="16" t="s">
        <v>50</v>
      </c>
      <c r="G4" s="16" t="s">
        <v>56</v>
      </c>
      <c r="H4" s="17">
        <v>174000</v>
      </c>
      <c r="I4" s="16" t="s">
        <v>63</v>
      </c>
    </row>
    <row r="5" spans="1:9" ht="42.6" customHeight="1">
      <c r="A5" t="s">
        <v>18</v>
      </c>
      <c r="B5" s="16" t="s">
        <v>40</v>
      </c>
      <c r="C5">
        <v>1890</v>
      </c>
      <c r="D5" t="s">
        <v>44</v>
      </c>
      <c r="E5" t="s">
        <v>67</v>
      </c>
      <c r="F5" s="16" t="s">
        <v>48</v>
      </c>
      <c r="G5" t="s">
        <v>54</v>
      </c>
      <c r="H5" s="17">
        <v>83500</v>
      </c>
      <c r="I5" t="s">
        <v>61</v>
      </c>
    </row>
    <row r="6" spans="1:9" ht="16.8" customHeight="1">
      <c r="A6" s="2" t="s">
        <v>1</v>
      </c>
      <c r="B6" s="16" t="s">
        <v>41</v>
      </c>
      <c r="C6">
        <v>1903</v>
      </c>
      <c r="D6" t="s">
        <v>44</v>
      </c>
      <c r="E6" t="s">
        <v>67</v>
      </c>
      <c r="F6" s="16" t="s">
        <v>47</v>
      </c>
      <c r="G6" t="s">
        <v>53</v>
      </c>
      <c r="H6" s="17">
        <v>23500</v>
      </c>
      <c r="I6" t="s">
        <v>60</v>
      </c>
    </row>
  </sheetData>
  <dataValidations count="1">
    <dataValidation type="list" allowBlank="1" showInputMessage="1" showErrorMessage="1" sqref="F9">
      <formula1>$A$2:$A$6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selection activeCell="J4" sqref="J4"/>
    </sheetView>
  </sheetViews>
  <sheetFormatPr defaultRowHeight="14.4"/>
  <cols>
    <col min="1" max="1" width="29.109375" customWidth="1"/>
    <col min="2" max="2" width="24.6640625" bestFit="1" customWidth="1"/>
    <col min="3" max="3" width="18.109375" bestFit="1" customWidth="1"/>
    <col min="4" max="4" width="23.77734375" bestFit="1" customWidth="1"/>
    <col min="5" max="5" width="27.6640625" bestFit="1" customWidth="1"/>
    <col min="6" max="6" width="27.21875" bestFit="1" customWidth="1"/>
    <col min="7" max="7" width="27.21875" customWidth="1"/>
    <col min="8" max="10" width="23" customWidth="1"/>
    <col min="11" max="11" width="13.6640625" bestFit="1" customWidth="1"/>
    <col min="13" max="13" width="26" bestFit="1" customWidth="1"/>
    <col min="16" max="16" width="28.5546875" bestFit="1" customWidth="1"/>
  </cols>
  <sheetData>
    <row r="1" spans="1:19">
      <c r="A1" s="3" t="s">
        <v>3</v>
      </c>
      <c r="B1" s="3" t="s">
        <v>4</v>
      </c>
      <c r="C1" s="3" t="s">
        <v>5</v>
      </c>
      <c r="D1" s="3" t="s">
        <v>6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7</v>
      </c>
      <c r="L1" s="3" t="s">
        <v>9</v>
      </c>
      <c r="M1" s="3" t="s">
        <v>10</v>
      </c>
      <c r="N1" s="3" t="s">
        <v>19</v>
      </c>
      <c r="O1" s="3" t="s">
        <v>20</v>
      </c>
      <c r="P1" s="3" t="s">
        <v>22</v>
      </c>
      <c r="Q1" s="3" t="s">
        <v>23</v>
      </c>
      <c r="R1" s="3" t="s">
        <v>24</v>
      </c>
      <c r="S1" s="3" t="s">
        <v>13</v>
      </c>
    </row>
    <row r="2" spans="1:19">
      <c r="A2" s="1" t="s">
        <v>0</v>
      </c>
      <c r="B2">
        <v>27.66</v>
      </c>
      <c r="C2">
        <v>27.98</v>
      </c>
      <c r="D2">
        <v>26.13</v>
      </c>
      <c r="E2" s="4">
        <v>0.19</v>
      </c>
      <c r="F2" s="4">
        <v>0.01</v>
      </c>
      <c r="G2" s="4">
        <v>7.0000000000000007E-2</v>
      </c>
      <c r="H2" s="14">
        <v>2.2999999999999998</v>
      </c>
      <c r="I2" s="14">
        <v>1.5</v>
      </c>
      <c r="J2" s="14">
        <v>5.2</v>
      </c>
      <c r="K2">
        <v>7.95</v>
      </c>
      <c r="L2">
        <v>9.76</v>
      </c>
      <c r="M2">
        <v>8.42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7</v>
      </c>
    </row>
    <row r="3" spans="1:19" ht="13.8" customHeight="1">
      <c r="A3" t="s">
        <v>17</v>
      </c>
      <c r="B3">
        <v>41.8</v>
      </c>
      <c r="C3">
        <v>36.700000000000003</v>
      </c>
      <c r="D3">
        <v>32.6</v>
      </c>
      <c r="E3" s="4">
        <v>0.03</v>
      </c>
      <c r="F3" s="4">
        <v>0.12</v>
      </c>
      <c r="G3" s="4">
        <v>0.11</v>
      </c>
      <c r="H3" s="14">
        <v>6.8</v>
      </c>
      <c r="I3" s="14">
        <v>6.2</v>
      </c>
      <c r="J3" s="14">
        <v>4.9000000000000004</v>
      </c>
      <c r="K3">
        <v>19.670000000000002</v>
      </c>
      <c r="L3">
        <v>6.36</v>
      </c>
      <c r="M3">
        <v>6.62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11</v>
      </c>
    </row>
    <row r="4" spans="1:19" ht="13.8" customHeight="1">
      <c r="A4" s="2" t="s">
        <v>2</v>
      </c>
      <c r="B4">
        <v>121.62</v>
      </c>
      <c r="C4">
        <v>95.21</v>
      </c>
      <c r="D4">
        <v>79.62</v>
      </c>
      <c r="E4" t="s">
        <v>8</v>
      </c>
      <c r="F4">
        <v>21.71</v>
      </c>
      <c r="G4" s="4">
        <v>0.16900000000000001</v>
      </c>
      <c r="H4" s="14">
        <v>22.4</v>
      </c>
      <c r="I4" s="14">
        <v>4.9000000000000004</v>
      </c>
      <c r="J4" s="14">
        <v>5.5</v>
      </c>
      <c r="K4">
        <v>35.31</v>
      </c>
      <c r="L4">
        <v>15.73</v>
      </c>
      <c r="M4" t="s">
        <v>8</v>
      </c>
      <c r="N4">
        <v>16.22</v>
      </c>
      <c r="O4">
        <v>7.66</v>
      </c>
      <c r="P4" t="s">
        <v>8</v>
      </c>
      <c r="Q4" t="s">
        <v>8</v>
      </c>
      <c r="R4" t="s">
        <v>8</v>
      </c>
      <c r="S4">
        <v>17</v>
      </c>
    </row>
    <row r="5" spans="1:19">
      <c r="A5" t="s">
        <v>18</v>
      </c>
      <c r="B5">
        <v>17.41</v>
      </c>
      <c r="C5">
        <v>18.37</v>
      </c>
      <c r="D5">
        <v>16.79</v>
      </c>
      <c r="E5" s="5">
        <v>0.14000000000000001</v>
      </c>
      <c r="F5" s="5">
        <v>5.5399999999999998E-2</v>
      </c>
      <c r="G5" s="5">
        <v>8.6400000000000005E-2</v>
      </c>
      <c r="H5" s="14">
        <v>2.2000000000000002</v>
      </c>
      <c r="I5" s="14">
        <v>2.2999999999999998</v>
      </c>
      <c r="J5" s="14">
        <v>2</v>
      </c>
      <c r="K5">
        <v>8.9499999999999993</v>
      </c>
      <c r="L5">
        <v>3</v>
      </c>
      <c r="M5">
        <v>4.8499999999999996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>
        <v>8.64</v>
      </c>
    </row>
    <row r="6" spans="1:19">
      <c r="A6" s="2" t="s">
        <v>1</v>
      </c>
      <c r="B6">
        <v>6.67</v>
      </c>
      <c r="C6">
        <v>6.69</v>
      </c>
      <c r="D6">
        <v>6.33</v>
      </c>
      <c r="E6" s="5">
        <v>5.62E-2</v>
      </c>
      <c r="F6" s="5">
        <v>4.3E-3</v>
      </c>
      <c r="G6" s="5">
        <v>5.45E-2</v>
      </c>
      <c r="H6" s="14">
        <v>535.5</v>
      </c>
      <c r="I6" s="14">
        <v>695.8</v>
      </c>
      <c r="J6" s="14">
        <v>1</v>
      </c>
      <c r="K6" t="s">
        <v>8</v>
      </c>
      <c r="L6" t="s">
        <v>8</v>
      </c>
      <c r="M6" t="s">
        <v>8</v>
      </c>
      <c r="N6" t="s">
        <v>21</v>
      </c>
      <c r="O6">
        <v>1.25</v>
      </c>
      <c r="P6" t="s">
        <v>8</v>
      </c>
      <c r="Q6">
        <v>0.45100000000000001</v>
      </c>
      <c r="R6">
        <v>3.76</v>
      </c>
      <c r="S6">
        <v>5.45</v>
      </c>
    </row>
    <row r="7" spans="1:19">
      <c r="A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Comparison Dashboard</vt:lpstr>
      <vt:lpstr>Financial Dashboard</vt:lpstr>
      <vt:lpstr>Revenue FY 2020</vt:lpstr>
      <vt:lpstr>Revenue by region</vt:lpstr>
      <vt:lpstr>Net Income</vt:lpstr>
      <vt:lpstr>Growth %</vt:lpstr>
      <vt:lpstr>Company info</vt:lpstr>
      <vt:lpstr>Financial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2021-11-19T16:00:02Z</dcterms:modified>
</cp:coreProperties>
</file>