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eway/Sites/github/city-rank/railway/"/>
    </mc:Choice>
  </mc:AlternateContent>
  <bookViews>
    <workbookView xWindow="0" yWindow="440" windowWidth="38400" windowHeight="22840" tabRatio="500"/>
  </bookViews>
  <sheets>
    <sheet name="工作表1" sheetId="1" r:id="rId1"/>
    <sheet name="工作表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B48" i="2"/>
  <c r="B46" i="2"/>
  <c r="B41" i="2"/>
  <c r="B29" i="2"/>
  <c r="B5" i="2"/>
  <c r="B45" i="2"/>
  <c r="B30" i="2"/>
  <c r="B17" i="2"/>
  <c r="B27" i="2"/>
  <c r="B35" i="2"/>
  <c r="B13" i="2"/>
  <c r="B37" i="2"/>
  <c r="B23" i="2"/>
  <c r="B34" i="2"/>
  <c r="B16" i="2"/>
  <c r="B31" i="2"/>
  <c r="B15" i="2"/>
  <c r="B22" i="2"/>
  <c r="B24" i="2"/>
  <c r="B7" i="2"/>
  <c r="B8" i="2"/>
  <c r="B38" i="2"/>
  <c r="B20" i="2"/>
  <c r="B12" i="2"/>
  <c r="B42" i="2"/>
  <c r="B28" i="2"/>
  <c r="B47" i="2"/>
  <c r="B14" i="2"/>
  <c r="B26" i="2"/>
  <c r="B4" i="2"/>
  <c r="B43" i="2"/>
  <c r="B21" i="2"/>
  <c r="B19" i="2"/>
  <c r="B36" i="2"/>
  <c r="B39" i="2"/>
  <c r="B9" i="2"/>
  <c r="B50" i="2"/>
  <c r="B40" i="2"/>
  <c r="B44" i="2"/>
  <c r="B49" i="2"/>
  <c r="B18" i="2"/>
  <c r="B33" i="2"/>
  <c r="B3" i="2"/>
  <c r="B32" i="2"/>
  <c r="B25" i="2"/>
  <c r="B10" i="2"/>
  <c r="B11" i="2"/>
  <c r="B6" i="2"/>
  <c r="B2" i="2"/>
  <c r="C44" i="1"/>
  <c r="C31" i="1"/>
  <c r="C38" i="1"/>
  <c r="C48" i="1"/>
  <c r="C40" i="1"/>
  <c r="C37" i="1"/>
  <c r="C39" i="1"/>
  <c r="C41" i="1"/>
  <c r="C32" i="1"/>
  <c r="C14" i="1"/>
  <c r="C35" i="1"/>
  <c r="C51" i="1"/>
  <c r="C49" i="1"/>
  <c r="C46" i="1"/>
  <c r="C26" i="1"/>
  <c r="C25" i="1"/>
  <c r="C13" i="1"/>
  <c r="C11" i="1"/>
  <c r="C5" i="1"/>
  <c r="C2" i="1"/>
  <c r="C3" i="1"/>
  <c r="C9" i="1"/>
  <c r="C21" i="1"/>
  <c r="C15" i="1"/>
  <c r="C16" i="1"/>
  <c r="C17" i="1"/>
  <c r="C34" i="1"/>
  <c r="C33" i="1"/>
  <c r="C29" i="1"/>
  <c r="C22" i="1"/>
  <c r="C18" i="1"/>
  <c r="C50" i="1"/>
  <c r="C30" i="1"/>
  <c r="C27" i="1"/>
  <c r="C4" i="1"/>
  <c r="C42" i="1"/>
  <c r="C28" i="1"/>
  <c r="C24" i="1"/>
  <c r="C7" i="1"/>
  <c r="C23" i="1"/>
  <c r="C8" i="1"/>
  <c r="C47" i="1"/>
  <c r="C6" i="1"/>
  <c r="C20" i="1"/>
  <c r="C12" i="1"/>
  <c r="C10" i="1"/>
  <c r="C36" i="1"/>
  <c r="C43" i="1"/>
</calcChain>
</file>

<file path=xl/sharedStrings.xml><?xml version="1.0" encoding="utf-8"?>
<sst xmlns="http://schemas.openxmlformats.org/spreadsheetml/2006/main" count="155" uniqueCount="103">
  <si>
    <t>北京</t>
    <rPh sb="0" eb="1">
      <t>uxyi</t>
    </rPh>
    <phoneticPr fontId="1" type="noConversion"/>
  </si>
  <si>
    <t>城市</t>
    <rPh sb="0" eb="1">
      <t>fdym</t>
    </rPh>
    <phoneticPr fontId="1" type="noConversion"/>
  </si>
  <si>
    <t>高铁线路</t>
    <rPh sb="0" eb="1">
      <t>ymqr</t>
    </rPh>
    <rPh sb="2" eb="3">
      <t>xgkh</t>
    </rPh>
    <phoneticPr fontId="1" type="noConversion"/>
  </si>
  <si>
    <t>得分</t>
    <rPh sb="0" eb="1">
      <t>tj</t>
    </rPh>
    <rPh sb="1" eb="2">
      <t>wv</t>
    </rPh>
    <phoneticPr fontId="1" type="noConversion"/>
  </si>
  <si>
    <t>上海</t>
    <rPh sb="0" eb="1">
      <t>h</t>
    </rPh>
    <rPh sb="1" eb="2">
      <t>itx</t>
    </rPh>
    <phoneticPr fontId="1" type="noConversion"/>
  </si>
  <si>
    <t>天津</t>
    <rPh sb="0" eb="1">
      <t>gdiv</t>
    </rPh>
    <phoneticPr fontId="1" type="noConversion"/>
  </si>
  <si>
    <t>重庆</t>
    <rPh sb="0" eb="1">
      <t>tgyd</t>
    </rPh>
    <phoneticPr fontId="1" type="noConversion"/>
  </si>
  <si>
    <t>广州</t>
    <rPh sb="0" eb="1">
      <t>yyyt</t>
    </rPh>
    <phoneticPr fontId="1" type="noConversion"/>
  </si>
  <si>
    <t>深圳</t>
    <rPh sb="0" eb="1">
      <t>ipfk</t>
    </rPh>
    <phoneticPr fontId="1" type="noConversion"/>
  </si>
  <si>
    <t>郑州</t>
    <rPh sb="0" eb="1">
      <t>udyt</t>
    </rPh>
    <phoneticPr fontId="1" type="noConversion"/>
  </si>
  <si>
    <t>西安</t>
    <rPh sb="0" eb="1">
      <t>sgpv</t>
    </rPh>
    <phoneticPr fontId="1" type="noConversion"/>
  </si>
  <si>
    <t>武汉</t>
    <rPh sb="0" eb="1">
      <t>gaic</t>
    </rPh>
    <phoneticPr fontId="1" type="noConversion"/>
  </si>
  <si>
    <t>合肥</t>
    <rPh sb="0" eb="1">
      <t>wgec</t>
    </rPh>
    <phoneticPr fontId="1" type="noConversion"/>
  </si>
  <si>
    <t>南京</t>
    <rPh sb="0" eb="1">
      <t>fmyi</t>
    </rPh>
    <phoneticPr fontId="1" type="noConversion"/>
  </si>
  <si>
    <t>杭州</t>
    <rPh sb="0" eb="1">
      <t>syyt</t>
    </rPh>
    <phoneticPr fontId="1" type="noConversion"/>
  </si>
  <si>
    <t>成都</t>
    <rPh sb="0" eb="1">
      <t>dnft</t>
    </rPh>
    <phoneticPr fontId="1" type="noConversion"/>
  </si>
  <si>
    <t>贵阳</t>
    <rPh sb="0" eb="1">
      <t>khbj</t>
    </rPh>
    <phoneticPr fontId="1" type="noConversion"/>
  </si>
  <si>
    <t>长沙</t>
    <rPh sb="0" eb="1">
      <t>taii</t>
    </rPh>
    <phoneticPr fontId="1" type="noConversion"/>
  </si>
  <si>
    <t>南昌</t>
    <rPh sb="0" eb="1">
      <t>fmjj</t>
    </rPh>
    <phoneticPr fontId="1" type="noConversion"/>
  </si>
  <si>
    <t>石家庄</t>
    <rPh sb="0" eb="1">
      <t>dpyf</t>
    </rPh>
    <phoneticPr fontId="1" type="noConversion"/>
  </si>
  <si>
    <t>太原</t>
    <rPh sb="0" eb="1">
      <t>dydr</t>
    </rPh>
    <phoneticPr fontId="1" type="noConversion"/>
  </si>
  <si>
    <t>沈阳</t>
    <rPh sb="0" eb="1">
      <t>ipbj</t>
    </rPh>
    <phoneticPr fontId="1" type="noConversion"/>
  </si>
  <si>
    <t>大连</t>
    <rPh sb="0" eb="1">
      <t>ddlp</t>
    </rPh>
    <phoneticPr fontId="1" type="noConversion"/>
  </si>
  <si>
    <t>长春</t>
    <rPh sb="0" eb="1">
      <t>tadw</t>
    </rPh>
    <phoneticPr fontId="1" type="noConversion"/>
  </si>
  <si>
    <t>哈尔滨</t>
    <phoneticPr fontId="1" type="noConversion"/>
  </si>
  <si>
    <t>呼和浩特</t>
    <phoneticPr fontId="1" type="noConversion"/>
  </si>
  <si>
    <t>徐州</t>
    <rPh sb="0" eb="1">
      <t>twyt</t>
    </rPh>
    <phoneticPr fontId="1" type="noConversion"/>
  </si>
  <si>
    <t>济南</t>
    <rPh sb="0" eb="1">
      <t>iyfm</t>
    </rPh>
    <phoneticPr fontId="1" type="noConversion"/>
  </si>
  <si>
    <t>青岛</t>
    <rPh sb="0" eb="1">
      <t>geqy</t>
    </rPh>
    <phoneticPr fontId="1" type="noConversion"/>
  </si>
  <si>
    <t>宁波</t>
    <rPh sb="0" eb="1">
      <t>psih</t>
    </rPh>
    <phoneticPr fontId="1" type="noConversion"/>
  </si>
  <si>
    <t>福州</t>
    <rPh sb="0" eb="1">
      <t>pyyt</t>
    </rPh>
    <phoneticPr fontId="1" type="noConversion"/>
  </si>
  <si>
    <t>襄阳</t>
    <rPh sb="0" eb="1">
      <t>ykbj</t>
    </rPh>
    <phoneticPr fontId="1" type="noConversion"/>
  </si>
  <si>
    <t>南宁</t>
    <rPh sb="0" eb="1">
      <t>fmps</t>
    </rPh>
    <phoneticPr fontId="1" type="noConversion"/>
  </si>
  <si>
    <t>宜宾</t>
    <rPh sb="0" eb="1">
      <t>pepr</t>
    </rPh>
    <phoneticPr fontId="1" type="noConversion"/>
  </si>
  <si>
    <t>昆明</t>
    <rPh sb="0" eb="1">
      <t>jxje</t>
    </rPh>
    <phoneticPr fontId="1" type="noConversion"/>
  </si>
  <si>
    <t>拉萨</t>
    <rPh sb="0" eb="1">
      <t>ruab</t>
    </rPh>
    <phoneticPr fontId="1" type="noConversion"/>
  </si>
  <si>
    <t>兰州</t>
    <rPh sb="0" eb="1">
      <t>ufyt</t>
    </rPh>
    <phoneticPr fontId="1" type="noConversion"/>
  </si>
  <si>
    <t>银川</t>
    <rPh sb="0" eb="1">
      <t>qvkt</t>
    </rPh>
    <phoneticPr fontId="1" type="noConversion"/>
  </si>
  <si>
    <t>西宁</t>
    <rPh sb="0" eb="1">
      <t>sgps</t>
    </rPh>
    <phoneticPr fontId="1" type="noConversion"/>
  </si>
  <si>
    <t>乌鲁木齐</t>
    <rPh sb="0" eb="1">
      <t>qqsy</t>
    </rPh>
    <phoneticPr fontId="1" type="noConversion"/>
  </si>
  <si>
    <t>海口</t>
    <rPh sb="0" eb="1">
      <t>itkk</t>
    </rPh>
    <phoneticPr fontId="1" type="noConversion"/>
  </si>
  <si>
    <t>无</t>
    <rPh sb="0" eb="1">
      <t>fq</t>
    </rPh>
    <phoneticPr fontId="1" type="noConversion"/>
  </si>
  <si>
    <t>厦门</t>
    <rPh sb="0" eb="1">
      <t>dduy</t>
    </rPh>
    <phoneticPr fontId="1" type="noConversion"/>
  </si>
  <si>
    <t>苏州</t>
    <rPh sb="0" eb="1">
      <t>alyt</t>
    </rPh>
    <phoneticPr fontId="1" type="noConversion"/>
  </si>
  <si>
    <t>无锡</t>
    <rPh sb="0" eb="1">
      <t>fqqj</t>
    </rPh>
    <phoneticPr fontId="1" type="noConversion"/>
  </si>
  <si>
    <t>阜阳</t>
    <rPh sb="0" eb="1">
      <t>wnbj</t>
    </rPh>
    <phoneticPr fontId="1" type="noConversion"/>
  </si>
  <si>
    <t>九江</t>
    <rPh sb="0" eb="1">
      <t>vt</t>
    </rPh>
    <rPh sb="1" eb="2">
      <t>ia</t>
    </rPh>
    <phoneticPr fontId="1" type="noConversion"/>
  </si>
  <si>
    <t>宜昌</t>
    <rPh sb="0" eb="1">
      <t>pejj</t>
    </rPh>
    <phoneticPr fontId="1" type="noConversion"/>
  </si>
  <si>
    <t>佛山</t>
    <rPh sb="0" eb="1">
      <t>wxmm</t>
    </rPh>
    <phoneticPr fontId="1" type="noConversion"/>
  </si>
  <si>
    <t>东莞</t>
    <rPh sb="0" eb="1">
      <t>aiap</t>
    </rPh>
    <phoneticPr fontId="1" type="noConversion"/>
  </si>
  <si>
    <t>京广350北, 京广350南
石太250, 石济350
京石300城际 /2, 石邯250城际 /2</t>
    <rPh sb="0" eb="1">
      <t>yiyy</t>
    </rPh>
    <rPh sb="5" eb="6">
      <t>ux</t>
    </rPh>
    <rPh sb="8" eb="9">
      <t>yiyy</t>
    </rPh>
    <rPh sb="13" eb="14">
      <t>fm</t>
    </rPh>
    <rPh sb="15" eb="16">
      <t>dgud</t>
    </rPh>
    <rPh sb="16" eb="17">
      <t>dy</t>
    </rPh>
    <rPh sb="22" eb="23">
      <t>dgud</t>
    </rPh>
    <rPh sb="23" eb="24">
      <t>iyj</t>
    </rPh>
    <rPh sb="28" eb="29">
      <t>yiu</t>
    </rPh>
    <rPh sb="29" eb="30">
      <t>dgud</t>
    </rPh>
    <rPh sb="33" eb="34">
      <t>fdbf</t>
    </rPh>
    <rPh sb="40" eb="41">
      <t>dgud</t>
    </rPh>
    <rPh sb="41" eb="42">
      <t>han'dan</t>
    </rPh>
    <rPh sb="45" eb="46">
      <t>fdbf</t>
    </rPh>
    <phoneticPr fontId="1" type="noConversion"/>
  </si>
  <si>
    <t>郑合350北, 郑合350南
京九350北, 京九350南
徐阜350 /2</t>
    <rPh sb="0" eb="1">
      <t>udb</t>
    </rPh>
    <rPh sb="1" eb="2">
      <t>wgk</t>
    </rPh>
    <rPh sb="5" eb="6">
      <t>ux</t>
    </rPh>
    <rPh sb="8" eb="9">
      <t>udb</t>
    </rPh>
    <rPh sb="9" eb="10">
      <t>wgk</t>
    </rPh>
    <rPh sb="13" eb="14">
      <t>fm</t>
    </rPh>
    <rPh sb="15" eb="16">
      <t>yiu</t>
    </rPh>
    <rPh sb="16" eb="17">
      <t>vt</t>
    </rPh>
    <rPh sb="20" eb="21">
      <t>ux</t>
    </rPh>
    <rPh sb="23" eb="24">
      <t>yivt</t>
    </rPh>
    <rPh sb="28" eb="29">
      <t>fm</t>
    </rPh>
    <rPh sb="30" eb="31">
      <t>twt</t>
    </rPh>
    <rPh sb="31" eb="32">
      <t>wnbj</t>
    </rPh>
    <phoneticPr fontId="1" type="noConversion"/>
  </si>
  <si>
    <t>沪昆350东, 沪昆350西
沪杭350城际 /2, 宁杭350
杭甬350, 杭绍台350 /2
杭黄250 /2, 杭温350 /2</t>
    <rPh sb="0" eb="1">
      <t>iyn</t>
    </rPh>
    <rPh sb="1" eb="2">
      <t>jxx</t>
    </rPh>
    <rPh sb="5" eb="6">
      <t>ai</t>
    </rPh>
    <rPh sb="8" eb="9">
      <t>iyjx</t>
    </rPh>
    <rPh sb="13" eb="14">
      <t>sghg</t>
    </rPh>
    <rPh sb="15" eb="16">
      <t>iysy</t>
    </rPh>
    <rPh sb="20" eb="21">
      <t>fdbf</t>
    </rPh>
    <rPh sb="27" eb="28">
      <t>pssy</t>
    </rPh>
    <rPh sb="33" eb="34">
      <t>sym</t>
    </rPh>
    <rPh sb="40" eb="41">
      <t>sym</t>
    </rPh>
    <rPh sb="41" eb="42">
      <t>xvk</t>
    </rPh>
    <rPh sb="42" eb="43">
      <t>ck</t>
    </rPh>
    <rPh sb="50" eb="51">
      <t>sym</t>
    </rPh>
    <rPh sb="51" eb="52">
      <t>amw</t>
    </rPh>
    <rPh sb="60" eb="61">
      <t>sym</t>
    </rPh>
    <rPh sb="61" eb="62">
      <t>ijl</t>
    </rPh>
    <phoneticPr fontId="1" type="noConversion"/>
  </si>
  <si>
    <t>杭甬350, 甬福250
嘉甬250城际 /2</t>
    <rPh sb="0" eb="1">
      <t>sym</t>
    </rPh>
    <rPh sb="1" eb="2">
      <t>cej</t>
    </rPh>
    <rPh sb="7" eb="8">
      <t>cej</t>
    </rPh>
    <rPh sb="8" eb="9">
      <t>pyg</t>
    </rPh>
    <rPh sb="13" eb="14">
      <t>fkiw</t>
    </rPh>
    <rPh sb="14" eb="15">
      <t>cej</t>
    </rPh>
    <rPh sb="18" eb="19">
      <t>fdbf</t>
    </rPh>
    <phoneticPr fontId="1" type="noConversion"/>
  </si>
  <si>
    <t>京广350北, 京广350南
西武350, 武九250
合武250, 汉宜250
武咸300城际 /2, 武天(门)250城际 /2</t>
    <rPh sb="0" eb="1">
      <t>yiyy</t>
    </rPh>
    <rPh sb="5" eb="6">
      <t>ux</t>
    </rPh>
    <rPh sb="8" eb="9">
      <t>yiyy</t>
    </rPh>
    <rPh sb="13" eb="14">
      <t>fm</t>
    </rPh>
    <rPh sb="15" eb="16">
      <t>sghg</t>
    </rPh>
    <rPh sb="16" eb="17">
      <t>gaic</t>
    </rPh>
    <rPh sb="22" eb="23">
      <t>gaic</t>
    </rPh>
    <rPh sb="23" eb="24">
      <t>vtia</t>
    </rPh>
    <rPh sb="28" eb="29">
      <t>wgec</t>
    </rPh>
    <rPh sb="29" eb="30">
      <t>gaic</t>
    </rPh>
    <rPh sb="35" eb="36">
      <t>ic</t>
    </rPh>
    <rPh sb="36" eb="37">
      <t>peg</t>
    </rPh>
    <rPh sb="41" eb="42">
      <t>gaic</t>
    </rPh>
    <rPh sb="42" eb="43">
      <t>dgps</t>
    </rPh>
    <rPh sb="46" eb="47">
      <t>fdbf</t>
    </rPh>
    <rPh sb="56" eb="57">
      <t>uyh</t>
    </rPh>
    <phoneticPr fontId="1" type="noConversion"/>
  </si>
  <si>
    <t>贵广300北, 贵广300南
南广250东, 南广250西
广佛200城际 /2, 广珠250北
广珠250南</t>
    <rPh sb="0" eb="1">
      <t>khyt</t>
    </rPh>
    <rPh sb="1" eb="2">
      <t>yyyt</t>
    </rPh>
    <rPh sb="5" eb="6">
      <t>ux</t>
    </rPh>
    <rPh sb="8" eb="9">
      <t>khyt</t>
    </rPh>
    <rPh sb="9" eb="10">
      <t>yyyt</t>
    </rPh>
    <rPh sb="13" eb="14">
      <t>fm</t>
    </rPh>
    <rPh sb="15" eb="16">
      <t>fm</t>
    </rPh>
    <rPh sb="16" eb="17">
      <t>yyyt</t>
    </rPh>
    <rPh sb="20" eb="21">
      <t>ai</t>
    </rPh>
    <rPh sb="23" eb="24">
      <t>fmyy</t>
    </rPh>
    <rPh sb="28" eb="29">
      <t>sghg</t>
    </rPh>
    <rPh sb="30" eb="31">
      <t>yyyt</t>
    </rPh>
    <rPh sb="31" eb="32">
      <t>wxmm</t>
    </rPh>
    <rPh sb="35" eb="36">
      <t>fdbf</t>
    </rPh>
    <rPh sb="42" eb="43">
      <t>yyyt</t>
    </rPh>
    <rPh sb="43" eb="44">
      <t>gria</t>
    </rPh>
    <rPh sb="47" eb="48">
      <t>ux</t>
    </rPh>
    <rPh sb="49" eb="50">
      <t>yyai</t>
    </rPh>
    <rPh sb="50" eb="51">
      <t>gri</t>
    </rPh>
    <rPh sb="54" eb="55">
      <t>fm</t>
    </rPh>
    <phoneticPr fontId="1" type="noConversion"/>
  </si>
  <si>
    <t>渝昆350北, 渝昆350南
成贵250北, 成贵250南
成自宜350</t>
    <rPh sb="0" eb="1">
      <t>iwgj</t>
    </rPh>
    <rPh sb="1" eb="2">
      <t>jxx</t>
    </rPh>
    <rPh sb="5" eb="6">
      <t>ux</t>
    </rPh>
    <rPh sb="8" eb="9">
      <t>iwgj</t>
    </rPh>
    <rPh sb="9" eb="10">
      <t>jxx</t>
    </rPh>
    <rPh sb="13" eb="14">
      <t>fm</t>
    </rPh>
    <rPh sb="15" eb="16">
      <t>dn</t>
    </rPh>
    <rPh sb="16" eb="17">
      <t>khgm</t>
    </rPh>
    <rPh sb="20" eb="21">
      <t>ux</t>
    </rPh>
    <rPh sb="23" eb="24">
      <t>dn</t>
    </rPh>
    <rPh sb="24" eb="25">
      <t>khgm</t>
    </rPh>
    <rPh sb="28" eb="29">
      <t>fm</t>
    </rPh>
    <rPh sb="30" eb="31">
      <t>dn</t>
    </rPh>
    <rPh sb="31" eb="32">
      <t>thd</t>
    </rPh>
    <rPh sb="32" eb="33">
      <t>peg</t>
    </rPh>
    <phoneticPr fontId="1" type="noConversion"/>
  </si>
  <si>
    <t>延西350, 西渝350
郑西350, 西武350
西宝350, 西成250
银西250, 大西350
西咸250城际 /2</t>
    <rPh sb="0" eb="1">
      <t>yan'an</t>
    </rPh>
    <rPh sb="1" eb="2">
      <t>sghg</t>
    </rPh>
    <rPh sb="7" eb="8">
      <t>sgiw</t>
    </rPh>
    <rPh sb="13" eb="14">
      <t>udb</t>
    </rPh>
    <rPh sb="14" eb="15">
      <t>sgfm</t>
    </rPh>
    <rPh sb="20" eb="21">
      <t>sghg</t>
    </rPh>
    <rPh sb="21" eb="22">
      <t>gaic</t>
    </rPh>
    <rPh sb="26" eb="27">
      <t>sghg</t>
    </rPh>
    <rPh sb="27" eb="28">
      <t>pgy</t>
    </rPh>
    <rPh sb="33" eb="34">
      <t>sghg</t>
    </rPh>
    <rPh sb="34" eb="35">
      <t>dn</t>
    </rPh>
    <rPh sb="39" eb="40">
      <t>qve</t>
    </rPh>
    <rPh sb="40" eb="41">
      <t>sghg</t>
    </rPh>
    <rPh sb="46" eb="47">
      <t>ddsg</t>
    </rPh>
    <rPh sb="47" eb="48">
      <t>sghg</t>
    </rPh>
    <rPh sb="52" eb="53">
      <t>sgdg</t>
    </rPh>
    <rPh sb="57" eb="58">
      <t>fdbf</t>
    </rPh>
    <phoneticPr fontId="1" type="noConversion"/>
  </si>
  <si>
    <t>京沪380北, 京沪380南
京沪350二线北, 京沪350二线南
津沈250, 京津350城际 /2
津保(定)200城际 /2, 津承(德)250城际 /2</t>
    <rPh sb="0" eb="1">
      <t>yiiy</t>
    </rPh>
    <rPh sb="5" eb="6">
      <t>ux</t>
    </rPh>
    <rPh sb="8" eb="9">
      <t>yiiy</t>
    </rPh>
    <rPh sb="13" eb="14">
      <t>fm</t>
    </rPh>
    <rPh sb="15" eb="16">
      <t>yiiy</t>
    </rPh>
    <rPh sb="20" eb="21">
      <t>fg</t>
    </rPh>
    <rPh sb="21" eb="22">
      <t>xg</t>
    </rPh>
    <rPh sb="22" eb="23">
      <t>ux</t>
    </rPh>
    <rPh sb="25" eb="26">
      <t>yiiy</t>
    </rPh>
    <rPh sb="30" eb="31">
      <t>fg</t>
    </rPh>
    <rPh sb="31" eb="32">
      <t>xg</t>
    </rPh>
    <rPh sb="32" eb="33">
      <t>fm</t>
    </rPh>
    <rPh sb="34" eb="35">
      <t>ivfh</t>
    </rPh>
    <rPh sb="35" eb="36">
      <t>ipq</t>
    </rPh>
    <rPh sb="41" eb="42">
      <t>yiu</t>
    </rPh>
    <rPh sb="42" eb="43">
      <t>ivfh</t>
    </rPh>
    <rPh sb="46" eb="47">
      <t>fdbf</t>
    </rPh>
    <rPh sb="52" eb="53">
      <t>ivfh</t>
    </rPh>
    <rPh sb="53" eb="54">
      <t>wks</t>
    </rPh>
    <rPh sb="55" eb="56">
      <t>pgh</t>
    </rPh>
    <rPh sb="60" eb="61">
      <t>fdbf</t>
    </rPh>
    <rPh sb="67" eb="68">
      <t>ivfh</t>
    </rPh>
    <rPh sb="68" eb="69">
      <t>bd</t>
    </rPh>
    <rPh sb="70" eb="71">
      <t>tfl</t>
    </rPh>
    <rPh sb="75" eb="76">
      <t>fdbf</t>
    </rPh>
    <phoneticPr fontId="1" type="noConversion"/>
  </si>
  <si>
    <t>大西350北, 大西350南
石太250, 太绥(德)200
郑太250</t>
    <rPh sb="0" eb="1">
      <t>ddsg</t>
    </rPh>
    <rPh sb="5" eb="6">
      <t>ux</t>
    </rPh>
    <rPh sb="8" eb="9">
      <t>ddsg</t>
    </rPh>
    <rPh sb="13" eb="14">
      <t>fm</t>
    </rPh>
    <rPh sb="15" eb="16">
      <t>dgpe</t>
    </rPh>
    <rPh sb="16" eb="17">
      <t>dy</t>
    </rPh>
    <rPh sb="22" eb="23">
      <t>dy</t>
    </rPh>
    <rPh sb="23" eb="24">
      <t>xev</t>
    </rPh>
    <rPh sb="25" eb="26">
      <t>tfl</t>
    </rPh>
    <rPh sb="31" eb="32">
      <t>udb</t>
    </rPh>
    <rPh sb="32" eb="33">
      <t>dy</t>
    </rPh>
    <phoneticPr fontId="1" type="noConversion"/>
  </si>
  <si>
    <t>京广350北, 京广350南
郑万350, 郑济350
郑合350, 郑西350
郑徐350, 郑太250
郑开(封)250城际 /2, 郑机200城际 /2
郑新250城际 /2</t>
    <rPh sb="0" eb="1">
      <t>yiyy</t>
    </rPh>
    <rPh sb="5" eb="6">
      <t>ux</t>
    </rPh>
    <rPh sb="8" eb="9">
      <t>yiyy</t>
    </rPh>
    <rPh sb="13" eb="14">
      <t>fm</t>
    </rPh>
    <rPh sb="15" eb="16">
      <t>udb</t>
    </rPh>
    <rPh sb="16" eb="17">
      <t>dnv</t>
    </rPh>
    <rPh sb="22" eb="23">
      <t>udb</t>
    </rPh>
    <rPh sb="23" eb="24">
      <t>iyj</t>
    </rPh>
    <rPh sb="28" eb="29">
      <t>udb</t>
    </rPh>
    <rPh sb="29" eb="30">
      <t>wgk</t>
    </rPh>
    <rPh sb="35" eb="36">
      <t>udb</t>
    </rPh>
    <rPh sb="36" eb="37">
      <t>sghg</t>
    </rPh>
    <rPh sb="41" eb="42">
      <t>udb</t>
    </rPh>
    <rPh sb="42" eb="43">
      <t>twyt</t>
    </rPh>
    <rPh sb="48" eb="49">
      <t>udb</t>
    </rPh>
    <rPh sb="49" eb="50">
      <t>dy</t>
    </rPh>
    <rPh sb="54" eb="55">
      <t>udb</t>
    </rPh>
    <rPh sb="55" eb="56">
      <t>ga</t>
    </rPh>
    <rPh sb="57" eb="58">
      <t>fffy</t>
    </rPh>
    <rPh sb="62" eb="63">
      <t>fdbf</t>
    </rPh>
    <rPh sb="69" eb="70">
      <t>udb</t>
    </rPh>
    <rPh sb="70" eb="71">
      <t>sm</t>
    </rPh>
    <rPh sb="74" eb="75">
      <t>fdbf</t>
    </rPh>
    <rPh sb="80" eb="81">
      <t>udb</t>
    </rPh>
    <rPh sb="81" eb="82">
      <t>usr</t>
    </rPh>
    <rPh sb="85" eb="86">
      <t>fdbf</t>
    </rPh>
    <phoneticPr fontId="1" type="noConversion"/>
  </si>
  <si>
    <t>哈大350北, 哈大350南
长吉晖(春)250 /2, 长辽(源)250 /2</t>
    <rPh sb="0" eb="1">
      <t>kwg</t>
    </rPh>
    <rPh sb="1" eb="2">
      <t>dd</t>
    </rPh>
    <rPh sb="5" eb="6">
      <t>ux</t>
    </rPh>
    <rPh sb="8" eb="9">
      <t>kwg</t>
    </rPh>
    <rPh sb="9" eb="10">
      <t>dd</t>
    </rPh>
    <rPh sb="13" eb="14">
      <t>fm</t>
    </rPh>
    <rPh sb="15" eb="16">
      <t>ta</t>
    </rPh>
    <rPh sb="16" eb="17">
      <t>fk</t>
    </rPh>
    <rPh sb="17" eb="18">
      <t>jplh</t>
    </rPh>
    <rPh sb="19" eb="20">
      <t>dwj</t>
    </rPh>
    <rPh sb="29" eb="30">
      <t>ta</t>
    </rPh>
    <rPh sb="30" eb="31">
      <t>bp</t>
    </rPh>
    <rPh sb="32" eb="33">
      <t>idr</t>
    </rPh>
    <phoneticPr fontId="1" type="noConversion"/>
  </si>
  <si>
    <t>京沪380北, 京沪380南
郑徐350, 徐连350
徐盐(城)250 /2, 徐阜350 /2</t>
    <rPh sb="0" eb="1">
      <t>yiiy</t>
    </rPh>
    <rPh sb="5" eb="6">
      <t>ux</t>
    </rPh>
    <rPh sb="8" eb="9">
      <t>yiiy</t>
    </rPh>
    <rPh sb="13" eb="14">
      <t>fm</t>
    </rPh>
    <rPh sb="15" eb="16">
      <t>udb</t>
    </rPh>
    <rPh sb="16" eb="17">
      <t>twt</t>
    </rPh>
    <rPh sb="22" eb="23">
      <t>twt</t>
    </rPh>
    <rPh sb="23" eb="24">
      <t>lpk</t>
    </rPh>
    <rPh sb="28" eb="29">
      <t>twt</t>
    </rPh>
    <rPh sb="29" eb="30">
      <t>fhfd</t>
    </rPh>
    <rPh sb="31" eb="32">
      <t>fdn</t>
    </rPh>
    <rPh sb="41" eb="42">
      <t>twt</t>
    </rPh>
    <rPh sb="42" eb="43">
      <t>fu'yang</t>
    </rPh>
    <phoneticPr fontId="1" type="noConversion"/>
  </si>
  <si>
    <t>汉宜250, 宜利200
呼南350北, 呼南350南
宜万(州)350 /2</t>
    <rPh sb="0" eb="1">
      <t>ic</t>
    </rPh>
    <rPh sb="1" eb="2">
      <t>peg</t>
    </rPh>
    <rPh sb="7" eb="8">
      <t>peg</t>
    </rPh>
    <rPh sb="8" eb="9">
      <t>tjh</t>
    </rPh>
    <rPh sb="13" eb="14">
      <t>kt</t>
    </rPh>
    <rPh sb="14" eb="15">
      <t>fm</t>
    </rPh>
    <rPh sb="18" eb="19">
      <t>ux</t>
    </rPh>
    <rPh sb="21" eb="22">
      <t>kt</t>
    </rPh>
    <rPh sb="22" eb="23">
      <t>fm</t>
    </rPh>
    <rPh sb="26" eb="27">
      <t>fm</t>
    </rPh>
    <rPh sb="28" eb="29">
      <t>peg</t>
    </rPh>
    <rPh sb="29" eb="30">
      <t>dnv</t>
    </rPh>
    <phoneticPr fontId="1" type="noConversion"/>
  </si>
  <si>
    <t>郑万(州)350北, 郑万350南
西武350北, 西武350南
襄宜350</t>
    <rPh sb="0" eb="1">
      <t>udb</t>
    </rPh>
    <rPh sb="1" eb="2">
      <t>dnv</t>
    </rPh>
    <rPh sb="8" eb="9">
      <t>ux</t>
    </rPh>
    <rPh sb="11" eb="12">
      <t>udb</t>
    </rPh>
    <rPh sb="12" eb="13">
      <t>dnv</t>
    </rPh>
    <rPh sb="16" eb="17">
      <t>fm</t>
    </rPh>
    <rPh sb="18" eb="19">
      <t>sghg</t>
    </rPh>
    <rPh sb="19" eb="20">
      <t>gaic</t>
    </rPh>
    <rPh sb="23" eb="24">
      <t>ux</t>
    </rPh>
    <rPh sb="26" eb="27">
      <t>sghg</t>
    </rPh>
    <rPh sb="27" eb="28">
      <t>gaic</t>
    </rPh>
    <rPh sb="31" eb="32">
      <t>fm</t>
    </rPh>
    <rPh sb="33" eb="34">
      <t>ykbj</t>
    </rPh>
    <rPh sb="34" eb="35">
      <t>peg</t>
    </rPh>
    <phoneticPr fontId="1" type="noConversion"/>
  </si>
  <si>
    <t>京广350北, 京广350南
沪昆350东, 沪昆350西
常益长350, 长赣350
长岳(阳)250城际 /2, 长株潭250城际 /2</t>
    <rPh sb="0" eb="1">
      <t>yiyy</t>
    </rPh>
    <rPh sb="5" eb="6">
      <t>ux</t>
    </rPh>
    <rPh sb="8" eb="9">
      <t>yiyy</t>
    </rPh>
    <rPh sb="13" eb="14">
      <t>fm</t>
    </rPh>
    <rPh sb="15" eb="16">
      <t>iyjx</t>
    </rPh>
    <rPh sb="20" eb="21">
      <t>ai</t>
    </rPh>
    <rPh sb="23" eb="24">
      <t>iyjx</t>
    </rPh>
    <rPh sb="28" eb="29">
      <t>sghg</t>
    </rPh>
    <rPh sb="38" eb="39">
      <t>ta</t>
    </rPh>
    <rPh sb="39" eb="40">
      <t>gan'zhou</t>
    </rPh>
    <rPh sb="44" eb="45">
      <t>ta</t>
    </rPh>
    <rPh sb="45" eb="46">
      <t>rgm</t>
    </rPh>
    <rPh sb="47" eb="48">
      <t>bj</t>
    </rPh>
    <rPh sb="52" eb="53">
      <t>fdbf</t>
    </rPh>
    <rPh sb="59" eb="60">
      <t>ta</t>
    </rPh>
    <rPh sb="60" eb="61">
      <t>zhu'zou</t>
    </rPh>
    <rPh sb="65" eb="66">
      <t>fdbf</t>
    </rPh>
    <phoneticPr fontId="1" type="noConversion"/>
  </si>
  <si>
    <t>赣深350北, 赣深350南
广深350东, 广深350西
广深200东 /2, 广深200西 /2
穗莞深200城际北 /2
穗莞深200城际南 /2
莞惠200城际 /2</t>
    <rPh sb="0" eb="1">
      <t>gan'zhou</t>
    </rPh>
    <rPh sb="1" eb="2">
      <t>ipw</t>
    </rPh>
    <rPh sb="5" eb="6">
      <t>ux</t>
    </rPh>
    <rPh sb="8" eb="9">
      <t>gan'zhou</t>
    </rPh>
    <rPh sb="9" eb="10">
      <t>ipw</t>
    </rPh>
    <rPh sb="13" eb="14">
      <t>fm</t>
    </rPh>
    <rPh sb="15" eb="16">
      <t>yyip</t>
    </rPh>
    <rPh sb="20" eb="21">
      <t>ai</t>
    </rPh>
    <rPh sb="23" eb="24">
      <t>yyyt</t>
    </rPh>
    <rPh sb="24" eb="25">
      <t>ipw</t>
    </rPh>
    <rPh sb="28" eb="29">
      <t>sghg</t>
    </rPh>
    <rPh sb="30" eb="31">
      <t>yyip</t>
    </rPh>
    <rPh sb="35" eb="36">
      <t>ai</t>
    </rPh>
    <rPh sb="41" eb="42">
      <t>yyip</t>
    </rPh>
    <rPh sb="46" eb="47">
      <t>sghg</t>
    </rPh>
    <rPh sb="51" eb="52">
      <t>tgjn</t>
    </rPh>
    <rPh sb="52" eb="53">
      <t>apfq</t>
    </rPh>
    <rPh sb="53" eb="54">
      <t>ipw</t>
    </rPh>
    <rPh sb="57" eb="58">
      <t>fdbf</t>
    </rPh>
    <rPh sb="59" eb="60">
      <t>ux</t>
    </rPh>
    <rPh sb="72" eb="73">
      <t>fm</t>
    </rPh>
    <rPh sb="77" eb="78">
      <t>apfq</t>
    </rPh>
    <rPh sb="78" eb="79">
      <t>gjhn</t>
    </rPh>
    <rPh sb="82" eb="83">
      <t>fdbf</t>
    </rPh>
    <phoneticPr fontId="1" type="noConversion"/>
  </si>
  <si>
    <t>渝贵200, 成贵250
沪昆350东, 沪昆350西
贵广300, 贵南350
贵开(阳)200城际 /2</t>
    <rPh sb="0" eb="1">
      <t>iwgj</t>
    </rPh>
    <rPh sb="1" eb="2">
      <t>khgm</t>
    </rPh>
    <rPh sb="7" eb="8">
      <t>dnkh</t>
    </rPh>
    <rPh sb="13" eb="14">
      <t>iyn</t>
    </rPh>
    <rPh sb="14" eb="15">
      <t>jxx</t>
    </rPh>
    <rPh sb="18" eb="19">
      <t>ai</t>
    </rPh>
    <rPh sb="21" eb="22">
      <t>iyjx</t>
    </rPh>
    <rPh sb="26" eb="27">
      <t>sghg</t>
    </rPh>
    <rPh sb="28" eb="29">
      <t>khyt</t>
    </rPh>
    <rPh sb="29" eb="30">
      <t>yyyt</t>
    </rPh>
    <rPh sb="35" eb="36">
      <t>khgm</t>
    </rPh>
    <rPh sb="36" eb="37">
      <t>fm</t>
    </rPh>
    <rPh sb="41" eb="42">
      <t>khgm</t>
    </rPh>
    <rPh sb="42" eb="43">
      <t>ga</t>
    </rPh>
    <rPh sb="44" eb="45">
      <t>bj</t>
    </rPh>
    <rPh sb="49" eb="50">
      <t>fdbf</t>
    </rPh>
    <phoneticPr fontId="1" type="noConversion"/>
  </si>
  <si>
    <t>兰新350东, 兰新350西
西(宁)成200</t>
    <rPh sb="0" eb="1">
      <t>ufus</t>
    </rPh>
    <rPh sb="5" eb="6">
      <t>ai</t>
    </rPh>
    <rPh sb="8" eb="9">
      <t>ufus</t>
    </rPh>
    <rPh sb="13" eb="14">
      <t>sghg</t>
    </rPh>
    <rPh sb="15" eb="16">
      <t>sghg</t>
    </rPh>
    <rPh sb="17" eb="18">
      <t>ps</t>
    </rPh>
    <rPh sb="19" eb="20">
      <t>dn</t>
    </rPh>
    <phoneticPr fontId="1" type="noConversion"/>
  </si>
  <si>
    <t>京沪380北, 京沪380南
沪宁350北 /2, 沪宁350南 /2
苏嘉(兴)250城际 /2, 苏(南)通250 /2</t>
    <rPh sb="20" eb="21">
      <t>ux</t>
    </rPh>
    <rPh sb="31" eb="32">
      <t>fm</t>
    </rPh>
    <rPh sb="36" eb="37">
      <t>alw</t>
    </rPh>
    <rPh sb="37" eb="38">
      <t>fkuk</t>
    </rPh>
    <rPh sb="39" eb="40">
      <t>iw</t>
    </rPh>
    <rPh sb="44" eb="45">
      <t>fdbf</t>
    </rPh>
    <rPh sb="51" eb="52">
      <t>alw</t>
    </rPh>
    <rPh sb="53" eb="54">
      <t>fm</t>
    </rPh>
    <rPh sb="55" eb="56">
      <t>cep</t>
    </rPh>
    <phoneticPr fontId="1" type="noConversion"/>
  </si>
  <si>
    <t>京沪380北, 京沪380南
沪宁350北 /2, 沪宁350南 /2</t>
    <rPh sb="0" eb="1">
      <t>yiiy</t>
    </rPh>
    <rPh sb="5" eb="6">
      <t>ux</t>
    </rPh>
    <rPh sb="8" eb="9">
      <t>yiiy</t>
    </rPh>
    <rPh sb="13" eb="14">
      <t>fm</t>
    </rPh>
    <rPh sb="15" eb="16">
      <t>iyps</t>
    </rPh>
    <rPh sb="20" eb="21">
      <t>ux</t>
    </rPh>
    <rPh sb="31" eb="32">
      <t>fm</t>
    </rPh>
    <phoneticPr fontId="1" type="noConversion"/>
  </si>
  <si>
    <t>京沪380北, 京沪380南
合宁250, 宁启(东)200
宁杭350, 宁安(庆)250
沪宁350城际 /2, 北沿江350</t>
    <rPh sb="0" eb="1">
      <t>yiiy</t>
    </rPh>
    <rPh sb="5" eb="6">
      <t>ux</t>
    </rPh>
    <rPh sb="8" eb="9">
      <t>yiiy</t>
    </rPh>
    <rPh sb="13" eb="14">
      <t>fm</t>
    </rPh>
    <rPh sb="15" eb="16">
      <t>wgk</t>
    </rPh>
    <rPh sb="16" eb="17">
      <t>ps</t>
    </rPh>
    <rPh sb="22" eb="23">
      <t>ps</t>
    </rPh>
    <rPh sb="23" eb="24">
      <t>ynk</t>
    </rPh>
    <rPh sb="25" eb="26">
      <t>ai</t>
    </rPh>
    <rPh sb="31" eb="32">
      <t>ps</t>
    </rPh>
    <rPh sb="32" eb="33">
      <t>sym</t>
    </rPh>
    <rPh sb="38" eb="39">
      <t>ps</t>
    </rPh>
    <rPh sb="39" eb="40">
      <t>pv</t>
    </rPh>
    <rPh sb="41" eb="42">
      <t>yd</t>
    </rPh>
    <rPh sb="47" eb="48">
      <t>iyn</t>
    </rPh>
    <rPh sb="48" eb="49">
      <t>ps</t>
    </rPh>
    <rPh sb="52" eb="53">
      <t>fdbf</t>
    </rPh>
    <rPh sb="59" eb="60">
      <t>ux</t>
    </rPh>
    <rPh sb="60" eb="61">
      <t>imk</t>
    </rPh>
    <rPh sb="61" eb="62">
      <t>ia</t>
    </rPh>
    <phoneticPr fontId="1" type="noConversion"/>
  </si>
  <si>
    <t>商丘</t>
    <rPh sb="0" eb="1">
      <t>shang'qiu</t>
    </rPh>
    <phoneticPr fontId="1" type="noConversion"/>
  </si>
  <si>
    <t>京九350北, 京九350南
连新350东, 连新350西</t>
    <rPh sb="0" eb="1">
      <t>yiu</t>
    </rPh>
    <rPh sb="1" eb="2">
      <t>vt</t>
    </rPh>
    <rPh sb="5" eb="6">
      <t>ux</t>
    </rPh>
    <rPh sb="8" eb="9">
      <t>yiu</t>
    </rPh>
    <rPh sb="9" eb="10">
      <t>vt</t>
    </rPh>
    <rPh sb="13" eb="14">
      <t>fm</t>
    </rPh>
    <rPh sb="15" eb="16">
      <t>lpu</t>
    </rPh>
    <rPh sb="16" eb="17">
      <t>usr</t>
    </rPh>
    <rPh sb="20" eb="21">
      <t>ai</t>
    </rPh>
    <rPh sb="23" eb="24">
      <t>lpk</t>
    </rPh>
    <rPh sb="24" eb="25">
      <t>usr</t>
    </rPh>
    <rPh sb="28" eb="29">
      <t>sghg</t>
    </rPh>
    <phoneticPr fontId="1" type="noConversion"/>
  </si>
  <si>
    <t>京沪380 +10, 京沪350二线 +10
沪昆350 +10, 沪通200
沪杭350城际 /2, 沪宁350城际 /2
沪苏湖350城际 /2, 北沿江350 +10</t>
    <rPh sb="0" eb="1">
      <t>yiu</t>
    </rPh>
    <rPh sb="1" eb="2">
      <t>iyn</t>
    </rPh>
    <rPh sb="11" eb="12">
      <t>yiiy</t>
    </rPh>
    <rPh sb="16" eb="17">
      <t>fg</t>
    </rPh>
    <rPh sb="17" eb="18">
      <t>xg</t>
    </rPh>
    <rPh sb="23" eb="24">
      <t>iyn</t>
    </rPh>
    <rPh sb="24" eb="25">
      <t>jxx</t>
    </rPh>
    <rPh sb="34" eb="35">
      <t>iyn</t>
    </rPh>
    <rPh sb="35" eb="36">
      <t>cep</t>
    </rPh>
    <rPh sb="40" eb="41">
      <t>iyn</t>
    </rPh>
    <rPh sb="41" eb="42">
      <t>syy</t>
    </rPh>
    <rPh sb="45" eb="46">
      <t>fdbf</t>
    </rPh>
    <rPh sb="52" eb="53">
      <t>iyn</t>
    </rPh>
    <rPh sb="53" eb="54">
      <t>ps</t>
    </rPh>
    <rPh sb="57" eb="58">
      <t>fdbf</t>
    </rPh>
    <rPh sb="63" eb="64">
      <t>iyn</t>
    </rPh>
    <rPh sb="64" eb="65">
      <t>alw</t>
    </rPh>
    <rPh sb="65" eb="66">
      <t>ide</t>
    </rPh>
    <rPh sb="69" eb="70">
      <t>fdbf</t>
    </rPh>
    <rPh sb="76" eb="77">
      <t>ux</t>
    </rPh>
    <rPh sb="77" eb="78">
      <t>imia</t>
    </rPh>
    <phoneticPr fontId="1" type="noConversion"/>
  </si>
  <si>
    <t>哈大350 +10, 丹(东)大200</t>
    <rPh sb="0" eb="1">
      <t>kwgk</t>
    </rPh>
    <rPh sb="1" eb="2">
      <t>dd</t>
    </rPh>
    <rPh sb="11" eb="12">
      <t>dan</t>
    </rPh>
    <rPh sb="13" eb="14">
      <t>ai</t>
    </rPh>
    <rPh sb="15" eb="16">
      <t>dd</t>
    </rPh>
    <phoneticPr fontId="1" type="noConversion"/>
  </si>
  <si>
    <t>京张350 +10京兰, 京沪380 +10
京沪350二线 +10 京沈350 +10京哈
京广350 +10, 京九350 +10
京津350城际 /2, 京唐250城际 /2
京石300城际 /2</t>
    <rPh sb="0" eb="1">
      <t>yiu</t>
    </rPh>
    <rPh sb="1" eb="2">
      <t>xt</t>
    </rPh>
    <rPh sb="13" eb="14">
      <t>yiu</t>
    </rPh>
    <rPh sb="14" eb="15">
      <t>iyn</t>
    </rPh>
    <rPh sb="23" eb="24">
      <t>yiiy</t>
    </rPh>
    <rPh sb="28" eb="29">
      <t>fg</t>
    </rPh>
    <rPh sb="29" eb="30">
      <t>xg</t>
    </rPh>
    <rPh sb="35" eb="36">
      <t>yiu</t>
    </rPh>
    <rPh sb="36" eb="37">
      <t>ipbj</t>
    </rPh>
    <rPh sb="47" eb="48">
      <t>yiu</t>
    </rPh>
    <rPh sb="48" eb="49">
      <t>yyyt</t>
    </rPh>
    <rPh sb="58" eb="59">
      <t>yiu</t>
    </rPh>
    <rPh sb="59" eb="60">
      <t>vt</t>
    </rPh>
    <rPh sb="68" eb="69">
      <t>yiu</t>
    </rPh>
    <rPh sb="69" eb="70">
      <t>ivfh</t>
    </rPh>
    <rPh sb="73" eb="74">
      <t>fdbf</t>
    </rPh>
    <rPh sb="80" eb="81">
      <t>yiu</t>
    </rPh>
    <rPh sb="81" eb="82">
      <t>yvhk</t>
    </rPh>
    <rPh sb="85" eb="86">
      <t>fdbf</t>
    </rPh>
    <rPh sb="91" eb="92">
      <t>yiu</t>
    </rPh>
    <rPh sb="92" eb="93">
      <t>dgud</t>
    </rPh>
    <rPh sb="96" eb="97">
      <t>fdbf</t>
    </rPh>
    <phoneticPr fontId="1" type="noConversion"/>
  </si>
  <si>
    <t>成渝350, 渝万250
渝贵200, 渝昆350
西渝350, 渝利200
渝黔(江)350 +10渝厦</t>
    <rPh sb="0" eb="1">
      <t>dniw</t>
    </rPh>
    <rPh sb="7" eb="8">
      <t>iwgj</t>
    </rPh>
    <rPh sb="8" eb="9">
      <t>dnv</t>
    </rPh>
    <rPh sb="13" eb="14">
      <t>iwgj</t>
    </rPh>
    <rPh sb="14" eb="15">
      <t>khgm</t>
    </rPh>
    <rPh sb="20" eb="21">
      <t>iwgj</t>
    </rPh>
    <rPh sb="21" eb="22">
      <t>jxx</t>
    </rPh>
    <rPh sb="26" eb="27">
      <t>sgiw</t>
    </rPh>
    <rPh sb="33" eb="34">
      <t>iwgj</t>
    </rPh>
    <rPh sb="34" eb="35">
      <t>tjh</t>
    </rPh>
    <rPh sb="39" eb="40">
      <t>iwgj</t>
    </rPh>
    <rPh sb="40" eb="41">
      <t>lfia</t>
    </rPh>
    <rPh sb="42" eb="43">
      <t>ia</t>
    </rPh>
    <phoneticPr fontId="1" type="noConversion"/>
  </si>
  <si>
    <t>京沈350, 秦(皇岛)沈250
哈大350北, 哈大350南
沈鞍(山)250城际 /2, 沈丹(东)200城际 /2
沈抚(顺)250城际 /2, 沈铁(岭)250城际 /2</t>
    <rPh sb="0" eb="1">
      <t>yiu</t>
    </rPh>
    <rPh sb="1" eb="2">
      <t>ipbj</t>
    </rPh>
    <rPh sb="7" eb="8">
      <t>dwt</t>
    </rPh>
    <rPh sb="9" eb="10">
      <t>rgf</t>
    </rPh>
    <rPh sb="10" eb="11">
      <t>qynm</t>
    </rPh>
    <rPh sb="12" eb="13">
      <t>ipq</t>
    </rPh>
    <rPh sb="17" eb="18">
      <t>kwg</t>
    </rPh>
    <rPh sb="18" eb="19">
      <t>dd</t>
    </rPh>
    <rPh sb="22" eb="23">
      <t>ux</t>
    </rPh>
    <rPh sb="25" eb="26">
      <t>kwg</t>
    </rPh>
    <rPh sb="26" eb="27">
      <t>dd</t>
    </rPh>
    <rPh sb="30" eb="31">
      <t>fm</t>
    </rPh>
    <rPh sb="32" eb="33">
      <t>ipq</t>
    </rPh>
    <rPh sb="33" eb="34">
      <t>an'san</t>
    </rPh>
    <rPh sb="35" eb="36">
      <t>mmmm</t>
    </rPh>
    <rPh sb="40" eb="41">
      <t>fdbf</t>
    </rPh>
    <rPh sb="47" eb="48">
      <t>ipbj</t>
    </rPh>
    <rPh sb="48" eb="49">
      <t>dan'dong</t>
    </rPh>
    <rPh sb="50" eb="51">
      <t>ai</t>
    </rPh>
    <rPh sb="55" eb="56">
      <t>fdbf</t>
    </rPh>
    <rPh sb="61" eb="62">
      <t>ipq</t>
    </rPh>
    <rPh sb="62" eb="63">
      <t>rfq</t>
    </rPh>
    <rPh sb="64" eb="65">
      <t>kdm</t>
    </rPh>
    <rPh sb="69" eb="70">
      <t>fdbf</t>
    </rPh>
    <rPh sb="76" eb="77">
      <t>ipbj</t>
    </rPh>
    <rPh sb="77" eb="78">
      <t>qrw</t>
    </rPh>
    <rPh sb="79" eb="80">
      <t>mwyc</t>
    </rPh>
    <rPh sb="84" eb="85">
      <t>fdbf</t>
    </rPh>
    <phoneticPr fontId="1" type="noConversion"/>
  </si>
  <si>
    <t>哈大350 +10, 绥(芬河)满(州里)250东
绥满250西, 哈佳(木斯)250 /2</t>
    <rPh sb="0" eb="1">
      <t>kwg</t>
    </rPh>
    <rPh sb="1" eb="2">
      <t>dd</t>
    </rPh>
    <rPh sb="11" eb="12">
      <t>xev</t>
    </rPh>
    <rPh sb="13" eb="14">
      <t>awv</t>
    </rPh>
    <rPh sb="14" eb="15">
      <t>isk</t>
    </rPh>
    <rPh sb="16" eb="17">
      <t>iauj</t>
    </rPh>
    <rPh sb="19" eb="20">
      <t>jfd</t>
    </rPh>
    <rPh sb="24" eb="25">
      <t>ai</t>
    </rPh>
    <rPh sb="26" eb="27">
      <t>xev</t>
    </rPh>
    <rPh sb="27" eb="28">
      <t>iauj</t>
    </rPh>
    <rPh sb="31" eb="32">
      <t>sghg</t>
    </rPh>
    <rPh sb="34" eb="35">
      <t>kwg</t>
    </rPh>
    <rPh sb="35" eb="36">
      <t>wffg</t>
    </rPh>
    <rPh sb="37" eb="38">
      <t>ssss</t>
    </rPh>
    <rPh sb="38" eb="39">
      <t>adwr</t>
    </rPh>
    <phoneticPr fontId="1" type="noConversion"/>
  </si>
  <si>
    <t>京沪380北, 京沪380南
济郑350, 济青350
济青250 /2, 济泰(安)250城际 /2</t>
    <rPh sb="0" eb="1">
      <t>yiiy</t>
    </rPh>
    <rPh sb="5" eb="6">
      <t>ux</t>
    </rPh>
    <rPh sb="8" eb="9">
      <t>yiiy</t>
    </rPh>
    <rPh sb="13" eb="14">
      <t>fm</t>
    </rPh>
    <rPh sb="15" eb="16">
      <t>iyj</t>
    </rPh>
    <rPh sb="16" eb="17">
      <t>udb</t>
    </rPh>
    <rPh sb="22" eb="23">
      <t>iyj</t>
    </rPh>
    <rPh sb="23" eb="24">
      <t>gef</t>
    </rPh>
    <rPh sb="28" eb="29">
      <t>iyj</t>
    </rPh>
    <rPh sb="29" eb="30">
      <t>gef</t>
    </rPh>
    <rPh sb="38" eb="39">
      <t>iyj</t>
    </rPh>
    <rPh sb="39" eb="40">
      <t>dwiu</t>
    </rPh>
    <rPh sb="41" eb="42">
      <t>pv</t>
    </rPh>
    <rPh sb="46" eb="47">
      <t>fdbf</t>
    </rPh>
    <phoneticPr fontId="1" type="noConversion"/>
  </si>
  <si>
    <t>济青350 +10青银, 济青250 /2
青荣(城)250, 青连200</t>
    <rPh sb="0" eb="1">
      <t>iyj</t>
    </rPh>
    <rPh sb="1" eb="2">
      <t>gef</t>
    </rPh>
    <rPh sb="9" eb="10">
      <t>geqv</t>
    </rPh>
    <rPh sb="13" eb="14">
      <t>iyj</t>
    </rPh>
    <rPh sb="14" eb="15">
      <t>gef</t>
    </rPh>
    <rPh sb="22" eb="23">
      <t>gef</t>
    </rPh>
    <rPh sb="23" eb="24">
      <t>aps</t>
    </rPh>
    <rPh sb="25" eb="26">
      <t>fdn</t>
    </rPh>
    <rPh sb="32" eb="33">
      <t>gef</t>
    </rPh>
    <rPh sb="33" eb="34">
      <t>lpk</t>
    </rPh>
    <phoneticPr fontId="1" type="noConversion"/>
  </si>
  <si>
    <t>阜(阳)合350, 合福350
郑合350, 合九(江)350
合杭350, 合武250
合宁250, 合新(沂)250 /2
合六(安)250城际 /2
合马(鞍山)250城际 /2
合淮(北)250城际 /2</t>
    <rPh sb="0" eb="1">
      <t>wnbj</t>
    </rPh>
    <rPh sb="4" eb="5">
      <t>wgk</t>
    </rPh>
    <rPh sb="10" eb="11">
      <t>wgk</t>
    </rPh>
    <rPh sb="11" eb="12">
      <t>pyg</t>
    </rPh>
    <rPh sb="16" eb="17">
      <t>udb</t>
    </rPh>
    <rPh sb="17" eb="18">
      <t>wgk</t>
    </rPh>
    <rPh sb="23" eb="24">
      <t>wgk</t>
    </rPh>
    <rPh sb="24" eb="25">
      <t>vt</t>
    </rPh>
    <rPh sb="26" eb="27">
      <t>ia</t>
    </rPh>
    <rPh sb="32" eb="33">
      <t>wgk</t>
    </rPh>
    <rPh sb="33" eb="34">
      <t>syyt</t>
    </rPh>
    <rPh sb="39" eb="40">
      <t>wgk</t>
    </rPh>
    <rPh sb="40" eb="41">
      <t>gaic</t>
    </rPh>
    <rPh sb="45" eb="46">
      <t>wgk</t>
    </rPh>
    <rPh sb="46" eb="47">
      <t>ps</t>
    </rPh>
    <rPh sb="52" eb="53">
      <t>wgk</t>
    </rPh>
    <rPh sb="53" eb="54">
      <t>usr</t>
    </rPh>
    <rPh sb="55" eb="56">
      <t>irh</t>
    </rPh>
    <rPh sb="64" eb="65">
      <t>wgk</t>
    </rPh>
    <rPh sb="65" eb="66">
      <t>uy</t>
    </rPh>
    <rPh sb="67" eb="68">
      <t>pv</t>
    </rPh>
    <rPh sb="72" eb="73">
      <t>fdbf</t>
    </rPh>
    <rPh sb="78" eb="79">
      <t>wgk</t>
    </rPh>
    <rPh sb="79" eb="80">
      <t>cn</t>
    </rPh>
    <rPh sb="87" eb="88">
      <t>fdbf</t>
    </rPh>
    <rPh sb="93" eb="94">
      <t>wgk</t>
    </rPh>
    <rPh sb="94" eb="95">
      <t>iwpv</t>
    </rPh>
    <rPh sb="96" eb="97">
      <t>ux</t>
    </rPh>
    <rPh sb="101" eb="102">
      <t>fdbf</t>
    </rPh>
    <phoneticPr fontId="1" type="noConversion"/>
  </si>
  <si>
    <t>福厦350, 福厦250 /2
厦深250, 赣厦200 +10渝厦</t>
    <rPh sb="0" eb="1">
      <t>pygl</t>
    </rPh>
    <rPh sb="1" eb="2">
      <t>dduy</t>
    </rPh>
    <rPh sb="7" eb="8">
      <t>pyg</t>
    </rPh>
    <rPh sb="8" eb="9">
      <t>dduy</t>
    </rPh>
    <rPh sb="16" eb="17">
      <t>dduy</t>
    </rPh>
    <rPh sb="17" eb="18">
      <t>ipw</t>
    </rPh>
    <rPh sb="23" eb="24">
      <t>gan'zhou</t>
    </rPh>
    <rPh sb="24" eb="25">
      <t>dduy</t>
    </rPh>
    <rPh sb="32" eb="33">
      <t>iwgj</t>
    </rPh>
    <rPh sb="33" eb="34">
      <t>xia'meng</t>
    </rPh>
    <phoneticPr fontId="1" type="noConversion"/>
  </si>
  <si>
    <t>合福350 +10京福, 甬福250
福厦350, 福厦250 /2
昌福200, 福平(潭)250城际 /2</t>
    <rPh sb="0" eb="1">
      <t>wgk</t>
    </rPh>
    <rPh sb="1" eb="2">
      <t>pyg</t>
    </rPh>
    <rPh sb="9" eb="10">
      <t>yiu</t>
    </rPh>
    <rPh sb="10" eb="11">
      <t>pyg</t>
    </rPh>
    <rPh sb="13" eb="14">
      <t>cej</t>
    </rPh>
    <rPh sb="14" eb="15">
      <t>pyg</t>
    </rPh>
    <rPh sb="19" eb="20">
      <t>pyg</t>
    </rPh>
    <rPh sb="20" eb="21">
      <t>dduy</t>
    </rPh>
    <rPh sb="26" eb="27">
      <t>pydd</t>
    </rPh>
    <rPh sb="27" eb="28">
      <t>dduy</t>
    </rPh>
    <rPh sb="35" eb="36">
      <t>jj</t>
    </rPh>
    <rPh sb="36" eb="37">
      <t>pyg</t>
    </rPh>
    <rPh sb="42" eb="43">
      <t>pyg</t>
    </rPh>
    <rPh sb="43" eb="44">
      <t>gu</t>
    </rPh>
    <rPh sb="45" eb="46">
      <t>isj</t>
    </rPh>
    <rPh sb="50" eb="51">
      <t>fdbf</t>
    </rPh>
    <phoneticPr fontId="1" type="noConversion"/>
  </si>
  <si>
    <t>昌赣350, 昌九(江)350
沪昆350东, 沪昆350西
昌九(江)250城际 /2, 昌景黄350 /2
昌福200</t>
    <rPh sb="0" eb="1">
      <t>jj</t>
    </rPh>
    <rPh sb="1" eb="2">
      <t>gan'zhou</t>
    </rPh>
    <rPh sb="7" eb="8">
      <t>jj</t>
    </rPh>
    <rPh sb="8" eb="9">
      <t>vt</t>
    </rPh>
    <rPh sb="10" eb="11">
      <t>ia</t>
    </rPh>
    <rPh sb="16" eb="17">
      <t>iyjx</t>
    </rPh>
    <rPh sb="21" eb="22">
      <t>ai</t>
    </rPh>
    <rPh sb="24" eb="25">
      <t>iyjx</t>
    </rPh>
    <rPh sb="29" eb="30">
      <t>sghg</t>
    </rPh>
    <rPh sb="31" eb="32">
      <t>jj</t>
    </rPh>
    <rPh sb="32" eb="33">
      <t>vt</t>
    </rPh>
    <rPh sb="34" eb="35">
      <t>ia</t>
    </rPh>
    <rPh sb="39" eb="40">
      <t>fdbf</t>
    </rPh>
    <rPh sb="46" eb="47">
      <t>jj</t>
    </rPh>
    <rPh sb="47" eb="48">
      <t>jyi</t>
    </rPh>
    <rPh sb="48" eb="49">
      <t>amw</t>
    </rPh>
    <rPh sb="56" eb="57">
      <t>jj</t>
    </rPh>
    <rPh sb="57" eb="58">
      <t>pyg</t>
    </rPh>
    <phoneticPr fontId="1" type="noConversion"/>
  </si>
  <si>
    <t>包海350 +10, 西环200
东环250</t>
    <rPh sb="0" eb="1">
      <t>qn</t>
    </rPh>
    <rPh sb="1" eb="2">
      <t>itx</t>
    </rPh>
    <rPh sb="11" eb="12">
      <t>sghg</t>
    </rPh>
    <rPh sb="12" eb="13">
      <t>ggi</t>
    </rPh>
    <rPh sb="17" eb="18">
      <t>ai</t>
    </rPh>
    <rPh sb="18" eb="19">
      <t>ggi</t>
    </rPh>
    <phoneticPr fontId="1" type="noConversion"/>
  </si>
  <si>
    <t>京兰250北, 京兰250南
银西250, 银绥(德)200 +10青银</t>
    <rPh sb="0" eb="1">
      <t>yiu</t>
    </rPh>
    <rPh sb="1" eb="2">
      <t>uff</t>
    </rPh>
    <rPh sb="5" eb="6">
      <t>ux</t>
    </rPh>
    <rPh sb="8" eb="9">
      <t>yiu</t>
    </rPh>
    <rPh sb="9" eb="10">
      <t>uff</t>
    </rPh>
    <rPh sb="13" eb="14">
      <t>fm</t>
    </rPh>
    <rPh sb="15" eb="16">
      <t>qve</t>
    </rPh>
    <rPh sb="16" eb="17">
      <t>sghg</t>
    </rPh>
    <rPh sb="22" eb="23">
      <t>qve</t>
    </rPh>
    <rPh sb="23" eb="24">
      <t>xev</t>
    </rPh>
    <rPh sb="25" eb="26">
      <t>tfl</t>
    </rPh>
    <rPh sb="34" eb="35">
      <t>geqv</t>
    </rPh>
    <phoneticPr fontId="1" type="noConversion"/>
  </si>
  <si>
    <t>兰新350 +10, 乌昌(吉)250城际</t>
    <rPh sb="0" eb="1">
      <t>ufus</t>
    </rPh>
    <rPh sb="11" eb="12">
      <t>qng</t>
    </rPh>
    <rPh sb="12" eb="13">
      <t>jj</t>
    </rPh>
    <rPh sb="14" eb="15">
      <t>fk</t>
    </rPh>
    <rPh sb="19" eb="20">
      <t>fdbf</t>
    </rPh>
    <phoneticPr fontId="1" type="noConversion"/>
  </si>
  <si>
    <t>贵南350, 南广250
南昆250, 南钦(州)250
柳南250 +10呼南</t>
    <rPh sb="0" eb="1">
      <t>khgm</t>
    </rPh>
    <rPh sb="1" eb="2">
      <t>fm</t>
    </rPh>
    <rPh sb="7" eb="8">
      <t>fm</t>
    </rPh>
    <rPh sb="8" eb="9">
      <t>yyyt</t>
    </rPh>
    <rPh sb="13" eb="14">
      <t>fm</t>
    </rPh>
    <rPh sb="14" eb="15">
      <t>jxx</t>
    </rPh>
    <rPh sb="20" eb="21">
      <t>fm</t>
    </rPh>
    <rPh sb="21" eb="22">
      <t>qqw</t>
    </rPh>
    <rPh sb="29" eb="30">
      <t>sqyt</t>
    </rPh>
    <rPh sb="30" eb="31">
      <t>fm</t>
    </rPh>
    <rPh sb="38" eb="39">
      <t>ktu</t>
    </rPh>
    <rPh sb="39" eb="40">
      <t>fm</t>
    </rPh>
    <phoneticPr fontId="1" type="noConversion"/>
  </si>
  <si>
    <t>京兰350东 +10呼南, 京兰200西</t>
    <rPh sb="0" eb="1">
      <t>yiu</t>
    </rPh>
    <rPh sb="1" eb="2">
      <t>uff</t>
    </rPh>
    <rPh sb="5" eb="6">
      <t>ai</t>
    </rPh>
    <rPh sb="10" eb="11">
      <t>ktu</t>
    </rPh>
    <rPh sb="11" eb="12">
      <t>fm</t>
    </rPh>
    <rPh sb="14" eb="15">
      <t>yiu</t>
    </rPh>
    <rPh sb="15" eb="16">
      <t>uff</t>
    </rPh>
    <rPh sb="19" eb="20">
      <t>sghg</t>
    </rPh>
    <phoneticPr fontId="1" type="noConversion"/>
  </si>
  <si>
    <t>京九350, 厦深250
广深200城际 /2, 广深350
深茂200, 穗莞深200城际 /2
深港250</t>
    <rPh sb="0" eb="1">
      <t>yiu</t>
    </rPh>
    <rPh sb="1" eb="2">
      <t>vt</t>
    </rPh>
    <rPh sb="7" eb="8">
      <t>xia'shen'gao'tie</t>
    </rPh>
    <rPh sb="13" eb="14">
      <t>yyip</t>
    </rPh>
    <rPh sb="18" eb="19">
      <t>fdbf</t>
    </rPh>
    <rPh sb="25" eb="26">
      <t>yyip</t>
    </rPh>
    <rPh sb="31" eb="32">
      <t>ipad</t>
    </rPh>
    <rPh sb="32" eb="33">
      <t>mao'min</t>
    </rPh>
    <rPh sb="50" eb="51">
      <t>ipw</t>
    </rPh>
    <phoneticPr fontId="1" type="noConversion"/>
  </si>
  <si>
    <t>达州</t>
    <rPh sb="0" eb="1">
      <t>dpyt</t>
    </rPh>
    <phoneticPr fontId="1" type="noConversion"/>
  </si>
  <si>
    <t>包海350北, 包海350南
成达万350东, 成达万350西</t>
    <rPh sb="0" eb="1">
      <t>qn</t>
    </rPh>
    <rPh sb="1" eb="2">
      <t>itx</t>
    </rPh>
    <rPh sb="5" eb="6">
      <t>ux</t>
    </rPh>
    <rPh sb="8" eb="9">
      <t>qn</t>
    </rPh>
    <rPh sb="9" eb="10">
      <t>itx</t>
    </rPh>
    <rPh sb="13" eb="14">
      <t>fm</t>
    </rPh>
    <rPh sb="15" eb="16">
      <t>dn</t>
    </rPh>
    <rPh sb="16" eb="17">
      <t>dp</t>
    </rPh>
    <rPh sb="17" eb="18">
      <t>dnv</t>
    </rPh>
    <rPh sb="21" eb="22">
      <t>ai</t>
    </rPh>
    <rPh sb="24" eb="25">
      <t>dn</t>
    </rPh>
    <rPh sb="25" eb="26">
      <t>dp</t>
    </rPh>
    <rPh sb="26" eb="27">
      <t>dnv</t>
    </rPh>
    <rPh sb="30" eb="31">
      <t>sghg</t>
    </rPh>
    <phoneticPr fontId="1" type="noConversion"/>
  </si>
  <si>
    <t>赣州</t>
    <rPh sb="0" eb="1">
      <t>gan'zhou</t>
    </rPh>
    <phoneticPr fontId="1" type="noConversion"/>
  </si>
  <si>
    <t>长赣350, 赣厦200
昌赣350, 赣深350</t>
    <rPh sb="0" eb="1">
      <t>ta</t>
    </rPh>
    <rPh sb="1" eb="2">
      <t>gan'zhou</t>
    </rPh>
    <rPh sb="7" eb="8">
      <t>gan'zhou</t>
    </rPh>
    <rPh sb="8" eb="9">
      <t>xia'meng</t>
    </rPh>
    <rPh sb="13" eb="14">
      <t>jj</t>
    </rPh>
    <rPh sb="14" eb="15">
      <t>gan'zhou</t>
    </rPh>
    <rPh sb="20" eb="21">
      <t>gan'zhou</t>
    </rPh>
    <rPh sb="21" eb="22">
      <t>ipw</t>
    </rPh>
    <phoneticPr fontId="1" type="noConversion"/>
  </si>
  <si>
    <t>上饶</t>
    <rPh sb="0" eb="1">
      <t>sang'rao</t>
    </rPh>
    <phoneticPr fontId="1" type="noConversion"/>
  </si>
  <si>
    <t>沪昆350东, 沪昆350西
合福350北, 合福350南</t>
    <rPh sb="0" eb="1">
      <t>iyjx</t>
    </rPh>
    <rPh sb="5" eb="6">
      <t>ai</t>
    </rPh>
    <rPh sb="8" eb="9">
      <t>iyjx</t>
    </rPh>
    <rPh sb="13" eb="14">
      <t>sghg</t>
    </rPh>
    <rPh sb="15" eb="16">
      <t>wgk</t>
    </rPh>
    <rPh sb="16" eb="17">
      <t>pyg</t>
    </rPh>
    <rPh sb="20" eb="21">
      <t>ux</t>
    </rPh>
    <rPh sb="23" eb="24">
      <t>wgk</t>
    </rPh>
    <rPh sb="24" eb="25">
      <t>pyg</t>
    </rPh>
    <rPh sb="28" eb="29">
      <t>fm</t>
    </rPh>
    <phoneticPr fontId="1" type="noConversion"/>
  </si>
  <si>
    <t>成渝350, 成达万350 +10沪蓉
成昆350, 成贵250
西成250, 西(宁)成200
成灌200城际 /2, 成遂(宁)250 /2</t>
    <rPh sb="0" eb="1">
      <t>dniw</t>
    </rPh>
    <rPh sb="7" eb="8">
      <t>dn</t>
    </rPh>
    <rPh sb="8" eb="9">
      <t>dp</t>
    </rPh>
    <rPh sb="9" eb="10">
      <t>dnv</t>
    </rPh>
    <rPh sb="17" eb="18">
      <t>iyap</t>
    </rPh>
    <rPh sb="20" eb="21">
      <t>dn</t>
    </rPh>
    <rPh sb="21" eb="22">
      <t>jxx</t>
    </rPh>
    <rPh sb="27" eb="28">
      <t>dn</t>
    </rPh>
    <rPh sb="28" eb="29">
      <t>khgm</t>
    </rPh>
    <rPh sb="33" eb="34">
      <t>sghg</t>
    </rPh>
    <rPh sb="34" eb="35">
      <t>dnft</t>
    </rPh>
    <rPh sb="40" eb="41">
      <t>sghg</t>
    </rPh>
    <rPh sb="42" eb="43">
      <t>ps</t>
    </rPh>
    <rPh sb="44" eb="45">
      <t>dn</t>
    </rPh>
    <rPh sb="49" eb="50">
      <t>dn</t>
    </rPh>
    <rPh sb="50" eb="51">
      <t>guan</t>
    </rPh>
    <rPh sb="54" eb="55">
      <t>fdbf</t>
    </rPh>
    <rPh sb="61" eb="62">
      <t>dn</t>
    </rPh>
    <rPh sb="62" eb="63">
      <t>uep</t>
    </rPh>
    <rPh sb="64" eb="65">
      <t>ps</t>
    </rPh>
    <phoneticPr fontId="1" type="noConversion"/>
  </si>
  <si>
    <t>兰新350, 兰宝250
成兰200 +10兰广, 兰银250 +10京兰
兰张(液)250 /2, 兰中250城际 /2</t>
    <rPh sb="0" eb="1">
      <t>uff</t>
    </rPh>
    <rPh sb="1" eb="2">
      <t>usr</t>
    </rPh>
    <rPh sb="7" eb="8">
      <t>uff</t>
    </rPh>
    <rPh sb="8" eb="9">
      <t>pgy</t>
    </rPh>
    <rPh sb="13" eb="14">
      <t>dn</t>
    </rPh>
    <rPh sb="14" eb="15">
      <t>uff</t>
    </rPh>
    <rPh sb="22" eb="23">
      <t>ufyt</t>
    </rPh>
    <rPh sb="23" eb="24">
      <t>yyyt</t>
    </rPh>
    <rPh sb="26" eb="27">
      <t>uff</t>
    </rPh>
    <rPh sb="27" eb="28">
      <t>qve</t>
    </rPh>
    <rPh sb="35" eb="36">
      <t>yiu</t>
    </rPh>
    <rPh sb="36" eb="37">
      <t>uff</t>
    </rPh>
    <rPh sb="38" eb="39">
      <t>uff</t>
    </rPh>
    <rPh sb="39" eb="40">
      <t>xt</t>
    </rPh>
    <rPh sb="41" eb="42">
      <t>iyws</t>
    </rPh>
    <rPh sb="51" eb="52">
      <t>uff</t>
    </rPh>
    <rPh sb="52" eb="53">
      <t>k</t>
    </rPh>
    <rPh sb="56" eb="57">
      <t>fdbf</t>
    </rPh>
    <phoneticPr fontId="1" type="noConversion"/>
  </si>
  <si>
    <t>合九350, 昌九350
昌九250城际 /2, 武九250
池(州)九250 /2, 麻九350
九景(岗山)250 /2</t>
    <rPh sb="0" eb="1">
      <t>wgk</t>
    </rPh>
    <rPh sb="1" eb="2">
      <t>vt</t>
    </rPh>
    <rPh sb="7" eb="8">
      <t>jj</t>
    </rPh>
    <rPh sb="8" eb="9">
      <t>vt</t>
    </rPh>
    <rPh sb="13" eb="14">
      <t>jjvt</t>
    </rPh>
    <rPh sb="18" eb="19">
      <t>fdbf</t>
    </rPh>
    <rPh sb="25" eb="26">
      <t>gaic</t>
    </rPh>
    <rPh sb="26" eb="27">
      <t>vt</t>
    </rPh>
    <rPh sb="31" eb="32">
      <t>ibn</t>
    </rPh>
    <rPh sb="35" eb="36">
      <t>vt</t>
    </rPh>
    <rPh sb="44" eb="45">
      <t>yss</t>
    </rPh>
    <rPh sb="45" eb="46">
      <t>vt</t>
    </rPh>
    <rPh sb="50" eb="51">
      <t>vt</t>
    </rPh>
    <rPh sb="51" eb="52">
      <t>jy</t>
    </rPh>
    <rPh sb="53" eb="54">
      <t>mmq</t>
    </rPh>
    <rPh sb="54" eb="55">
      <t>mmm</t>
    </rPh>
    <phoneticPr fontId="1" type="noConversion"/>
  </si>
  <si>
    <t>京广350 +10, 贵广300 +10兰广
南广250 +10广昆, 广汕(尾)350 /2
广珠250城际, 广深350
广深200城际 /2, 广清(远)200城际 /2
穗莞深200城际 /2
广佛肇(庆)200城际 /2</t>
    <rPh sb="0" eb="1">
      <t>yiyy</t>
    </rPh>
    <rPh sb="11" eb="12">
      <t>khgm</t>
    </rPh>
    <rPh sb="12" eb="13">
      <t>yyyt</t>
    </rPh>
    <rPh sb="20" eb="21">
      <t>uff</t>
    </rPh>
    <rPh sb="21" eb="22">
      <t>yyyt</t>
    </rPh>
    <rPh sb="23" eb="24">
      <t>fmyy</t>
    </rPh>
    <rPh sb="24" eb="25">
      <t>yyyt</t>
    </rPh>
    <rPh sb="32" eb="33">
      <t>yyyt</t>
    </rPh>
    <rPh sb="33" eb="34">
      <t>jxx</t>
    </rPh>
    <rPh sb="39" eb="40">
      <t>ntf</t>
    </rPh>
    <rPh sb="48" eb="49">
      <t>yyyt</t>
    </rPh>
    <rPh sb="49" eb="50">
      <t>gri</t>
    </rPh>
    <rPh sb="53" eb="54">
      <t>fdbf</t>
    </rPh>
    <rPh sb="57" eb="58">
      <t>yyip</t>
    </rPh>
    <rPh sb="63" eb="64">
      <t>yyip</t>
    </rPh>
    <rPh sb="68" eb="69">
      <t>fdbf</t>
    </rPh>
    <rPh sb="75" eb="76">
      <t>yyai</t>
    </rPh>
    <rPh sb="76" eb="77">
      <t>ige</t>
    </rPh>
    <rPh sb="78" eb="79">
      <t>fqp</t>
    </rPh>
    <rPh sb="83" eb="84">
      <t>fdbf</t>
    </rPh>
    <rPh sb="89" eb="90">
      <t>tgjn</t>
    </rPh>
    <rPh sb="90" eb="91">
      <t>apf</t>
    </rPh>
    <rPh sb="91" eb="92">
      <t>ipw</t>
    </rPh>
    <rPh sb="95" eb="96">
      <t>fdbf</t>
    </rPh>
    <rPh sb="101" eb="102">
      <t>yyyt</t>
    </rPh>
    <rPh sb="102" eb="103">
      <t>wxmm</t>
    </rPh>
    <rPh sb="103" eb="104">
      <t>zhao'qin</t>
    </rPh>
    <rPh sb="105" eb="106">
      <t>ydi</t>
    </rPh>
    <rPh sb="110" eb="111">
      <t>fdbf</t>
    </rPh>
    <phoneticPr fontId="1" type="noConversion"/>
  </si>
  <si>
    <t>南昆250 +10广昆, 沪昆350 +10
渝昆350 +10, 昆曲(靖)250城际 /2
昆大(理)200城际 /2</t>
    <rPh sb="0" eb="1">
      <t>fm</t>
    </rPh>
    <rPh sb="1" eb="2">
      <t>jxx</t>
    </rPh>
    <rPh sb="9" eb="10">
      <t>yyyt</t>
    </rPh>
    <rPh sb="10" eb="11">
      <t>jxx</t>
    </rPh>
    <rPh sb="13" eb="14">
      <t>iyjx</t>
    </rPh>
    <rPh sb="23" eb="24">
      <t>iwgj</t>
    </rPh>
    <rPh sb="24" eb="25">
      <t>jxx</t>
    </rPh>
    <rPh sb="34" eb="35">
      <t>jxx</t>
    </rPh>
    <rPh sb="35" eb="36">
      <t>ma</t>
    </rPh>
    <rPh sb="42" eb="43">
      <t>fdbf</t>
    </rPh>
    <rPh sb="48" eb="49">
      <t>jx</t>
    </rPh>
    <rPh sb="49" eb="50">
      <t>dd</t>
    </rPh>
    <rPh sb="51" eb="52">
      <t>gj</t>
    </rPh>
    <rPh sb="56" eb="57">
      <t>fdbf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</si>
</sst>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>
      <pane ySplit="1" topLeftCell="A4" activePane="bottomLeft" state="frozen"/>
      <selection pane="bottomLeft" activeCell="C19" sqref="C19"/>
    </sheetView>
  </sheetViews>
  <sheetFormatPr baseColWidth="10" defaultRowHeight="18" x14ac:dyDescent="0.2"/>
  <cols>
    <col min="1" max="1" width="12.5" style="2" customWidth="1"/>
    <col min="2" max="2" width="41.6640625" style="2" customWidth="1"/>
    <col min="3" max="3" width="13.33203125" style="2" customWidth="1"/>
    <col min="4" max="16384" width="10.83203125" style="2"/>
  </cols>
  <sheetData>
    <row r="1" spans="1:3" s="1" customFormat="1" x14ac:dyDescent="0.2">
      <c r="A1" s="1" t="s">
        <v>1</v>
      </c>
      <c r="B1" s="1" t="s">
        <v>2</v>
      </c>
      <c r="C1" s="1" t="s">
        <v>3</v>
      </c>
    </row>
    <row r="2" spans="1:3" ht="90" x14ac:dyDescent="0.2">
      <c r="A2" s="2" t="s">
        <v>0</v>
      </c>
      <c r="B2" s="3" t="s">
        <v>76</v>
      </c>
      <c r="C2" s="2">
        <f>45+48+45+45+45+45+17.5+12.5+15</f>
        <v>318</v>
      </c>
    </row>
    <row r="3" spans="1:3" ht="72" x14ac:dyDescent="0.2">
      <c r="A3" s="2" t="s">
        <v>4</v>
      </c>
      <c r="B3" s="3" t="s">
        <v>74</v>
      </c>
      <c r="C3" s="2">
        <f>48+45+45+20+17.5+17.5+17.5+45</f>
        <v>255.5</v>
      </c>
    </row>
    <row r="4" spans="1:3" ht="72" x14ac:dyDescent="0.2">
      <c r="A4" s="2" t="s">
        <v>5</v>
      </c>
      <c r="B4" s="3" t="s">
        <v>58</v>
      </c>
      <c r="C4" s="2">
        <f>38+38+35+35+25+17.5+10+12.5</f>
        <v>211</v>
      </c>
    </row>
    <row r="5" spans="1:3" ht="72" x14ac:dyDescent="0.2">
      <c r="A5" s="2" t="s">
        <v>6</v>
      </c>
      <c r="B5" s="3" t="s">
        <v>77</v>
      </c>
      <c r="C5" s="2">
        <f>35+25+20+35+35+20+45</f>
        <v>215</v>
      </c>
    </row>
    <row r="6" spans="1:3" ht="54" x14ac:dyDescent="0.2">
      <c r="A6" s="2" t="s">
        <v>19</v>
      </c>
      <c r="B6" s="3" t="s">
        <v>50</v>
      </c>
      <c r="C6" s="2">
        <f>35+35+25+35+15+12.5</f>
        <v>157.5</v>
      </c>
    </row>
    <row r="7" spans="1:3" ht="54" x14ac:dyDescent="0.2">
      <c r="A7" s="2" t="s">
        <v>20</v>
      </c>
      <c r="B7" s="3" t="s">
        <v>59</v>
      </c>
      <c r="C7" s="2">
        <f>35+35+25+20+25</f>
        <v>140</v>
      </c>
    </row>
    <row r="8" spans="1:3" ht="114" customHeight="1" x14ac:dyDescent="0.2">
      <c r="A8" s="2" t="s">
        <v>9</v>
      </c>
      <c r="B8" s="3" t="s">
        <v>60</v>
      </c>
      <c r="C8" s="2">
        <f>35+35+35+35+35+35+35+25+12.5+10+12.5</f>
        <v>305</v>
      </c>
    </row>
    <row r="9" spans="1:3" ht="36" x14ac:dyDescent="0.2">
      <c r="A9" s="2" t="s">
        <v>72</v>
      </c>
      <c r="B9" s="3" t="s">
        <v>73</v>
      </c>
      <c r="C9" s="2">
        <f>35+35+35+35</f>
        <v>140</v>
      </c>
    </row>
    <row r="10" spans="1:3" ht="72" x14ac:dyDescent="0.2">
      <c r="A10" s="2" t="s">
        <v>21</v>
      </c>
      <c r="B10" s="3" t="s">
        <v>78</v>
      </c>
      <c r="C10" s="2">
        <f>35+25+35+35+12.5+10+12.5+12.5</f>
        <v>177.5</v>
      </c>
    </row>
    <row r="11" spans="1:3" x14ac:dyDescent="0.2">
      <c r="A11" s="2" t="s">
        <v>22</v>
      </c>
      <c r="B11" s="3" t="s">
        <v>75</v>
      </c>
      <c r="C11" s="2">
        <f>45+20</f>
        <v>65</v>
      </c>
    </row>
    <row r="12" spans="1:3" ht="36" x14ac:dyDescent="0.2">
      <c r="A12" s="2" t="s">
        <v>23</v>
      </c>
      <c r="B12" s="3" t="s">
        <v>61</v>
      </c>
      <c r="C12" s="2">
        <f>35+35+12.5+12.5</f>
        <v>95</v>
      </c>
    </row>
    <row r="13" spans="1:3" ht="36" x14ac:dyDescent="0.2">
      <c r="A13" s="2" t="s">
        <v>24</v>
      </c>
      <c r="B13" s="3" t="s">
        <v>79</v>
      </c>
      <c r="C13" s="2">
        <f>45+25+25+12.5</f>
        <v>107.5</v>
      </c>
    </row>
    <row r="14" spans="1:3" x14ac:dyDescent="0.2">
      <c r="A14" s="2" t="s">
        <v>25</v>
      </c>
      <c r="B14" s="3" t="s">
        <v>90</v>
      </c>
      <c r="C14" s="2">
        <f>45+20</f>
        <v>65</v>
      </c>
    </row>
    <row r="15" spans="1:3" ht="72" x14ac:dyDescent="0.2">
      <c r="A15" s="2" t="s">
        <v>13</v>
      </c>
      <c r="B15" s="3" t="s">
        <v>71</v>
      </c>
      <c r="C15" s="2">
        <f>38+38+25+20+35+25+17.5+35</f>
        <v>233.5</v>
      </c>
    </row>
    <row r="16" spans="1:3" ht="36" x14ac:dyDescent="0.2">
      <c r="A16" s="2" t="s">
        <v>44</v>
      </c>
      <c r="B16" s="3" t="s">
        <v>70</v>
      </c>
      <c r="C16" s="2">
        <f>38+38+17.5+17.5</f>
        <v>111</v>
      </c>
    </row>
    <row r="17" spans="1:3" ht="54" x14ac:dyDescent="0.2">
      <c r="A17" s="2" t="s">
        <v>43</v>
      </c>
      <c r="B17" s="3" t="s">
        <v>69</v>
      </c>
      <c r="C17" s="2">
        <f>38+38+17.5+17.5+12.5+12.5</f>
        <v>136</v>
      </c>
    </row>
    <row r="18" spans="1:3" ht="54" x14ac:dyDescent="0.2">
      <c r="A18" s="2" t="s">
        <v>26</v>
      </c>
      <c r="B18" s="3" t="s">
        <v>62</v>
      </c>
      <c r="C18" s="2">
        <f>38+38+35+35+12.5+17.5</f>
        <v>176</v>
      </c>
    </row>
    <row r="19" spans="1:3" ht="54" x14ac:dyDescent="0.2">
      <c r="A19" s="2" t="s">
        <v>27</v>
      </c>
      <c r="B19" s="3" t="s">
        <v>80</v>
      </c>
      <c r="C19" s="2">
        <f>38+38+35+35+12.5+12.5</f>
        <v>171</v>
      </c>
    </row>
    <row r="20" spans="1:3" ht="36" x14ac:dyDescent="0.2">
      <c r="A20" s="2" t="s">
        <v>28</v>
      </c>
      <c r="B20" s="3" t="s">
        <v>81</v>
      </c>
      <c r="C20" s="2">
        <f>40+12.5+25+20</f>
        <v>97.5</v>
      </c>
    </row>
    <row r="21" spans="1:3" ht="126" x14ac:dyDescent="0.2">
      <c r="A21" s="2" t="s">
        <v>12</v>
      </c>
      <c r="B21" s="3" t="s">
        <v>82</v>
      </c>
      <c r="C21" s="2">
        <f>35+35+35+35+35+25+25+12.5+12.5+12.5+12.5</f>
        <v>275</v>
      </c>
    </row>
    <row r="22" spans="1:3" ht="54" x14ac:dyDescent="0.2">
      <c r="A22" s="2" t="s">
        <v>45</v>
      </c>
      <c r="B22" s="3" t="s">
        <v>51</v>
      </c>
      <c r="C22" s="2">
        <f>35+35+35+35+17.5</f>
        <v>157.5</v>
      </c>
    </row>
    <row r="23" spans="1:3" ht="72" x14ac:dyDescent="0.2">
      <c r="A23" s="2" t="s">
        <v>14</v>
      </c>
      <c r="B23" s="3" t="s">
        <v>52</v>
      </c>
      <c r="C23" s="2">
        <f>35+35+17.5+35+35+17.5+12.5+17.5</f>
        <v>205</v>
      </c>
    </row>
    <row r="24" spans="1:3" ht="36" x14ac:dyDescent="0.2">
      <c r="A24" s="2" t="s">
        <v>29</v>
      </c>
      <c r="B24" s="3" t="s">
        <v>53</v>
      </c>
      <c r="C24" s="2">
        <f>35+25+12.5</f>
        <v>72.5</v>
      </c>
    </row>
    <row r="25" spans="1:3" ht="54" x14ac:dyDescent="0.2">
      <c r="A25" s="2" t="s">
        <v>30</v>
      </c>
      <c r="B25" s="3" t="s">
        <v>84</v>
      </c>
      <c r="C25" s="2">
        <f>45+25+35+12.5+20+12.5</f>
        <v>150</v>
      </c>
    </row>
    <row r="26" spans="1:3" ht="36" x14ac:dyDescent="0.2">
      <c r="A26" s="2" t="s">
        <v>42</v>
      </c>
      <c r="B26" s="3" t="s">
        <v>83</v>
      </c>
      <c r="C26" s="2">
        <f>35+12.5+25+30</f>
        <v>102.5</v>
      </c>
    </row>
    <row r="27" spans="1:3" ht="72" x14ac:dyDescent="0.2">
      <c r="A27" s="2" t="s">
        <v>11</v>
      </c>
      <c r="B27" s="3" t="s">
        <v>54</v>
      </c>
      <c r="C27" s="2">
        <f>35+35+35+25+25+25+15+12.5</f>
        <v>207.5</v>
      </c>
    </row>
    <row r="28" spans="1:3" ht="54" x14ac:dyDescent="0.2">
      <c r="A28" s="2" t="s">
        <v>31</v>
      </c>
      <c r="B28" s="3" t="s">
        <v>64</v>
      </c>
      <c r="C28" s="2">
        <f>35+35+35+35+35</f>
        <v>175</v>
      </c>
    </row>
    <row r="29" spans="1:3" ht="54" x14ac:dyDescent="0.2">
      <c r="A29" s="2" t="s">
        <v>47</v>
      </c>
      <c r="B29" s="3" t="s">
        <v>63</v>
      </c>
      <c r="C29" s="2">
        <f>25+20+35+35+17.5</f>
        <v>132.5</v>
      </c>
    </row>
    <row r="30" spans="1:3" ht="72" x14ac:dyDescent="0.2">
      <c r="A30" s="2" t="s">
        <v>17</v>
      </c>
      <c r="B30" s="3" t="s">
        <v>65</v>
      </c>
      <c r="C30" s="2">
        <f>35+35+35+35+35+35+12.5+12.5</f>
        <v>235</v>
      </c>
    </row>
    <row r="31" spans="1:3" ht="108" x14ac:dyDescent="0.2">
      <c r="A31" s="2" t="s">
        <v>7</v>
      </c>
      <c r="B31" s="3" t="s">
        <v>101</v>
      </c>
      <c r="C31" s="2">
        <f>45+40+35+17.5+25+35+10+10+10+10</f>
        <v>237.5</v>
      </c>
    </row>
    <row r="32" spans="1:3" ht="72" x14ac:dyDescent="0.2">
      <c r="A32" s="2" t="s">
        <v>8</v>
      </c>
      <c r="B32" s="3" t="s">
        <v>91</v>
      </c>
      <c r="C32" s="2">
        <f>35+25+10+35+20+10+25</f>
        <v>160</v>
      </c>
    </row>
    <row r="33" spans="1:3" ht="72" x14ac:dyDescent="0.2">
      <c r="A33" s="2" t="s">
        <v>48</v>
      </c>
      <c r="B33" s="3" t="s">
        <v>55</v>
      </c>
      <c r="C33" s="2">
        <f>30+30+25+25+10+25+25</f>
        <v>170</v>
      </c>
    </row>
    <row r="34" spans="1:3" ht="108" x14ac:dyDescent="0.2">
      <c r="A34" s="2" t="s">
        <v>49</v>
      </c>
      <c r="B34" s="3" t="s">
        <v>66</v>
      </c>
      <c r="C34" s="2">
        <f>35+35+35+35+10+10+10+10+10</f>
        <v>190</v>
      </c>
    </row>
    <row r="35" spans="1:3" ht="54" x14ac:dyDescent="0.2">
      <c r="A35" s="2" t="s">
        <v>32</v>
      </c>
      <c r="B35" s="3" t="s">
        <v>89</v>
      </c>
      <c r="C35" s="2">
        <f>35+25+25+25+35</f>
        <v>145</v>
      </c>
    </row>
    <row r="36" spans="1:3" ht="72" x14ac:dyDescent="0.2">
      <c r="A36" s="2" t="s">
        <v>18</v>
      </c>
      <c r="B36" s="3" t="s">
        <v>85</v>
      </c>
      <c r="C36" s="2">
        <f>35+35+35+35+12.5+17.5+20</f>
        <v>190</v>
      </c>
    </row>
    <row r="37" spans="1:3" ht="36" x14ac:dyDescent="0.2">
      <c r="A37" s="2" t="s">
        <v>96</v>
      </c>
      <c r="B37" s="3" t="s">
        <v>97</v>
      </c>
      <c r="C37" s="2">
        <f>35+35+35+35</f>
        <v>140</v>
      </c>
    </row>
    <row r="38" spans="1:3" ht="72" x14ac:dyDescent="0.2">
      <c r="A38" s="2" t="s">
        <v>46</v>
      </c>
      <c r="B38" s="3" t="s">
        <v>100</v>
      </c>
      <c r="C38" s="2">
        <f>35+35+12.5+25+12.5+35+12.5</f>
        <v>167.5</v>
      </c>
    </row>
    <row r="39" spans="1:3" ht="36" x14ac:dyDescent="0.2">
      <c r="A39" s="2" t="s">
        <v>94</v>
      </c>
      <c r="B39" s="3" t="s">
        <v>95</v>
      </c>
      <c r="C39" s="2">
        <f>35+30+35+35</f>
        <v>135</v>
      </c>
    </row>
    <row r="40" spans="1:3" ht="72" x14ac:dyDescent="0.2">
      <c r="A40" s="2" t="s">
        <v>15</v>
      </c>
      <c r="B40" s="3" t="s">
        <v>98</v>
      </c>
      <c r="C40" s="2">
        <f>35+45+35+25+25+20+10+12.5</f>
        <v>207.5</v>
      </c>
    </row>
    <row r="41" spans="1:3" ht="36" x14ac:dyDescent="0.2">
      <c r="A41" s="2" t="s">
        <v>92</v>
      </c>
      <c r="B41" s="3" t="s">
        <v>93</v>
      </c>
      <c r="C41" s="2">
        <f>35+35+35+35</f>
        <v>140</v>
      </c>
    </row>
    <row r="42" spans="1:3" ht="54" x14ac:dyDescent="0.2">
      <c r="A42" s="2" t="s">
        <v>33</v>
      </c>
      <c r="B42" s="3" t="s">
        <v>56</v>
      </c>
      <c r="C42" s="2">
        <f>35+35+25+25+35</f>
        <v>155</v>
      </c>
    </row>
    <row r="43" spans="1:3" ht="72" x14ac:dyDescent="0.2">
      <c r="A43" s="2" t="s">
        <v>16</v>
      </c>
      <c r="B43" s="3" t="s">
        <v>67</v>
      </c>
      <c r="C43" s="2">
        <f>20+25+35+35+30+35+10</f>
        <v>190</v>
      </c>
    </row>
    <row r="44" spans="1:3" ht="54" x14ac:dyDescent="0.2">
      <c r="A44" s="2" t="s">
        <v>34</v>
      </c>
      <c r="B44" s="3" t="s">
        <v>102</v>
      </c>
      <c r="C44" s="2">
        <f>35+45+45+12.5+10</f>
        <v>147.5</v>
      </c>
    </row>
    <row r="45" spans="1:3" x14ac:dyDescent="0.2">
      <c r="A45" s="2" t="s">
        <v>35</v>
      </c>
      <c r="B45" s="3" t="s">
        <v>41</v>
      </c>
      <c r="C45" s="2">
        <v>0</v>
      </c>
    </row>
    <row r="46" spans="1:3" ht="36" x14ac:dyDescent="0.2">
      <c r="A46" s="2" t="s">
        <v>40</v>
      </c>
      <c r="B46" s="3" t="s">
        <v>86</v>
      </c>
      <c r="C46" s="2">
        <f>45+20+25</f>
        <v>90</v>
      </c>
    </row>
    <row r="47" spans="1:3" ht="90" x14ac:dyDescent="0.2">
      <c r="A47" s="2" t="s">
        <v>10</v>
      </c>
      <c r="B47" s="3" t="s">
        <v>57</v>
      </c>
      <c r="C47" s="2">
        <f>35+35+35+35+35+35+25+25+12.5</f>
        <v>272.5</v>
      </c>
    </row>
    <row r="48" spans="1:3" ht="54" x14ac:dyDescent="0.2">
      <c r="A48" s="2" t="s">
        <v>36</v>
      </c>
      <c r="B48" s="3" t="s">
        <v>99</v>
      </c>
      <c r="C48" s="2">
        <f>35+25+30+35+12.5+12.5</f>
        <v>150</v>
      </c>
    </row>
    <row r="49" spans="1:3" ht="36" x14ac:dyDescent="0.2">
      <c r="A49" s="2" t="s">
        <v>37</v>
      </c>
      <c r="B49" s="3" t="s">
        <v>87</v>
      </c>
      <c r="C49" s="2">
        <f>25+25+25+30</f>
        <v>105</v>
      </c>
    </row>
    <row r="50" spans="1:3" ht="36" x14ac:dyDescent="0.2">
      <c r="A50" s="2" t="s">
        <v>38</v>
      </c>
      <c r="B50" s="3" t="s">
        <v>68</v>
      </c>
      <c r="C50" s="2">
        <f>35+35+20</f>
        <v>90</v>
      </c>
    </row>
    <row r="51" spans="1:3" x14ac:dyDescent="0.2">
      <c r="A51" s="2" t="s">
        <v>39</v>
      </c>
      <c r="B51" s="3" t="s">
        <v>88</v>
      </c>
      <c r="C51" s="2">
        <f>45+25</f>
        <v>70</v>
      </c>
    </row>
    <row r="52" spans="1:3" x14ac:dyDescent="0.2">
      <c r="B52" s="3"/>
    </row>
    <row r="53" spans="1:3" x14ac:dyDescent="0.2">
      <c r="B53" s="3"/>
    </row>
    <row r="54" spans="1:3" x14ac:dyDescent="0.2">
      <c r="B54" s="3"/>
    </row>
    <row r="55" spans="1:3" x14ac:dyDescent="0.2">
      <c r="B55" s="3"/>
    </row>
    <row r="56" spans="1:3" x14ac:dyDescent="0.2">
      <c r="B56" s="3"/>
    </row>
    <row r="57" spans="1:3" x14ac:dyDescent="0.2">
      <c r="B57" s="3"/>
    </row>
    <row r="58" spans="1:3" x14ac:dyDescent="0.2">
      <c r="B58" s="3"/>
    </row>
    <row r="59" spans="1:3" x14ac:dyDescent="0.2">
      <c r="B59" s="3"/>
    </row>
    <row r="60" spans="1:3" x14ac:dyDescent="0.2">
      <c r="B60" s="3"/>
    </row>
    <row r="61" spans="1:3" x14ac:dyDescent="0.2">
      <c r="B61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B51"/>
    </sheetView>
  </sheetViews>
  <sheetFormatPr baseColWidth="10" defaultRowHeight="16" x14ac:dyDescent="0.2"/>
  <sheetData>
    <row r="1" spans="1:2" ht="18" x14ac:dyDescent="0.2">
      <c r="A1" s="1" t="s">
        <v>1</v>
      </c>
      <c r="B1" s="1" t="s">
        <v>3</v>
      </c>
    </row>
    <row r="2" spans="1:2" ht="18" x14ac:dyDescent="0.2">
      <c r="A2" s="2" t="s">
        <v>0</v>
      </c>
      <c r="B2" s="2">
        <f>45+48+45+45+45+45+17.5+12.5+15</f>
        <v>318</v>
      </c>
    </row>
    <row r="3" spans="1:2" ht="18" x14ac:dyDescent="0.2">
      <c r="A3" s="2" t="s">
        <v>9</v>
      </c>
      <c r="B3" s="2">
        <f>35+35+35+35+35+35+35+25+12.5+10+12.5</f>
        <v>305</v>
      </c>
    </row>
    <row r="4" spans="1:2" ht="18" x14ac:dyDescent="0.2">
      <c r="A4" s="2" t="s">
        <v>12</v>
      </c>
      <c r="B4" s="2">
        <f>35+35+35+35+35+25+25+12.5+12.5+12.5+12.5</f>
        <v>275</v>
      </c>
    </row>
    <row r="5" spans="1:2" ht="18" x14ac:dyDescent="0.2">
      <c r="A5" s="2" t="s">
        <v>10</v>
      </c>
      <c r="B5" s="2">
        <f>35+35+35+35+35+35+25+25+12.5</f>
        <v>272.5</v>
      </c>
    </row>
    <row r="6" spans="1:2" ht="18" x14ac:dyDescent="0.2">
      <c r="A6" s="2" t="s">
        <v>4</v>
      </c>
      <c r="B6" s="2">
        <f>48+45+45+20+17.5+17.5+17.5+45</f>
        <v>255.5</v>
      </c>
    </row>
    <row r="7" spans="1:2" ht="18" x14ac:dyDescent="0.2">
      <c r="A7" s="2" t="s">
        <v>7</v>
      </c>
      <c r="B7" s="2">
        <f>45+40+35+17.5+25+35+10+10+10+10</f>
        <v>237.5</v>
      </c>
    </row>
    <row r="8" spans="1:2" ht="18" x14ac:dyDescent="0.2">
      <c r="A8" s="2" t="s">
        <v>17</v>
      </c>
      <c r="B8" s="2">
        <f>35+35+35+35+35+35+12.5+12.5</f>
        <v>235</v>
      </c>
    </row>
    <row r="9" spans="1:2" ht="18" x14ac:dyDescent="0.2">
      <c r="A9" s="2" t="s">
        <v>13</v>
      </c>
      <c r="B9" s="2">
        <f>38+38+25+20+35+25+17.5+35</f>
        <v>233.5</v>
      </c>
    </row>
    <row r="10" spans="1:2" ht="18" x14ac:dyDescent="0.2">
      <c r="A10" s="2" t="s">
        <v>6</v>
      </c>
      <c r="B10" s="2">
        <f>35+25+20+35+35+20+45</f>
        <v>215</v>
      </c>
    </row>
    <row r="11" spans="1:2" ht="18" x14ac:dyDescent="0.2">
      <c r="A11" s="2" t="s">
        <v>5</v>
      </c>
      <c r="B11" s="2">
        <f>38+38+35+35+25+17.5+10+12.5</f>
        <v>211</v>
      </c>
    </row>
    <row r="12" spans="1:2" ht="18" x14ac:dyDescent="0.2">
      <c r="A12" s="2" t="s">
        <v>11</v>
      </c>
      <c r="B12" s="2">
        <f>35+35+35+25+25+25+15+12.5</f>
        <v>207.5</v>
      </c>
    </row>
    <row r="13" spans="1:2" ht="18" x14ac:dyDescent="0.2">
      <c r="A13" s="2" t="s">
        <v>15</v>
      </c>
      <c r="B13" s="2">
        <f>35+45+35+25+25+20+10+12.5</f>
        <v>207.5</v>
      </c>
    </row>
    <row r="14" spans="1:2" ht="18" x14ac:dyDescent="0.2">
      <c r="A14" s="2" t="s">
        <v>14</v>
      </c>
      <c r="B14" s="2">
        <f>35+35+17.5+35+35+17.5+12.5+17.5</f>
        <v>205</v>
      </c>
    </row>
    <row r="15" spans="1:2" ht="18" x14ac:dyDescent="0.2">
      <c r="A15" s="2" t="s">
        <v>49</v>
      </c>
      <c r="B15" s="2">
        <f>35+35+35+35+10+10+10+10+10</f>
        <v>190</v>
      </c>
    </row>
    <row r="16" spans="1:2" ht="18" x14ac:dyDescent="0.2">
      <c r="A16" s="2" t="s">
        <v>18</v>
      </c>
      <c r="B16" s="2">
        <f>35+35+35+35+12.5+17.5+20</f>
        <v>190</v>
      </c>
    </row>
    <row r="17" spans="1:2" ht="18" x14ac:dyDescent="0.2">
      <c r="A17" s="2" t="s">
        <v>16</v>
      </c>
      <c r="B17" s="2">
        <f>20+25+35+35+30+35+10</f>
        <v>190</v>
      </c>
    </row>
    <row r="18" spans="1:2" ht="18" x14ac:dyDescent="0.2">
      <c r="A18" s="2" t="s">
        <v>21</v>
      </c>
      <c r="B18" s="2">
        <f>35+25+35+35+12.5+10+12.5+12.5</f>
        <v>177.5</v>
      </c>
    </row>
    <row r="19" spans="1:2" ht="18" x14ac:dyDescent="0.2">
      <c r="A19" s="2" t="s">
        <v>26</v>
      </c>
      <c r="B19" s="2">
        <f>38+38+35+35+12.5+17.5</f>
        <v>176</v>
      </c>
    </row>
    <row r="20" spans="1:2" ht="18" x14ac:dyDescent="0.2">
      <c r="A20" s="2" t="s">
        <v>31</v>
      </c>
      <c r="B20" s="2">
        <f>35+35+35+35+35</f>
        <v>175</v>
      </c>
    </row>
    <row r="21" spans="1:2" ht="18" x14ac:dyDescent="0.2">
      <c r="A21" s="2" t="s">
        <v>27</v>
      </c>
      <c r="B21" s="2">
        <f>38+38+35+35+12.5+12.5</f>
        <v>171</v>
      </c>
    </row>
    <row r="22" spans="1:2" ht="18" x14ac:dyDescent="0.2">
      <c r="A22" s="2" t="s">
        <v>48</v>
      </c>
      <c r="B22" s="2">
        <f>30+30+25+25+10+25+25</f>
        <v>170</v>
      </c>
    </row>
    <row r="23" spans="1:2" ht="18" x14ac:dyDescent="0.2">
      <c r="A23" s="2" t="s">
        <v>46</v>
      </c>
      <c r="B23" s="2">
        <f>35+35+12.5+25+12.5+35+12.5</f>
        <v>167.5</v>
      </c>
    </row>
    <row r="24" spans="1:2" ht="18" x14ac:dyDescent="0.2">
      <c r="A24" s="2" t="s">
        <v>8</v>
      </c>
      <c r="B24" s="2">
        <f>35+25+10+35+20+10+25</f>
        <v>160</v>
      </c>
    </row>
    <row r="25" spans="1:2" ht="18" x14ac:dyDescent="0.2">
      <c r="A25" s="2" t="s">
        <v>19</v>
      </c>
      <c r="B25" s="2">
        <f>35+35+25+35+15+12.5</f>
        <v>157.5</v>
      </c>
    </row>
    <row r="26" spans="1:2" ht="18" x14ac:dyDescent="0.2">
      <c r="A26" s="2" t="s">
        <v>45</v>
      </c>
      <c r="B26" s="2">
        <f>35+35+35+35+17.5</f>
        <v>157.5</v>
      </c>
    </row>
    <row r="27" spans="1:2" ht="18" x14ac:dyDescent="0.2">
      <c r="A27" s="2" t="s">
        <v>33</v>
      </c>
      <c r="B27" s="2">
        <f>35+35+25+25+35</f>
        <v>155</v>
      </c>
    </row>
    <row r="28" spans="1:2" ht="18" x14ac:dyDescent="0.2">
      <c r="A28" s="2" t="s">
        <v>30</v>
      </c>
      <c r="B28" s="2">
        <f>45+25+35+12.5+20+12.5</f>
        <v>150</v>
      </c>
    </row>
    <row r="29" spans="1:2" ht="18" x14ac:dyDescent="0.2">
      <c r="A29" s="2" t="s">
        <v>36</v>
      </c>
      <c r="B29" s="2">
        <f>35+25+30+35+12.5+12.5</f>
        <v>150</v>
      </c>
    </row>
    <row r="30" spans="1:2" ht="18" x14ac:dyDescent="0.2">
      <c r="A30" s="2" t="s">
        <v>34</v>
      </c>
      <c r="B30" s="2">
        <f>35+45+45+12.5+10</f>
        <v>147.5</v>
      </c>
    </row>
    <row r="31" spans="1:2" ht="18" x14ac:dyDescent="0.2">
      <c r="A31" s="2" t="s">
        <v>32</v>
      </c>
      <c r="B31" s="2">
        <f>35+25+25+25+35</f>
        <v>145</v>
      </c>
    </row>
    <row r="32" spans="1:2" ht="18" x14ac:dyDescent="0.2">
      <c r="A32" s="2" t="s">
        <v>20</v>
      </c>
      <c r="B32" s="2">
        <f>35+35+25+20+25</f>
        <v>140</v>
      </c>
    </row>
    <row r="33" spans="1:2" ht="18" x14ac:dyDescent="0.2">
      <c r="A33" s="2" t="s">
        <v>72</v>
      </c>
      <c r="B33" s="2">
        <f>35+35+35+35</f>
        <v>140</v>
      </c>
    </row>
    <row r="34" spans="1:2" ht="18" x14ac:dyDescent="0.2">
      <c r="A34" s="2" t="s">
        <v>96</v>
      </c>
      <c r="B34" s="2">
        <f>35+35+35+35</f>
        <v>140</v>
      </c>
    </row>
    <row r="35" spans="1:2" ht="18" x14ac:dyDescent="0.2">
      <c r="A35" s="2" t="s">
        <v>92</v>
      </c>
      <c r="B35" s="2">
        <f>35+35+35+35</f>
        <v>140</v>
      </c>
    </row>
    <row r="36" spans="1:2" ht="18" x14ac:dyDescent="0.2">
      <c r="A36" s="2" t="s">
        <v>43</v>
      </c>
      <c r="B36" s="2">
        <f>38+38+17.5+17.5+12.5+12.5</f>
        <v>136</v>
      </c>
    </row>
    <row r="37" spans="1:2" ht="18" x14ac:dyDescent="0.2">
      <c r="A37" s="2" t="s">
        <v>94</v>
      </c>
      <c r="B37" s="2">
        <f>35+30+35+35</f>
        <v>135</v>
      </c>
    </row>
    <row r="38" spans="1:2" ht="18" x14ac:dyDescent="0.2">
      <c r="A38" s="2" t="s">
        <v>47</v>
      </c>
      <c r="B38" s="2">
        <f>25+20+35+35+17.5</f>
        <v>132.5</v>
      </c>
    </row>
    <row r="39" spans="1:2" ht="18" x14ac:dyDescent="0.2">
      <c r="A39" s="2" t="s">
        <v>44</v>
      </c>
      <c r="B39" s="2">
        <f>38+38+17.5+17.5</f>
        <v>111</v>
      </c>
    </row>
    <row r="40" spans="1:2" ht="18" x14ac:dyDescent="0.2">
      <c r="A40" s="2" t="s">
        <v>24</v>
      </c>
      <c r="B40" s="2">
        <f>45+25+25+12.5</f>
        <v>107.5</v>
      </c>
    </row>
    <row r="41" spans="1:2" ht="18" x14ac:dyDescent="0.2">
      <c r="A41" s="2" t="s">
        <v>37</v>
      </c>
      <c r="B41" s="2">
        <f>25+25+25+30</f>
        <v>105</v>
      </c>
    </row>
    <row r="42" spans="1:2" ht="18" x14ac:dyDescent="0.2">
      <c r="A42" s="2" t="s">
        <v>42</v>
      </c>
      <c r="B42" s="2">
        <f>35+12.5+25+30</f>
        <v>102.5</v>
      </c>
    </row>
    <row r="43" spans="1:2" ht="18" x14ac:dyDescent="0.2">
      <c r="A43" s="2" t="s">
        <v>28</v>
      </c>
      <c r="B43" s="2">
        <f>40+12.5+25+20</f>
        <v>97.5</v>
      </c>
    </row>
    <row r="44" spans="1:2" ht="18" x14ac:dyDescent="0.2">
      <c r="A44" s="2" t="s">
        <v>23</v>
      </c>
      <c r="B44" s="2">
        <f>35+35+12.5+12.5</f>
        <v>95</v>
      </c>
    </row>
    <row r="45" spans="1:2" ht="18" x14ac:dyDescent="0.2">
      <c r="A45" s="2" t="s">
        <v>40</v>
      </c>
      <c r="B45" s="2">
        <f>45+20+25</f>
        <v>90</v>
      </c>
    </row>
    <row r="46" spans="1:2" ht="18" x14ac:dyDescent="0.2">
      <c r="A46" s="2" t="s">
        <v>38</v>
      </c>
      <c r="B46" s="2">
        <f>35+35+20</f>
        <v>90</v>
      </c>
    </row>
    <row r="47" spans="1:2" ht="18" x14ac:dyDescent="0.2">
      <c r="A47" s="2" t="s">
        <v>29</v>
      </c>
      <c r="B47" s="2">
        <f>35+25+12.5</f>
        <v>72.5</v>
      </c>
    </row>
    <row r="48" spans="1:2" ht="18" x14ac:dyDescent="0.2">
      <c r="A48" s="2" t="s">
        <v>39</v>
      </c>
      <c r="B48" s="2">
        <f>45+25</f>
        <v>70</v>
      </c>
    </row>
    <row r="49" spans="1:2" ht="18" x14ac:dyDescent="0.2">
      <c r="A49" s="2" t="s">
        <v>22</v>
      </c>
      <c r="B49" s="2">
        <f>45+20</f>
        <v>65</v>
      </c>
    </row>
    <row r="50" spans="1:2" ht="18" x14ac:dyDescent="0.2">
      <c r="A50" s="2" t="s">
        <v>25</v>
      </c>
      <c r="B50" s="2">
        <f>45+20</f>
        <v>65</v>
      </c>
    </row>
    <row r="51" spans="1:2" ht="18" x14ac:dyDescent="0.2">
      <c r="A51" s="2" t="s">
        <v>35</v>
      </c>
      <c r="B51" s="2">
        <v>0</v>
      </c>
    </row>
  </sheetData>
  <sortState ref="A2:B51">
    <sortCondition descending="1" ref="B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2018-09-09T15:10:31Z</dcterms:created>
  <dcterms:modified xsi:type="dcterms:W3CDTF">2018-09-10T16:54:13Z</dcterms:modified>
</cp:coreProperties>
</file>