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Golf\Handicap_0\"/>
    </mc:Choice>
  </mc:AlternateContent>
  <xr:revisionPtr revIDLastSave="0" documentId="13_ncr:1_{8CBF95B5-5D31-417F-A8B0-192302F8C3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S 3" sheetId="1" r:id="rId1"/>
    <sheet name="Hoja4" sheetId="62" r:id="rId2"/>
    <sheet name="Hoja1" sheetId="59" r:id="rId3"/>
    <sheet name="Hoja2" sheetId="60" r:id="rId4"/>
    <sheet name="TABLA_BAJADAS" sheetId="3" r:id="rId5"/>
    <sheet name="Trofeos" sheetId="35" r:id="rId6"/>
  </sheets>
  <calcPr calcId="191029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N17" i="1"/>
  <c r="Y17" i="1" s="1"/>
  <c r="X13" i="1"/>
  <c r="N13" i="1"/>
  <c r="X9" i="1"/>
  <c r="N9" i="1"/>
  <c r="X32" i="1"/>
  <c r="N32" i="1"/>
  <c r="X28" i="1"/>
  <c r="N28" i="1"/>
  <c r="X24" i="1"/>
  <c r="N24" i="1"/>
  <c r="C24" i="1"/>
  <c r="J23" i="1" s="1"/>
  <c r="J25" i="1" s="1"/>
  <c r="B24" i="1"/>
  <c r="X47" i="1"/>
  <c r="N47" i="1"/>
  <c r="Y47" i="1" s="1"/>
  <c r="X43" i="1"/>
  <c r="N43" i="1"/>
  <c r="C43" i="1"/>
  <c r="W42" i="1" s="1"/>
  <c r="W44" i="1" s="1"/>
  <c r="X39" i="1"/>
  <c r="N39" i="1"/>
  <c r="Y13" i="1" l="1"/>
  <c r="Y9" i="1"/>
  <c r="Y28" i="1"/>
  <c r="Y24" i="1"/>
  <c r="Y32" i="1"/>
  <c r="M23" i="1"/>
  <c r="M25" i="1" s="1"/>
  <c r="L23" i="1"/>
  <c r="L25" i="1" s="1"/>
  <c r="P23" i="1"/>
  <c r="P25" i="1" s="1"/>
  <c r="R23" i="1"/>
  <c r="R25" i="1" s="1"/>
  <c r="K23" i="1"/>
  <c r="K25" i="1" s="1"/>
  <c r="S23" i="1"/>
  <c r="S25" i="1" s="1"/>
  <c r="O23" i="1"/>
  <c r="T23" i="1"/>
  <c r="T25" i="1" s="1"/>
  <c r="Q23" i="1"/>
  <c r="Q25" i="1" s="1"/>
  <c r="E23" i="1"/>
  <c r="U23" i="1"/>
  <c r="U25" i="1" s="1"/>
  <c r="H23" i="1"/>
  <c r="H25" i="1" s="1"/>
  <c r="I23" i="1"/>
  <c r="I25" i="1" s="1"/>
  <c r="F23" i="1"/>
  <c r="F25" i="1" s="1"/>
  <c r="V23" i="1"/>
  <c r="V25" i="1" s="1"/>
  <c r="G23" i="1"/>
  <c r="G25" i="1" s="1"/>
  <c r="W23" i="1"/>
  <c r="W25" i="1" s="1"/>
  <c r="Y39" i="1"/>
  <c r="Y43" i="1"/>
  <c r="L42" i="1"/>
  <c r="L44" i="1" s="1"/>
  <c r="O42" i="1"/>
  <c r="P42" i="1"/>
  <c r="P44" i="1" s="1"/>
  <c r="Q42" i="1"/>
  <c r="Q44" i="1" s="1"/>
  <c r="R42" i="1"/>
  <c r="R44" i="1" s="1"/>
  <c r="H42" i="1"/>
  <c r="H44" i="1" s="1"/>
  <c r="K42" i="1"/>
  <c r="K44" i="1" s="1"/>
  <c r="I42" i="1"/>
  <c r="I44" i="1" s="1"/>
  <c r="E42" i="1"/>
  <c r="U42" i="1"/>
  <c r="U44" i="1" s="1"/>
  <c r="J42" i="1"/>
  <c r="J44" i="1" s="1"/>
  <c r="T42" i="1"/>
  <c r="T44" i="1" s="1"/>
  <c r="F42" i="1"/>
  <c r="F44" i="1" s="1"/>
  <c r="V42" i="1"/>
  <c r="V44" i="1" s="1"/>
  <c r="M42" i="1"/>
  <c r="M44" i="1" s="1"/>
  <c r="S42" i="1"/>
  <c r="S44" i="1" s="1"/>
  <c r="G42" i="1"/>
  <c r="G44" i="1" s="1"/>
  <c r="X62" i="1"/>
  <c r="N62" i="1"/>
  <c r="X58" i="1"/>
  <c r="N58" i="1"/>
  <c r="X54" i="1"/>
  <c r="N54" i="1"/>
  <c r="X23" i="1" l="1"/>
  <c r="O25" i="1"/>
  <c r="X25" i="1" s="1"/>
  <c r="N23" i="1"/>
  <c r="Y23" i="1" s="1"/>
  <c r="E25" i="1"/>
  <c r="N25" i="1" s="1"/>
  <c r="N42" i="1"/>
  <c r="E44" i="1"/>
  <c r="N44" i="1" s="1"/>
  <c r="O44" i="1"/>
  <c r="X44" i="1" s="1"/>
  <c r="X42" i="1"/>
  <c r="Y62" i="1"/>
  <c r="Y58" i="1"/>
  <c r="Y54" i="1"/>
  <c r="X77" i="1"/>
  <c r="N77" i="1"/>
  <c r="X73" i="1"/>
  <c r="N73" i="1"/>
  <c r="X69" i="1"/>
  <c r="N69" i="1"/>
  <c r="Y25" i="1" l="1"/>
  <c r="Z24" i="1" s="1"/>
  <c r="AA24" i="1" s="1"/>
  <c r="B9" i="1" s="1"/>
  <c r="Y44" i="1"/>
  <c r="Y42" i="1"/>
  <c r="Y77" i="1"/>
  <c r="Y73" i="1"/>
  <c r="Y69" i="1"/>
  <c r="X92" i="1"/>
  <c r="N92" i="1"/>
  <c r="X88" i="1"/>
  <c r="N88" i="1"/>
  <c r="X84" i="1"/>
  <c r="N84" i="1"/>
  <c r="C9" i="1" l="1"/>
  <c r="Y88" i="1"/>
  <c r="Y84" i="1"/>
  <c r="Y92" i="1"/>
  <c r="N107" i="1"/>
  <c r="X107" i="1"/>
  <c r="Y107" i="1" s="1"/>
  <c r="X103" i="1"/>
  <c r="N103" i="1"/>
  <c r="X99" i="1"/>
  <c r="N99" i="1"/>
  <c r="J8" i="1" l="1"/>
  <c r="J10" i="1" s="1"/>
  <c r="I8" i="1"/>
  <c r="I10" i="1" s="1"/>
  <c r="H8" i="1"/>
  <c r="H10" i="1" s="1"/>
  <c r="E8" i="1"/>
  <c r="W8" i="1"/>
  <c r="W10" i="1" s="1"/>
  <c r="G8" i="1"/>
  <c r="G10" i="1" s="1"/>
  <c r="V8" i="1"/>
  <c r="V10" i="1" s="1"/>
  <c r="F8" i="1"/>
  <c r="F10" i="1" s="1"/>
  <c r="T8" i="1"/>
  <c r="T10" i="1" s="1"/>
  <c r="S8" i="1"/>
  <c r="S10" i="1" s="1"/>
  <c r="Q8" i="1"/>
  <c r="Q10" i="1" s="1"/>
  <c r="P8" i="1"/>
  <c r="P10" i="1" s="1"/>
  <c r="O8" i="1"/>
  <c r="R8" i="1"/>
  <c r="R10" i="1" s="1"/>
  <c r="M8" i="1"/>
  <c r="M10" i="1" s="1"/>
  <c r="L8" i="1"/>
  <c r="L10" i="1" s="1"/>
  <c r="U8" i="1"/>
  <c r="U10" i="1" s="1"/>
  <c r="K8" i="1"/>
  <c r="K10" i="1" s="1"/>
  <c r="Y99" i="1"/>
  <c r="Y103" i="1"/>
  <c r="X122" i="1"/>
  <c r="N122" i="1"/>
  <c r="X118" i="1"/>
  <c r="N118" i="1"/>
  <c r="X114" i="1"/>
  <c r="N114" i="1"/>
  <c r="X8" i="1" l="1"/>
  <c r="O10" i="1"/>
  <c r="X10" i="1" s="1"/>
  <c r="E10" i="1"/>
  <c r="N10" i="1" s="1"/>
  <c r="N8" i="1"/>
  <c r="Y8" i="1" s="1"/>
  <c r="Y122" i="1"/>
  <c r="Y118" i="1"/>
  <c r="Y114" i="1"/>
  <c r="X137" i="1"/>
  <c r="N137" i="1"/>
  <c r="X133" i="1"/>
  <c r="N133" i="1"/>
  <c r="X129" i="1"/>
  <c r="N129" i="1"/>
  <c r="Y10" i="1" l="1"/>
  <c r="Z9" i="1" s="1"/>
  <c r="AA9" i="1" s="1"/>
  <c r="Y137" i="1"/>
  <c r="Y133" i="1"/>
  <c r="Y129" i="1"/>
  <c r="X152" i="1"/>
  <c r="N152" i="1"/>
  <c r="X148" i="1"/>
  <c r="N148" i="1"/>
  <c r="X144" i="1"/>
  <c r="N144" i="1"/>
  <c r="Y152" i="1" l="1"/>
  <c r="Y148" i="1"/>
  <c r="Y144" i="1"/>
  <c r="X167" i="1"/>
  <c r="N167" i="1"/>
  <c r="X163" i="1"/>
  <c r="N163" i="1"/>
  <c r="C163" i="1"/>
  <c r="W162" i="1" s="1"/>
  <c r="W164" i="1" s="1"/>
  <c r="X159" i="1"/>
  <c r="N159" i="1"/>
  <c r="X182" i="1"/>
  <c r="N182" i="1"/>
  <c r="X178" i="1"/>
  <c r="N178" i="1"/>
  <c r="X174" i="1"/>
  <c r="N174" i="1"/>
  <c r="E162" i="1" l="1"/>
  <c r="E164" i="1" s="1"/>
  <c r="F162" i="1"/>
  <c r="F164" i="1" s="1"/>
  <c r="I162" i="1"/>
  <c r="I164" i="1" s="1"/>
  <c r="J162" i="1"/>
  <c r="J164" i="1" s="1"/>
  <c r="K162" i="1"/>
  <c r="K164" i="1" s="1"/>
  <c r="L162" i="1"/>
  <c r="L164" i="1" s="1"/>
  <c r="G162" i="1"/>
  <c r="G164" i="1" s="1"/>
  <c r="H162" i="1"/>
  <c r="H164" i="1" s="1"/>
  <c r="M162" i="1"/>
  <c r="M164" i="1" s="1"/>
  <c r="O145" i="1"/>
  <c r="E145" i="1"/>
  <c r="Y167" i="1"/>
  <c r="Y163" i="1"/>
  <c r="Y159" i="1"/>
  <c r="O162" i="1"/>
  <c r="P162" i="1"/>
  <c r="P164" i="1" s="1"/>
  <c r="Q162" i="1"/>
  <c r="Q164" i="1" s="1"/>
  <c r="U162" i="1"/>
  <c r="U164" i="1" s="1"/>
  <c r="V162" i="1"/>
  <c r="V164" i="1" s="1"/>
  <c r="R162" i="1"/>
  <c r="R164" i="1" s="1"/>
  <c r="S162" i="1"/>
  <c r="S164" i="1" s="1"/>
  <c r="T162" i="1"/>
  <c r="T164" i="1" s="1"/>
  <c r="Y182" i="1"/>
  <c r="Y174" i="1"/>
  <c r="Y178" i="1"/>
  <c r="X197" i="1"/>
  <c r="N197" i="1"/>
  <c r="X193" i="1"/>
  <c r="N193" i="1"/>
  <c r="C193" i="1"/>
  <c r="W192" i="1" s="1"/>
  <c r="W194" i="1" s="1"/>
  <c r="X189" i="1"/>
  <c r="N189" i="1"/>
  <c r="X212" i="1"/>
  <c r="N212" i="1"/>
  <c r="X208" i="1"/>
  <c r="N208" i="1"/>
  <c r="C208" i="1"/>
  <c r="O207" i="1" s="1"/>
  <c r="O209" i="1" s="1"/>
  <c r="X204" i="1"/>
  <c r="N204" i="1"/>
  <c r="N219" i="1"/>
  <c r="X227" i="1"/>
  <c r="N227" i="1"/>
  <c r="X223" i="1"/>
  <c r="N223" i="1"/>
  <c r="X219" i="1"/>
  <c r="X242" i="1"/>
  <c r="N242" i="1"/>
  <c r="X238" i="1"/>
  <c r="N238" i="1"/>
  <c r="X234" i="1"/>
  <c r="N234" i="1"/>
  <c r="X249" i="1"/>
  <c r="X257" i="1"/>
  <c r="N257" i="1"/>
  <c r="X253" i="1"/>
  <c r="N253" i="1"/>
  <c r="N249" i="1"/>
  <c r="X272" i="1"/>
  <c r="N272" i="1"/>
  <c r="X268" i="1"/>
  <c r="N268" i="1"/>
  <c r="X264" i="1"/>
  <c r="N264" i="1"/>
  <c r="X162" i="1" l="1"/>
  <c r="O164" i="1"/>
  <c r="X164" i="1" s="1"/>
  <c r="N162" i="1"/>
  <c r="Y162" i="1" s="1"/>
  <c r="N164" i="1"/>
  <c r="Y164" i="1" s="1"/>
  <c r="Y197" i="1"/>
  <c r="Y193" i="1"/>
  <c r="Y189" i="1"/>
  <c r="L192" i="1"/>
  <c r="L194" i="1" s="1"/>
  <c r="H192" i="1"/>
  <c r="H194" i="1" s="1"/>
  <c r="P192" i="1"/>
  <c r="P194" i="1" s="1"/>
  <c r="I192" i="1"/>
  <c r="I194" i="1" s="1"/>
  <c r="Q192" i="1"/>
  <c r="Q194" i="1" s="1"/>
  <c r="J192" i="1"/>
  <c r="J194" i="1" s="1"/>
  <c r="R192" i="1"/>
  <c r="R194" i="1" s="1"/>
  <c r="K192" i="1"/>
  <c r="K194" i="1" s="1"/>
  <c r="S192" i="1"/>
  <c r="S194" i="1" s="1"/>
  <c r="E192" i="1"/>
  <c r="M192" i="1"/>
  <c r="M194" i="1" s="1"/>
  <c r="U192" i="1"/>
  <c r="U194" i="1" s="1"/>
  <c r="T192" i="1"/>
  <c r="T194" i="1" s="1"/>
  <c r="F192" i="1"/>
  <c r="F194" i="1" s="1"/>
  <c r="V192" i="1"/>
  <c r="V194" i="1" s="1"/>
  <c r="G192" i="1"/>
  <c r="G194" i="1" s="1"/>
  <c r="O192" i="1"/>
  <c r="O194" i="1" s="1"/>
  <c r="Y212" i="1"/>
  <c r="Y208" i="1"/>
  <c r="Y204" i="1"/>
  <c r="H207" i="1"/>
  <c r="H209" i="1" s="1"/>
  <c r="P207" i="1"/>
  <c r="J207" i="1"/>
  <c r="J209" i="1" s="1"/>
  <c r="K207" i="1"/>
  <c r="K209" i="1" s="1"/>
  <c r="L207" i="1"/>
  <c r="L209" i="1" s="1"/>
  <c r="G207" i="1"/>
  <c r="G209" i="1" s="1"/>
  <c r="W207" i="1"/>
  <c r="W209" i="1" s="1"/>
  <c r="Y242" i="1"/>
  <c r="I207" i="1"/>
  <c r="I209" i="1" s="1"/>
  <c r="Q207" i="1"/>
  <c r="Q209" i="1" s="1"/>
  <c r="R207" i="1"/>
  <c r="R209" i="1" s="1"/>
  <c r="T207" i="1"/>
  <c r="T209" i="1" s="1"/>
  <c r="E207" i="1"/>
  <c r="M207" i="1"/>
  <c r="M209" i="1" s="1"/>
  <c r="U207" i="1"/>
  <c r="U209" i="1" s="1"/>
  <c r="F207" i="1"/>
  <c r="F209" i="1" s="1"/>
  <c r="V207" i="1"/>
  <c r="V209" i="1" s="1"/>
  <c r="S207" i="1"/>
  <c r="S209" i="1" s="1"/>
  <c r="Y227" i="1"/>
  <c r="Y223" i="1"/>
  <c r="Y219" i="1"/>
  <c r="Y253" i="1"/>
  <c r="Y238" i="1"/>
  <c r="Y234" i="1"/>
  <c r="Y257" i="1"/>
  <c r="Y249" i="1"/>
  <c r="Y272" i="1"/>
  <c r="Y268" i="1"/>
  <c r="Y264" i="1"/>
  <c r="X194" i="1" l="1"/>
  <c r="N192" i="1"/>
  <c r="E194" i="1"/>
  <c r="N194" i="1" s="1"/>
  <c r="E179" i="1"/>
  <c r="O179" i="1"/>
  <c r="Y194" i="1"/>
  <c r="N207" i="1"/>
  <c r="E209" i="1"/>
  <c r="N209" i="1" s="1"/>
  <c r="X207" i="1"/>
  <c r="P209" i="1"/>
  <c r="X209" i="1" s="1"/>
  <c r="X192" i="1"/>
  <c r="Y192" i="1" s="1"/>
  <c r="Y207" i="1"/>
  <c r="Y209" i="1" l="1"/>
  <c r="AB272" i="1" l="1"/>
  <c r="AB257" i="1" s="1"/>
  <c r="AB242" i="1" s="1"/>
  <c r="AB227" i="1" s="1"/>
  <c r="AB212" i="1" s="1"/>
  <c r="AB197" i="1" s="1"/>
  <c r="AB182" i="1" s="1"/>
  <c r="AB167" i="1" s="1"/>
  <c r="AB152" i="1" s="1"/>
  <c r="AB137" i="1" s="1"/>
  <c r="AB122" i="1" s="1"/>
  <c r="AB107" i="1" s="1"/>
  <c r="AB92" i="1" s="1"/>
  <c r="AB77" i="1" s="1"/>
  <c r="AB62" i="1" s="1"/>
  <c r="AB47" i="1" s="1"/>
  <c r="AB32" i="1" s="1"/>
  <c r="AB17" i="1" s="1"/>
  <c r="AB264" i="1"/>
  <c r="AB249" i="1" s="1"/>
  <c r="AB234" i="1" s="1"/>
  <c r="AB219" i="1" s="1"/>
  <c r="AB204" i="1" s="1"/>
  <c r="AB189" i="1" s="1"/>
  <c r="AB174" i="1" s="1"/>
  <c r="AB159" i="1" s="1"/>
  <c r="AB144" i="1" s="1"/>
  <c r="AB129" i="1" s="1"/>
  <c r="AB114" i="1" s="1"/>
  <c r="AB99" i="1" s="1"/>
  <c r="AB84" i="1" s="1"/>
  <c r="AB69" i="1" s="1"/>
  <c r="AB54" i="1" s="1"/>
  <c r="AB39" i="1" s="1"/>
  <c r="AB24" i="1" s="1"/>
  <c r="AB9" i="1" s="1"/>
  <c r="AB268" i="1"/>
  <c r="AB253" i="1" s="1"/>
  <c r="AB238" i="1" s="1"/>
  <c r="AB223" i="1" s="1"/>
  <c r="AB208" i="1" s="1"/>
  <c r="AB193" i="1" s="1"/>
  <c r="AB178" i="1" s="1"/>
  <c r="AB163" i="1" s="1"/>
  <c r="AB148" i="1" s="1"/>
  <c r="AB133" i="1" s="1"/>
  <c r="AB118" i="1" s="1"/>
  <c r="AB103" i="1" s="1"/>
  <c r="AB88" i="1" s="1"/>
  <c r="AB73" i="1" s="1"/>
  <c r="AB58" i="1" s="1"/>
  <c r="AB43" i="1" s="1"/>
  <c r="AB28" i="1" s="1"/>
  <c r="AB13" i="1" s="1"/>
  <c r="F44" i="3"/>
  <c r="G29" i="3" l="1"/>
  <c r="G30" i="3" s="1"/>
  <c r="G65" i="3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66" i="3"/>
  <c r="G67" i="3"/>
  <c r="G68" i="3"/>
  <c r="G69" i="3"/>
  <c r="G70" i="3"/>
  <c r="G43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23" i="3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F4" i="3"/>
  <c r="F5" i="3"/>
  <c r="F6" i="3"/>
  <c r="F7" i="3"/>
  <c r="F8" i="3"/>
  <c r="F9" i="3"/>
  <c r="F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2" i="3"/>
  <c r="Z43" i="1" l="1"/>
  <c r="AA43" i="1" s="1"/>
  <c r="B28" i="1" s="1"/>
  <c r="Z163" i="1"/>
  <c r="AA163" i="1" s="1"/>
  <c r="B148" i="1" s="1"/>
  <c r="C148" i="1" s="1"/>
  <c r="Z193" i="1"/>
  <c r="AA193" i="1" s="1"/>
  <c r="B178" i="1" s="1"/>
  <c r="C178" i="1" s="1"/>
  <c r="Z208" i="1"/>
  <c r="AA208" i="1" s="1"/>
  <c r="B268" i="1"/>
  <c r="C268" i="1" s="1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C28" i="1" l="1"/>
  <c r="J177" i="1"/>
  <c r="J179" i="1" s="1"/>
  <c r="V177" i="1"/>
  <c r="V179" i="1" s="1"/>
  <c r="R177" i="1"/>
  <c r="R179" i="1" s="1"/>
  <c r="E177" i="1"/>
  <c r="O177" i="1"/>
  <c r="P177" i="1"/>
  <c r="P179" i="1" s="1"/>
  <c r="H177" i="1"/>
  <c r="H179" i="1" s="1"/>
  <c r="S177" i="1"/>
  <c r="S179" i="1" s="1"/>
  <c r="W177" i="1"/>
  <c r="W179" i="1" s="1"/>
  <c r="T177" i="1"/>
  <c r="T179" i="1" s="1"/>
  <c r="F177" i="1"/>
  <c r="F179" i="1" s="1"/>
  <c r="Q177" i="1"/>
  <c r="Q179" i="1" s="1"/>
  <c r="M177" i="1"/>
  <c r="M179" i="1" s="1"/>
  <c r="U177" i="1"/>
  <c r="U179" i="1" s="1"/>
  <c r="L177" i="1"/>
  <c r="L179" i="1" s="1"/>
  <c r="K177" i="1"/>
  <c r="K179" i="1" s="1"/>
  <c r="I177" i="1"/>
  <c r="I179" i="1" s="1"/>
  <c r="G177" i="1"/>
  <c r="G179" i="1" s="1"/>
  <c r="S147" i="1"/>
  <c r="S149" i="1" s="1"/>
  <c r="I147" i="1"/>
  <c r="I149" i="1" s="1"/>
  <c r="M147" i="1"/>
  <c r="M149" i="1" s="1"/>
  <c r="O147" i="1"/>
  <c r="J147" i="1"/>
  <c r="J149" i="1" s="1"/>
  <c r="R147" i="1"/>
  <c r="R149" i="1" s="1"/>
  <c r="H147" i="1"/>
  <c r="H149" i="1" s="1"/>
  <c r="K147" i="1"/>
  <c r="K149" i="1" s="1"/>
  <c r="V147" i="1"/>
  <c r="V149" i="1" s="1"/>
  <c r="E147" i="1"/>
  <c r="W147" i="1"/>
  <c r="W149" i="1" s="1"/>
  <c r="G147" i="1"/>
  <c r="G149" i="1" s="1"/>
  <c r="F147" i="1"/>
  <c r="F149" i="1" s="1"/>
  <c r="P147" i="1"/>
  <c r="P149" i="1" s="1"/>
  <c r="L147" i="1"/>
  <c r="L149" i="1" s="1"/>
  <c r="T147" i="1"/>
  <c r="T149" i="1" s="1"/>
  <c r="U147" i="1"/>
  <c r="U149" i="1" s="1"/>
  <c r="Q147" i="1"/>
  <c r="Q149" i="1" s="1"/>
  <c r="O267" i="1"/>
  <c r="S267" i="1"/>
  <c r="S269" i="1" s="1"/>
  <c r="G267" i="1"/>
  <c r="G269" i="1" s="1"/>
  <c r="K267" i="1"/>
  <c r="K269" i="1" s="1"/>
  <c r="V267" i="1"/>
  <c r="V269" i="1" s="1"/>
  <c r="R267" i="1"/>
  <c r="R269" i="1" s="1"/>
  <c r="U267" i="1"/>
  <c r="U269" i="1" s="1"/>
  <c r="J267" i="1"/>
  <c r="J269" i="1" s="1"/>
  <c r="H267" i="1"/>
  <c r="H269" i="1" s="1"/>
  <c r="L267" i="1"/>
  <c r="L269" i="1" s="1"/>
  <c r="M267" i="1"/>
  <c r="M269" i="1" s="1"/>
  <c r="F267" i="1"/>
  <c r="F269" i="1" s="1"/>
  <c r="Q267" i="1"/>
  <c r="Q269" i="1" s="1"/>
  <c r="P267" i="1"/>
  <c r="P269" i="1" s="1"/>
  <c r="T267" i="1"/>
  <c r="T269" i="1" s="1"/>
  <c r="I267" i="1"/>
  <c r="I269" i="1" s="1"/>
  <c r="W267" i="1"/>
  <c r="W269" i="1" s="1"/>
  <c r="E267" i="1"/>
  <c r="H27" i="1" l="1"/>
  <c r="H29" i="1" s="1"/>
  <c r="W27" i="1"/>
  <c r="W29" i="1" s="1"/>
  <c r="G27" i="1"/>
  <c r="G29" i="1" s="1"/>
  <c r="E27" i="1"/>
  <c r="U27" i="1"/>
  <c r="U29" i="1" s="1"/>
  <c r="K27" i="1"/>
  <c r="K29" i="1" s="1"/>
  <c r="J27" i="1"/>
  <c r="J29" i="1" s="1"/>
  <c r="V27" i="1"/>
  <c r="V29" i="1" s="1"/>
  <c r="F27" i="1"/>
  <c r="F29" i="1" s="1"/>
  <c r="T27" i="1"/>
  <c r="T29" i="1" s="1"/>
  <c r="S27" i="1"/>
  <c r="S29" i="1" s="1"/>
  <c r="L27" i="1"/>
  <c r="L29" i="1" s="1"/>
  <c r="R27" i="1"/>
  <c r="R29" i="1" s="1"/>
  <c r="O27" i="1"/>
  <c r="Q27" i="1"/>
  <c r="Q29" i="1" s="1"/>
  <c r="P27" i="1"/>
  <c r="P29" i="1" s="1"/>
  <c r="I27" i="1"/>
  <c r="I29" i="1" s="1"/>
  <c r="M27" i="1"/>
  <c r="M29" i="1" s="1"/>
  <c r="N179" i="1"/>
  <c r="E149" i="1"/>
  <c r="N149" i="1" s="1"/>
  <c r="N147" i="1"/>
  <c r="O149" i="1"/>
  <c r="X149" i="1" s="1"/>
  <c r="X147" i="1"/>
  <c r="X179" i="1"/>
  <c r="X177" i="1"/>
  <c r="N177" i="1"/>
  <c r="Y177" i="1" s="1"/>
  <c r="X267" i="1"/>
  <c r="O269" i="1"/>
  <c r="X269" i="1" s="1"/>
  <c r="E269" i="1"/>
  <c r="N269" i="1" s="1"/>
  <c r="N267" i="1"/>
  <c r="X27" i="1" l="1"/>
  <c r="O29" i="1"/>
  <c r="X29" i="1" s="1"/>
  <c r="N27" i="1"/>
  <c r="Y27" i="1" s="1"/>
  <c r="E29" i="1"/>
  <c r="N29" i="1" s="1"/>
  <c r="Y147" i="1"/>
  <c r="Y149" i="1"/>
  <c r="Z148" i="1" s="1"/>
  <c r="AA148" i="1" s="1"/>
  <c r="B133" i="1" s="1"/>
  <c r="C133" i="1" s="1"/>
  <c r="Y179" i="1"/>
  <c r="Z178" i="1" s="1"/>
  <c r="AA178" i="1" s="1"/>
  <c r="Y267" i="1"/>
  <c r="Y269" i="1"/>
  <c r="Z268" i="1" s="1"/>
  <c r="AA268" i="1" s="1"/>
  <c r="B253" i="1" s="1"/>
  <c r="C253" i="1" s="1"/>
  <c r="Y29" i="1" l="1"/>
  <c r="Z28" i="1" s="1"/>
  <c r="AA28" i="1" s="1"/>
  <c r="B13" i="1" s="1"/>
  <c r="J132" i="1"/>
  <c r="J134" i="1" s="1"/>
  <c r="T132" i="1"/>
  <c r="T134" i="1" s="1"/>
  <c r="S132" i="1"/>
  <c r="S134" i="1" s="1"/>
  <c r="L132" i="1"/>
  <c r="L134" i="1" s="1"/>
  <c r="V132" i="1"/>
  <c r="V134" i="1" s="1"/>
  <c r="F132" i="1"/>
  <c r="F134" i="1" s="1"/>
  <c r="U132" i="1"/>
  <c r="U134" i="1" s="1"/>
  <c r="O132" i="1"/>
  <c r="W132" i="1"/>
  <c r="W134" i="1" s="1"/>
  <c r="R132" i="1"/>
  <c r="R134" i="1" s="1"/>
  <c r="M132" i="1"/>
  <c r="M134" i="1" s="1"/>
  <c r="E132" i="1"/>
  <c r="K132" i="1"/>
  <c r="K134" i="1" s="1"/>
  <c r="H132" i="1"/>
  <c r="H134" i="1" s="1"/>
  <c r="P132" i="1"/>
  <c r="P134" i="1" s="1"/>
  <c r="Q132" i="1"/>
  <c r="Q134" i="1" s="1"/>
  <c r="I132" i="1"/>
  <c r="I134" i="1" s="1"/>
  <c r="G132" i="1"/>
  <c r="G134" i="1" s="1"/>
  <c r="P252" i="1"/>
  <c r="P254" i="1" s="1"/>
  <c r="H252" i="1"/>
  <c r="H254" i="1" s="1"/>
  <c r="W252" i="1"/>
  <c r="W254" i="1" s="1"/>
  <c r="O252" i="1"/>
  <c r="G252" i="1"/>
  <c r="G254" i="1" s="1"/>
  <c r="V252" i="1"/>
  <c r="V254" i="1" s="1"/>
  <c r="F252" i="1"/>
  <c r="F254" i="1" s="1"/>
  <c r="I252" i="1"/>
  <c r="I254" i="1" s="1"/>
  <c r="U252" i="1"/>
  <c r="U254" i="1" s="1"/>
  <c r="M252" i="1"/>
  <c r="M254" i="1" s="1"/>
  <c r="E252" i="1"/>
  <c r="T252" i="1"/>
  <c r="T254" i="1" s="1"/>
  <c r="L252" i="1"/>
  <c r="L254" i="1" s="1"/>
  <c r="S252" i="1"/>
  <c r="S254" i="1" s="1"/>
  <c r="K252" i="1"/>
  <c r="K254" i="1" s="1"/>
  <c r="Q252" i="1"/>
  <c r="Q254" i="1" s="1"/>
  <c r="R252" i="1"/>
  <c r="R254" i="1" s="1"/>
  <c r="J252" i="1"/>
  <c r="J254" i="1" s="1"/>
  <c r="C13" i="1" l="1"/>
  <c r="X132" i="1"/>
  <c r="O134" i="1"/>
  <c r="X134" i="1" s="1"/>
  <c r="E134" i="1"/>
  <c r="N134" i="1" s="1"/>
  <c r="Y134" i="1" s="1"/>
  <c r="Z133" i="1" s="1"/>
  <c r="AA133" i="1" s="1"/>
  <c r="B118" i="1" s="1"/>
  <c r="C118" i="1" s="1"/>
  <c r="N132" i="1"/>
  <c r="Y132" i="1" s="1"/>
  <c r="X252" i="1"/>
  <c r="O254" i="1"/>
  <c r="X254" i="1" s="1"/>
  <c r="N252" i="1"/>
  <c r="E254" i="1"/>
  <c r="N254" i="1" s="1"/>
  <c r="H12" i="1" l="1"/>
  <c r="H14" i="1" s="1"/>
  <c r="G12" i="1"/>
  <c r="G14" i="1" s="1"/>
  <c r="F12" i="1"/>
  <c r="F14" i="1" s="1"/>
  <c r="U12" i="1"/>
  <c r="U14" i="1" s="1"/>
  <c r="E12" i="1"/>
  <c r="R12" i="1"/>
  <c r="R14" i="1" s="1"/>
  <c r="T12" i="1"/>
  <c r="T14" i="1" s="1"/>
  <c r="S12" i="1"/>
  <c r="S14" i="1" s="1"/>
  <c r="P12" i="1"/>
  <c r="P14" i="1" s="1"/>
  <c r="Q12" i="1"/>
  <c r="Q14" i="1" s="1"/>
  <c r="O12" i="1"/>
  <c r="M12" i="1"/>
  <c r="M14" i="1" s="1"/>
  <c r="L12" i="1"/>
  <c r="L14" i="1" s="1"/>
  <c r="K12" i="1"/>
  <c r="K14" i="1" s="1"/>
  <c r="J12" i="1"/>
  <c r="J14" i="1" s="1"/>
  <c r="W12" i="1"/>
  <c r="W14" i="1" s="1"/>
  <c r="V12" i="1"/>
  <c r="V14" i="1" s="1"/>
  <c r="I12" i="1"/>
  <c r="I14" i="1" s="1"/>
  <c r="O117" i="1"/>
  <c r="U117" i="1"/>
  <c r="U119" i="1" s="1"/>
  <c r="F117" i="1"/>
  <c r="F119" i="1" s="1"/>
  <c r="P117" i="1"/>
  <c r="P119" i="1" s="1"/>
  <c r="Q117" i="1"/>
  <c r="Q119" i="1" s="1"/>
  <c r="E117" i="1"/>
  <c r="G117" i="1"/>
  <c r="G119" i="1" s="1"/>
  <c r="J117" i="1"/>
  <c r="J119" i="1" s="1"/>
  <c r="M117" i="1"/>
  <c r="M119" i="1" s="1"/>
  <c r="H117" i="1"/>
  <c r="H119" i="1" s="1"/>
  <c r="T117" i="1"/>
  <c r="T119" i="1" s="1"/>
  <c r="I117" i="1"/>
  <c r="I119" i="1" s="1"/>
  <c r="L117" i="1"/>
  <c r="L119" i="1" s="1"/>
  <c r="V117" i="1"/>
  <c r="V119" i="1" s="1"/>
  <c r="K117" i="1"/>
  <c r="K119" i="1" s="1"/>
  <c r="W117" i="1"/>
  <c r="W119" i="1" s="1"/>
  <c r="R117" i="1"/>
  <c r="R119" i="1" s="1"/>
  <c r="S117" i="1"/>
  <c r="S119" i="1" s="1"/>
  <c r="Y254" i="1"/>
  <c r="Z253" i="1" s="1"/>
  <c r="AA253" i="1" s="1"/>
  <c r="B238" i="1" s="1"/>
  <c r="Y252" i="1"/>
  <c r="E14" i="1" l="1"/>
  <c r="N14" i="1" s="1"/>
  <c r="N12" i="1"/>
  <c r="X12" i="1"/>
  <c r="O14" i="1"/>
  <c r="X14" i="1" s="1"/>
  <c r="E119" i="1"/>
  <c r="N119" i="1" s="1"/>
  <c r="N117" i="1"/>
  <c r="X117" i="1"/>
  <c r="O119" i="1"/>
  <c r="X119" i="1" s="1"/>
  <c r="C238" i="1"/>
  <c r="Y12" i="1" l="1"/>
  <c r="Y14" i="1"/>
  <c r="Z13" i="1" s="1"/>
  <c r="AA13" i="1" s="1"/>
  <c r="Y117" i="1"/>
  <c r="Y119" i="1"/>
  <c r="Z118" i="1" s="1"/>
  <c r="AA118" i="1" s="1"/>
  <c r="B103" i="1" s="1"/>
  <c r="C103" i="1" s="1"/>
  <c r="P237" i="1"/>
  <c r="P239" i="1" s="1"/>
  <c r="H237" i="1"/>
  <c r="H239" i="1" s="1"/>
  <c r="W237" i="1"/>
  <c r="W239" i="1" s="1"/>
  <c r="O237" i="1"/>
  <c r="G237" i="1"/>
  <c r="G239" i="1" s="1"/>
  <c r="V237" i="1"/>
  <c r="V239" i="1" s="1"/>
  <c r="F237" i="1"/>
  <c r="F239" i="1" s="1"/>
  <c r="T237" i="1"/>
  <c r="T239" i="1" s="1"/>
  <c r="L237" i="1"/>
  <c r="L239" i="1" s="1"/>
  <c r="U237" i="1"/>
  <c r="U239" i="1" s="1"/>
  <c r="S237" i="1"/>
  <c r="S239" i="1" s="1"/>
  <c r="K237" i="1"/>
  <c r="K239" i="1" s="1"/>
  <c r="R237" i="1"/>
  <c r="R239" i="1" s="1"/>
  <c r="J237" i="1"/>
  <c r="J239" i="1" s="1"/>
  <c r="M237" i="1"/>
  <c r="M239" i="1" s="1"/>
  <c r="Q237" i="1"/>
  <c r="Q239" i="1" s="1"/>
  <c r="I237" i="1"/>
  <c r="I239" i="1" s="1"/>
  <c r="E237" i="1"/>
  <c r="R102" i="1" l="1"/>
  <c r="R104" i="1" s="1"/>
  <c r="I102" i="1"/>
  <c r="I104" i="1" s="1"/>
  <c r="U102" i="1"/>
  <c r="U104" i="1" s="1"/>
  <c r="W102" i="1"/>
  <c r="W104" i="1" s="1"/>
  <c r="Q102" i="1"/>
  <c r="Q104" i="1" s="1"/>
  <c r="H102" i="1"/>
  <c r="H104" i="1" s="1"/>
  <c r="O102" i="1"/>
  <c r="T102" i="1"/>
  <c r="T104" i="1" s="1"/>
  <c r="K102" i="1"/>
  <c r="K104" i="1" s="1"/>
  <c r="V102" i="1"/>
  <c r="V104" i="1" s="1"/>
  <c r="S102" i="1"/>
  <c r="S104" i="1" s="1"/>
  <c r="L102" i="1"/>
  <c r="L104" i="1" s="1"/>
  <c r="F102" i="1"/>
  <c r="F104" i="1" s="1"/>
  <c r="M102" i="1"/>
  <c r="M104" i="1" s="1"/>
  <c r="J102" i="1"/>
  <c r="J104" i="1" s="1"/>
  <c r="G102" i="1"/>
  <c r="G104" i="1" s="1"/>
  <c r="P102" i="1"/>
  <c r="P104" i="1" s="1"/>
  <c r="E102" i="1"/>
  <c r="X237" i="1"/>
  <c r="O239" i="1"/>
  <c r="X239" i="1" s="1"/>
  <c r="N237" i="1"/>
  <c r="E239" i="1"/>
  <c r="N239" i="1" s="1"/>
  <c r="X102" i="1" l="1"/>
  <c r="O104" i="1"/>
  <c r="X104" i="1" s="1"/>
  <c r="E104" i="1"/>
  <c r="N104" i="1" s="1"/>
  <c r="Y104" i="1" s="1"/>
  <c r="Z103" i="1" s="1"/>
  <c r="AA103" i="1" s="1"/>
  <c r="B88" i="1" s="1"/>
  <c r="C88" i="1" s="1"/>
  <c r="N102" i="1"/>
  <c r="Y102" i="1" s="1"/>
  <c r="Y237" i="1"/>
  <c r="Y239" i="1"/>
  <c r="Z238" i="1" s="1"/>
  <c r="AA238" i="1" s="1"/>
  <c r="B223" i="1" s="1"/>
  <c r="U87" i="1" l="1"/>
  <c r="U89" i="1" s="1"/>
  <c r="Q87" i="1"/>
  <c r="Q89" i="1" s="1"/>
  <c r="I87" i="1"/>
  <c r="I89" i="1" s="1"/>
  <c r="E87" i="1"/>
  <c r="O87" i="1"/>
  <c r="J87" i="1"/>
  <c r="J89" i="1" s="1"/>
  <c r="H87" i="1"/>
  <c r="H89" i="1" s="1"/>
  <c r="L87" i="1"/>
  <c r="L89" i="1" s="1"/>
  <c r="K87" i="1"/>
  <c r="K89" i="1" s="1"/>
  <c r="S87" i="1"/>
  <c r="S89" i="1" s="1"/>
  <c r="G87" i="1"/>
  <c r="G89" i="1" s="1"/>
  <c r="V87" i="1"/>
  <c r="V89" i="1" s="1"/>
  <c r="T87" i="1"/>
  <c r="T89" i="1" s="1"/>
  <c r="R87" i="1"/>
  <c r="R89" i="1" s="1"/>
  <c r="W87" i="1"/>
  <c r="W89" i="1" s="1"/>
  <c r="F87" i="1"/>
  <c r="F89" i="1" s="1"/>
  <c r="P87" i="1"/>
  <c r="P89" i="1" s="1"/>
  <c r="M87" i="1"/>
  <c r="M89" i="1" s="1"/>
  <c r="C223" i="1"/>
  <c r="X87" i="1" l="1"/>
  <c r="O89" i="1"/>
  <c r="X89" i="1" s="1"/>
  <c r="E89" i="1"/>
  <c r="N89" i="1" s="1"/>
  <c r="Y89" i="1" s="1"/>
  <c r="Z88" i="1" s="1"/>
  <c r="AA88" i="1" s="1"/>
  <c r="B73" i="1" s="1"/>
  <c r="C73" i="1" s="1"/>
  <c r="N87" i="1"/>
  <c r="Y87" i="1" s="1"/>
  <c r="P222" i="1"/>
  <c r="P224" i="1" s="1"/>
  <c r="H222" i="1"/>
  <c r="H224" i="1" s="1"/>
  <c r="W222" i="1"/>
  <c r="W224" i="1" s="1"/>
  <c r="G222" i="1"/>
  <c r="G224" i="1" s="1"/>
  <c r="O222" i="1"/>
  <c r="V222" i="1"/>
  <c r="V224" i="1" s="1"/>
  <c r="F222" i="1"/>
  <c r="F224" i="1" s="1"/>
  <c r="R222" i="1"/>
  <c r="R224" i="1" s="1"/>
  <c r="U222" i="1"/>
  <c r="U224" i="1" s="1"/>
  <c r="M222" i="1"/>
  <c r="M224" i="1" s="1"/>
  <c r="E222" i="1"/>
  <c r="J222" i="1"/>
  <c r="J224" i="1" s="1"/>
  <c r="T222" i="1"/>
  <c r="T224" i="1" s="1"/>
  <c r="L222" i="1"/>
  <c r="L224" i="1" s="1"/>
  <c r="S222" i="1"/>
  <c r="S224" i="1" s="1"/>
  <c r="K222" i="1"/>
  <c r="K224" i="1" s="1"/>
  <c r="Q222" i="1"/>
  <c r="Q224" i="1" s="1"/>
  <c r="I222" i="1"/>
  <c r="I224" i="1" s="1"/>
  <c r="S72" i="1" l="1"/>
  <c r="S74" i="1" s="1"/>
  <c r="L72" i="1"/>
  <c r="L74" i="1" s="1"/>
  <c r="E72" i="1"/>
  <c r="H72" i="1"/>
  <c r="H74" i="1" s="1"/>
  <c r="M72" i="1"/>
  <c r="M74" i="1" s="1"/>
  <c r="R72" i="1"/>
  <c r="R74" i="1" s="1"/>
  <c r="I72" i="1"/>
  <c r="I74" i="1" s="1"/>
  <c r="Q72" i="1"/>
  <c r="Q74" i="1" s="1"/>
  <c r="J72" i="1"/>
  <c r="J74" i="1" s="1"/>
  <c r="U72" i="1"/>
  <c r="U74" i="1" s="1"/>
  <c r="W72" i="1"/>
  <c r="W74" i="1" s="1"/>
  <c r="O72" i="1"/>
  <c r="V72" i="1"/>
  <c r="V74" i="1" s="1"/>
  <c r="F72" i="1"/>
  <c r="F74" i="1" s="1"/>
  <c r="T72" i="1"/>
  <c r="T74" i="1" s="1"/>
  <c r="P72" i="1"/>
  <c r="P74" i="1" s="1"/>
  <c r="G72" i="1"/>
  <c r="G74" i="1" s="1"/>
  <c r="K72" i="1"/>
  <c r="K74" i="1" s="1"/>
  <c r="X222" i="1"/>
  <c r="O224" i="1"/>
  <c r="X224" i="1" s="1"/>
  <c r="N222" i="1"/>
  <c r="E224" i="1"/>
  <c r="N224" i="1" s="1"/>
  <c r="X72" i="1" l="1"/>
  <c r="O74" i="1"/>
  <c r="X74" i="1" s="1"/>
  <c r="E74" i="1"/>
  <c r="N74" i="1" s="1"/>
  <c r="Y74" i="1" s="1"/>
  <c r="Z73" i="1" s="1"/>
  <c r="AA73" i="1" s="1"/>
  <c r="B58" i="1" s="1"/>
  <c r="C58" i="1" s="1"/>
  <c r="N72" i="1"/>
  <c r="Y72" i="1" s="1"/>
  <c r="Y222" i="1"/>
  <c r="Y224" i="1"/>
  <c r="Z223" i="1" s="1"/>
  <c r="AA223" i="1" s="1"/>
  <c r="W57" i="1" l="1"/>
  <c r="W59" i="1" s="1"/>
  <c r="I57" i="1"/>
  <c r="I59" i="1" s="1"/>
  <c r="V57" i="1"/>
  <c r="V59" i="1" s="1"/>
  <c r="K57" i="1"/>
  <c r="K59" i="1" s="1"/>
  <c r="P57" i="1"/>
  <c r="P59" i="1" s="1"/>
  <c r="H57" i="1"/>
  <c r="H59" i="1" s="1"/>
  <c r="F57" i="1"/>
  <c r="F59" i="1" s="1"/>
  <c r="G57" i="1"/>
  <c r="G59" i="1" s="1"/>
  <c r="S57" i="1"/>
  <c r="S59" i="1" s="1"/>
  <c r="T57" i="1"/>
  <c r="T59" i="1" s="1"/>
  <c r="E57" i="1"/>
  <c r="O57" i="1"/>
  <c r="Q57" i="1"/>
  <c r="Q59" i="1" s="1"/>
  <c r="R57" i="1"/>
  <c r="R59" i="1" s="1"/>
  <c r="L57" i="1"/>
  <c r="L59" i="1" s="1"/>
  <c r="U57" i="1"/>
  <c r="U59" i="1" s="1"/>
  <c r="M57" i="1"/>
  <c r="M59" i="1" s="1"/>
  <c r="J57" i="1"/>
  <c r="J59" i="1" s="1"/>
  <c r="B264" i="1"/>
  <c r="C264" i="1" s="1"/>
  <c r="P263" i="1" s="1"/>
  <c r="P265" i="1" s="1"/>
  <c r="E59" i="1" l="1"/>
  <c r="N59" i="1" s="1"/>
  <c r="N57" i="1"/>
  <c r="X57" i="1"/>
  <c r="O59" i="1"/>
  <c r="X59" i="1" s="1"/>
  <c r="W263" i="1"/>
  <c r="W265" i="1" s="1"/>
  <c r="E263" i="1"/>
  <c r="E265" i="1" s="1"/>
  <c r="R263" i="1"/>
  <c r="R265" i="1" s="1"/>
  <c r="H263" i="1"/>
  <c r="H265" i="1" s="1"/>
  <c r="T263" i="1"/>
  <c r="T265" i="1" s="1"/>
  <c r="V263" i="1"/>
  <c r="V265" i="1" s="1"/>
  <c r="O263" i="1"/>
  <c r="O265" i="1" s="1"/>
  <c r="K263" i="1"/>
  <c r="K265" i="1" s="1"/>
  <c r="L263" i="1"/>
  <c r="L265" i="1" s="1"/>
  <c r="I263" i="1"/>
  <c r="I265" i="1" s="1"/>
  <c r="F263" i="1"/>
  <c r="F265" i="1" s="1"/>
  <c r="U263" i="1"/>
  <c r="U265" i="1" s="1"/>
  <c r="J263" i="1"/>
  <c r="J265" i="1" s="1"/>
  <c r="Q263" i="1"/>
  <c r="Q265" i="1" s="1"/>
  <c r="S263" i="1"/>
  <c r="S265" i="1" s="1"/>
  <c r="M263" i="1"/>
  <c r="M265" i="1" s="1"/>
  <c r="G263" i="1"/>
  <c r="G265" i="1" s="1"/>
  <c r="Y57" i="1" l="1"/>
  <c r="Y59" i="1"/>
  <c r="Z58" i="1" s="1"/>
  <c r="AA58" i="1" s="1"/>
  <c r="N265" i="1"/>
  <c r="X263" i="1"/>
  <c r="X265" i="1"/>
  <c r="Y265" i="1" s="1"/>
  <c r="Z264" i="1" s="1"/>
  <c r="AA264" i="1" s="1"/>
  <c r="B249" i="1" s="1"/>
  <c r="N263" i="1"/>
  <c r="Y263" i="1" s="1"/>
  <c r="C249" i="1" l="1"/>
  <c r="R248" i="1" l="1"/>
  <c r="R250" i="1" s="1"/>
  <c r="J248" i="1"/>
  <c r="J250" i="1" s="1"/>
  <c r="S248" i="1"/>
  <c r="S250" i="1" s="1"/>
  <c r="Q248" i="1"/>
  <c r="Q250" i="1" s="1"/>
  <c r="I248" i="1"/>
  <c r="I250" i="1" s="1"/>
  <c r="P248" i="1"/>
  <c r="P250" i="1" s="1"/>
  <c r="H248" i="1"/>
  <c r="H250" i="1" s="1"/>
  <c r="W248" i="1"/>
  <c r="W250" i="1" s="1"/>
  <c r="O248" i="1"/>
  <c r="G248" i="1"/>
  <c r="G250" i="1" s="1"/>
  <c r="V248" i="1"/>
  <c r="V250" i="1" s="1"/>
  <c r="F248" i="1"/>
  <c r="F250" i="1" s="1"/>
  <c r="U248" i="1"/>
  <c r="U250" i="1" s="1"/>
  <c r="M248" i="1"/>
  <c r="M250" i="1" s="1"/>
  <c r="E248" i="1"/>
  <c r="K248" i="1"/>
  <c r="K250" i="1" s="1"/>
  <c r="T248" i="1"/>
  <c r="T250" i="1" s="1"/>
  <c r="L248" i="1"/>
  <c r="L250" i="1" s="1"/>
  <c r="X248" i="1" l="1"/>
  <c r="O250" i="1"/>
  <c r="X250" i="1" s="1"/>
  <c r="E250" i="1"/>
  <c r="N250" i="1" s="1"/>
  <c r="N248" i="1"/>
  <c r="Y248" i="1" s="1"/>
  <c r="Y250" i="1" l="1"/>
  <c r="Z249" i="1" s="1"/>
  <c r="AA249" i="1" s="1"/>
  <c r="B234" i="1" s="1"/>
  <c r="C234" i="1" l="1"/>
  <c r="R233" i="1" l="1"/>
  <c r="R235" i="1" s="1"/>
  <c r="J233" i="1"/>
  <c r="J235" i="1" s="1"/>
  <c r="Q233" i="1"/>
  <c r="Q235" i="1" s="1"/>
  <c r="I233" i="1"/>
  <c r="I235" i="1" s="1"/>
  <c r="P233" i="1"/>
  <c r="P235" i="1" s="1"/>
  <c r="H233" i="1"/>
  <c r="H235" i="1" s="1"/>
  <c r="O233" i="1"/>
  <c r="O235" i="1" s="1"/>
  <c r="V233" i="1"/>
  <c r="V235" i="1" s="1"/>
  <c r="F233" i="1"/>
  <c r="F235" i="1" s="1"/>
  <c r="T233" i="1"/>
  <c r="T235" i="1" s="1"/>
  <c r="U233" i="1"/>
  <c r="U235" i="1" s="1"/>
  <c r="M233" i="1"/>
  <c r="M235" i="1" s="1"/>
  <c r="E233" i="1"/>
  <c r="E235" i="1" s="1"/>
  <c r="L233" i="1"/>
  <c r="L235" i="1" s="1"/>
  <c r="G233" i="1"/>
  <c r="G235" i="1" s="1"/>
  <c r="S233" i="1"/>
  <c r="S235" i="1" s="1"/>
  <c r="K233" i="1"/>
  <c r="K235" i="1" s="1"/>
  <c r="W233" i="1"/>
  <c r="W235" i="1" s="1"/>
  <c r="X235" i="1" l="1"/>
  <c r="N235" i="1"/>
  <c r="Y235" i="1" s="1"/>
  <c r="Z234" i="1" s="1"/>
  <c r="AA234" i="1" s="1"/>
  <c r="B219" i="1" s="1"/>
  <c r="X233" i="1"/>
  <c r="N233" i="1"/>
  <c r="Y233" i="1" s="1"/>
  <c r="C219" i="1" l="1"/>
  <c r="R218" i="1" l="1"/>
  <c r="R220" i="1" s="1"/>
  <c r="J218" i="1"/>
  <c r="J220" i="1" s="1"/>
  <c r="Q218" i="1"/>
  <c r="Q220" i="1" s="1"/>
  <c r="I218" i="1"/>
  <c r="I220" i="1" s="1"/>
  <c r="P218" i="1"/>
  <c r="P220" i="1" s="1"/>
  <c r="H218" i="1"/>
  <c r="H220" i="1" s="1"/>
  <c r="W218" i="1"/>
  <c r="W220" i="1" s="1"/>
  <c r="O218" i="1"/>
  <c r="G218" i="1"/>
  <c r="G220" i="1" s="1"/>
  <c r="V218" i="1"/>
  <c r="V220" i="1" s="1"/>
  <c r="F218" i="1"/>
  <c r="F220" i="1" s="1"/>
  <c r="T218" i="1"/>
  <c r="T220" i="1" s="1"/>
  <c r="U218" i="1"/>
  <c r="U220" i="1" s="1"/>
  <c r="M218" i="1"/>
  <c r="M220" i="1" s="1"/>
  <c r="E218" i="1"/>
  <c r="L218" i="1"/>
  <c r="L220" i="1" s="1"/>
  <c r="S218" i="1"/>
  <c r="S220" i="1" s="1"/>
  <c r="K218" i="1"/>
  <c r="K220" i="1" s="1"/>
  <c r="X218" i="1" l="1"/>
  <c r="O220" i="1"/>
  <c r="X220" i="1" s="1"/>
  <c r="N218" i="1"/>
  <c r="Y218" i="1" s="1"/>
  <c r="E220" i="1"/>
  <c r="N220" i="1" s="1"/>
  <c r="Y220" i="1" l="1"/>
  <c r="Z219" i="1" s="1"/>
  <c r="AA219" i="1" s="1"/>
  <c r="B204" i="1" s="1"/>
  <c r="C204" i="1" l="1"/>
  <c r="I203" i="1" l="1"/>
  <c r="I205" i="1" s="1"/>
  <c r="V203" i="1"/>
  <c r="V205" i="1" s="1"/>
  <c r="U203" i="1"/>
  <c r="U205" i="1" s="1"/>
  <c r="E203" i="1"/>
  <c r="P203" i="1"/>
  <c r="P205" i="1" s="1"/>
  <c r="H203" i="1"/>
  <c r="H205" i="1" s="1"/>
  <c r="W203" i="1"/>
  <c r="W205" i="1" s="1"/>
  <c r="O203" i="1"/>
  <c r="G203" i="1"/>
  <c r="G205" i="1" s="1"/>
  <c r="L203" i="1"/>
  <c r="L205" i="1" s="1"/>
  <c r="S203" i="1"/>
  <c r="S205" i="1" s="1"/>
  <c r="K203" i="1"/>
  <c r="K205" i="1" s="1"/>
  <c r="R203" i="1"/>
  <c r="R205" i="1" s="1"/>
  <c r="J203" i="1"/>
  <c r="J205" i="1" s="1"/>
  <c r="Q203" i="1"/>
  <c r="Q205" i="1" s="1"/>
  <c r="T203" i="1"/>
  <c r="T205" i="1" s="1"/>
  <c r="F203" i="1"/>
  <c r="F205" i="1" s="1"/>
  <c r="M203" i="1"/>
  <c r="M205" i="1" s="1"/>
  <c r="X203" i="1" l="1"/>
  <c r="O205" i="1"/>
  <c r="X205" i="1" s="1"/>
  <c r="N203" i="1"/>
  <c r="Y203" i="1" s="1"/>
  <c r="E205" i="1"/>
  <c r="N205" i="1" s="1"/>
  <c r="Y205" i="1" l="1"/>
  <c r="Z204" i="1" s="1"/>
  <c r="AA204" i="1" s="1"/>
  <c r="B189" i="1" s="1"/>
  <c r="C189" i="1" l="1"/>
  <c r="Q188" i="1" l="1"/>
  <c r="Q190" i="1" s="1"/>
  <c r="I188" i="1"/>
  <c r="I190" i="1" s="1"/>
  <c r="P188" i="1"/>
  <c r="P190" i="1" s="1"/>
  <c r="H188" i="1"/>
  <c r="H190" i="1" s="1"/>
  <c r="F188" i="1"/>
  <c r="F190" i="1" s="1"/>
  <c r="W188" i="1"/>
  <c r="W190" i="1" s="1"/>
  <c r="O188" i="1"/>
  <c r="G188" i="1"/>
  <c r="G190" i="1" s="1"/>
  <c r="V188" i="1"/>
  <c r="V190" i="1" s="1"/>
  <c r="U188" i="1"/>
  <c r="U190" i="1" s="1"/>
  <c r="M188" i="1"/>
  <c r="M190" i="1" s="1"/>
  <c r="E188" i="1"/>
  <c r="T188" i="1"/>
  <c r="T190" i="1" s="1"/>
  <c r="L188" i="1"/>
  <c r="L190" i="1" s="1"/>
  <c r="S188" i="1"/>
  <c r="S190" i="1" s="1"/>
  <c r="K188" i="1"/>
  <c r="K190" i="1" s="1"/>
  <c r="R188" i="1"/>
  <c r="R190" i="1" s="1"/>
  <c r="J188" i="1"/>
  <c r="J190" i="1" s="1"/>
  <c r="X188" i="1" l="1"/>
  <c r="O190" i="1"/>
  <c r="X190" i="1" s="1"/>
  <c r="N188" i="1"/>
  <c r="Y188" i="1" s="1"/>
  <c r="E190" i="1"/>
  <c r="N190" i="1" s="1"/>
  <c r="Y190" i="1" l="1"/>
  <c r="Z189" i="1" s="1"/>
  <c r="AA189" i="1" s="1"/>
  <c r="B174" i="1" s="1"/>
  <c r="C174" i="1" s="1"/>
  <c r="J173" i="1" l="1"/>
  <c r="J175" i="1" s="1"/>
  <c r="F173" i="1"/>
  <c r="F175" i="1" s="1"/>
  <c r="H173" i="1"/>
  <c r="H175" i="1" s="1"/>
  <c r="L173" i="1"/>
  <c r="L175" i="1" s="1"/>
  <c r="W173" i="1"/>
  <c r="W175" i="1" s="1"/>
  <c r="V173" i="1"/>
  <c r="V175" i="1" s="1"/>
  <c r="U173" i="1"/>
  <c r="U175" i="1" s="1"/>
  <c r="P173" i="1"/>
  <c r="P175" i="1" s="1"/>
  <c r="E173" i="1"/>
  <c r="G173" i="1"/>
  <c r="G175" i="1" s="1"/>
  <c r="I173" i="1"/>
  <c r="I175" i="1" s="1"/>
  <c r="O173" i="1"/>
  <c r="K173" i="1"/>
  <c r="K175" i="1" s="1"/>
  <c r="M173" i="1"/>
  <c r="M175" i="1" s="1"/>
  <c r="T173" i="1"/>
  <c r="T175" i="1" s="1"/>
  <c r="Q173" i="1"/>
  <c r="Q175" i="1" s="1"/>
  <c r="R173" i="1"/>
  <c r="R175" i="1" s="1"/>
  <c r="S173" i="1"/>
  <c r="S175" i="1" s="1"/>
  <c r="O175" i="1" l="1"/>
  <c r="X175" i="1" s="1"/>
  <c r="X173" i="1"/>
  <c r="N173" i="1"/>
  <c r="E175" i="1"/>
  <c r="N175" i="1" s="1"/>
  <c r="Y175" i="1" s="1"/>
  <c r="Z174" i="1" s="1"/>
  <c r="AA174" i="1" s="1"/>
  <c r="B159" i="1" s="1"/>
  <c r="C159" i="1" s="1"/>
  <c r="Y173" i="1" l="1"/>
  <c r="M158" i="1"/>
  <c r="M160" i="1" s="1"/>
  <c r="G158" i="1"/>
  <c r="G160" i="1" s="1"/>
  <c r="F158" i="1"/>
  <c r="F160" i="1" s="1"/>
  <c r="L158" i="1"/>
  <c r="L160" i="1" s="1"/>
  <c r="J158" i="1"/>
  <c r="J160" i="1" s="1"/>
  <c r="K158" i="1"/>
  <c r="K160" i="1" s="1"/>
  <c r="E158" i="1"/>
  <c r="I158" i="1"/>
  <c r="I160" i="1" s="1"/>
  <c r="H158" i="1"/>
  <c r="H160" i="1" s="1"/>
  <c r="P158" i="1"/>
  <c r="P160" i="1" s="1"/>
  <c r="W158" i="1"/>
  <c r="W160" i="1" s="1"/>
  <c r="T158" i="1"/>
  <c r="T160" i="1" s="1"/>
  <c r="R158" i="1"/>
  <c r="R160" i="1" s="1"/>
  <c r="O158" i="1"/>
  <c r="S158" i="1"/>
  <c r="S160" i="1" s="1"/>
  <c r="U158" i="1"/>
  <c r="U160" i="1" s="1"/>
  <c r="V158" i="1"/>
  <c r="V160" i="1" s="1"/>
  <c r="Q158" i="1"/>
  <c r="Q160" i="1" s="1"/>
  <c r="X158" i="1" l="1"/>
  <c r="O160" i="1"/>
  <c r="X160" i="1" s="1"/>
  <c r="E160" i="1"/>
  <c r="N160" i="1" s="1"/>
  <c r="Y160" i="1" s="1"/>
  <c r="Z159" i="1" s="1"/>
  <c r="AA159" i="1" s="1"/>
  <c r="B144" i="1" s="1"/>
  <c r="C144" i="1" s="1"/>
  <c r="N158" i="1"/>
  <c r="Y158" i="1" s="1"/>
  <c r="S143" i="1" l="1"/>
  <c r="S145" i="1" s="1"/>
  <c r="V143" i="1"/>
  <c r="V145" i="1" s="1"/>
  <c r="R143" i="1"/>
  <c r="R145" i="1" s="1"/>
  <c r="O143" i="1"/>
  <c r="L143" i="1"/>
  <c r="L145" i="1" s="1"/>
  <c r="E143" i="1"/>
  <c r="Q143" i="1"/>
  <c r="Q145" i="1" s="1"/>
  <c r="M143" i="1"/>
  <c r="M145" i="1" s="1"/>
  <c r="P143" i="1"/>
  <c r="P145" i="1" s="1"/>
  <c r="T143" i="1"/>
  <c r="T145" i="1" s="1"/>
  <c r="I143" i="1"/>
  <c r="I145" i="1" s="1"/>
  <c r="U143" i="1"/>
  <c r="U145" i="1" s="1"/>
  <c r="H143" i="1"/>
  <c r="H145" i="1" s="1"/>
  <c r="F143" i="1"/>
  <c r="F145" i="1" s="1"/>
  <c r="W143" i="1"/>
  <c r="W145" i="1" s="1"/>
  <c r="K143" i="1"/>
  <c r="K145" i="1" s="1"/>
  <c r="G143" i="1"/>
  <c r="G145" i="1" s="1"/>
  <c r="J143" i="1"/>
  <c r="J145" i="1" s="1"/>
  <c r="X145" i="1" l="1"/>
  <c r="X143" i="1"/>
  <c r="N145" i="1"/>
  <c r="Y145" i="1" s="1"/>
  <c r="Z144" i="1" s="1"/>
  <c r="AA144" i="1" s="1"/>
  <c r="B129" i="1" s="1"/>
  <c r="C129" i="1" s="1"/>
  <c r="N143" i="1"/>
  <c r="Y143" i="1" s="1"/>
  <c r="U128" i="1" l="1"/>
  <c r="U130" i="1" s="1"/>
  <c r="G128" i="1"/>
  <c r="G130" i="1" s="1"/>
  <c r="S128" i="1"/>
  <c r="S130" i="1" s="1"/>
  <c r="R128" i="1"/>
  <c r="R130" i="1" s="1"/>
  <c r="O128" i="1"/>
  <c r="Q128" i="1"/>
  <c r="Q130" i="1" s="1"/>
  <c r="M128" i="1"/>
  <c r="M130" i="1" s="1"/>
  <c r="L128" i="1"/>
  <c r="L130" i="1" s="1"/>
  <c r="V128" i="1"/>
  <c r="V130" i="1" s="1"/>
  <c r="E128" i="1"/>
  <c r="J128" i="1"/>
  <c r="J130" i="1" s="1"/>
  <c r="I128" i="1"/>
  <c r="I130" i="1" s="1"/>
  <c r="H128" i="1"/>
  <c r="H130" i="1" s="1"/>
  <c r="T128" i="1"/>
  <c r="T130" i="1" s="1"/>
  <c r="W128" i="1"/>
  <c r="W130" i="1" s="1"/>
  <c r="F128" i="1"/>
  <c r="F130" i="1" s="1"/>
  <c r="P128" i="1"/>
  <c r="P130" i="1" s="1"/>
  <c r="K128" i="1"/>
  <c r="K130" i="1" s="1"/>
  <c r="X128" i="1" l="1"/>
  <c r="O130" i="1"/>
  <c r="X130" i="1" s="1"/>
  <c r="E130" i="1"/>
  <c r="N130" i="1" s="1"/>
  <c r="N128" i="1"/>
  <c r="Y128" i="1" s="1"/>
  <c r="Y130" i="1" l="1"/>
  <c r="Z129" i="1" s="1"/>
  <c r="AA129" i="1" s="1"/>
  <c r="B114" i="1" s="1"/>
  <c r="C114" i="1" s="1"/>
  <c r="J113" i="1" s="1"/>
  <c r="J115" i="1" s="1"/>
  <c r="H113" i="1" l="1"/>
  <c r="H115" i="1" s="1"/>
  <c r="L113" i="1"/>
  <c r="L115" i="1" s="1"/>
  <c r="T113" i="1"/>
  <c r="T115" i="1" s="1"/>
  <c r="G113" i="1"/>
  <c r="G115" i="1" s="1"/>
  <c r="F113" i="1"/>
  <c r="F115" i="1" s="1"/>
  <c r="Q113" i="1"/>
  <c r="Q115" i="1" s="1"/>
  <c r="O113" i="1"/>
  <c r="O115" i="1" s="1"/>
  <c r="S113" i="1"/>
  <c r="S115" i="1" s="1"/>
  <c r="V113" i="1"/>
  <c r="V115" i="1" s="1"/>
  <c r="M113" i="1"/>
  <c r="M115" i="1" s="1"/>
  <c r="U113" i="1"/>
  <c r="U115" i="1" s="1"/>
  <c r="W113" i="1"/>
  <c r="W115" i="1" s="1"/>
  <c r="R113" i="1"/>
  <c r="R115" i="1" s="1"/>
  <c r="P113" i="1"/>
  <c r="P115" i="1" s="1"/>
  <c r="K113" i="1"/>
  <c r="K115" i="1" s="1"/>
  <c r="E113" i="1"/>
  <c r="E115" i="1" s="1"/>
  <c r="I113" i="1"/>
  <c r="I115" i="1" s="1"/>
  <c r="N115" i="1" l="1"/>
  <c r="X115" i="1"/>
  <c r="X113" i="1"/>
  <c r="N113" i="1"/>
  <c r="Y113" i="1"/>
  <c r="Y115" i="1"/>
  <c r="Z114" i="1" s="1"/>
  <c r="AA114" i="1" s="1"/>
  <c r="B99" i="1" s="1"/>
  <c r="C99" i="1" s="1"/>
  <c r="O98" i="1" l="1"/>
  <c r="V98" i="1"/>
  <c r="V100" i="1" s="1"/>
  <c r="J98" i="1"/>
  <c r="J100" i="1" s="1"/>
  <c r="R98" i="1"/>
  <c r="R100" i="1" s="1"/>
  <c r="M98" i="1"/>
  <c r="M100" i="1" s="1"/>
  <c r="H98" i="1"/>
  <c r="H100" i="1" s="1"/>
  <c r="I98" i="1"/>
  <c r="I100" i="1" s="1"/>
  <c r="K98" i="1"/>
  <c r="K100" i="1" s="1"/>
  <c r="U98" i="1"/>
  <c r="U100" i="1" s="1"/>
  <c r="Q98" i="1"/>
  <c r="Q100" i="1" s="1"/>
  <c r="L98" i="1"/>
  <c r="L100" i="1" s="1"/>
  <c r="G98" i="1"/>
  <c r="G100" i="1" s="1"/>
  <c r="F98" i="1"/>
  <c r="F100" i="1" s="1"/>
  <c r="E98" i="1"/>
  <c r="T98" i="1"/>
  <c r="T100" i="1" s="1"/>
  <c r="P98" i="1"/>
  <c r="P100" i="1" s="1"/>
  <c r="S98" i="1"/>
  <c r="S100" i="1" s="1"/>
  <c r="W98" i="1"/>
  <c r="W100" i="1" s="1"/>
  <c r="N98" i="1" l="1"/>
  <c r="E100" i="1"/>
  <c r="N100" i="1" s="1"/>
  <c r="O100" i="1"/>
  <c r="X100" i="1" s="1"/>
  <c r="X98" i="1"/>
  <c r="Y100" i="1" l="1"/>
  <c r="Z99" i="1" s="1"/>
  <c r="AA99" i="1" s="1"/>
  <c r="B84" i="1" s="1"/>
  <c r="C84" i="1" s="1"/>
  <c r="Y98" i="1"/>
  <c r="J83" i="1" l="1"/>
  <c r="J85" i="1" s="1"/>
  <c r="O83" i="1"/>
  <c r="V83" i="1"/>
  <c r="V85" i="1" s="1"/>
  <c r="R83" i="1"/>
  <c r="R85" i="1" s="1"/>
  <c r="L83" i="1"/>
  <c r="L85" i="1" s="1"/>
  <c r="E83" i="1"/>
  <c r="P83" i="1"/>
  <c r="P85" i="1" s="1"/>
  <c r="S83" i="1"/>
  <c r="S85" i="1" s="1"/>
  <c r="M83" i="1"/>
  <c r="M85" i="1" s="1"/>
  <c r="K83" i="1"/>
  <c r="K85" i="1" s="1"/>
  <c r="G83" i="1"/>
  <c r="G85" i="1" s="1"/>
  <c r="F83" i="1"/>
  <c r="F85" i="1" s="1"/>
  <c r="H83" i="1"/>
  <c r="H85" i="1" s="1"/>
  <c r="Q83" i="1"/>
  <c r="Q85" i="1" s="1"/>
  <c r="T83" i="1"/>
  <c r="T85" i="1" s="1"/>
  <c r="U83" i="1"/>
  <c r="U85" i="1" s="1"/>
  <c r="W83" i="1"/>
  <c r="W85" i="1" s="1"/>
  <c r="I83" i="1"/>
  <c r="I85" i="1" s="1"/>
  <c r="X83" i="1" l="1"/>
  <c r="O85" i="1"/>
  <c r="X85" i="1" s="1"/>
  <c r="E85" i="1"/>
  <c r="N85" i="1" s="1"/>
  <c r="N83" i="1"/>
  <c r="Y83" i="1" s="1"/>
  <c r="Y85" i="1" l="1"/>
  <c r="Z84" i="1" s="1"/>
  <c r="AA84" i="1" s="1"/>
  <c r="B69" i="1" s="1"/>
  <c r="C69" i="1" s="1"/>
  <c r="J68" i="1" s="1"/>
  <c r="J70" i="1" s="1"/>
  <c r="E68" i="1" l="1"/>
  <c r="S68" i="1"/>
  <c r="S70" i="1" s="1"/>
  <c r="O68" i="1"/>
  <c r="O70" i="1" s="1"/>
  <c r="Q68" i="1"/>
  <c r="Q70" i="1" s="1"/>
  <c r="V68" i="1"/>
  <c r="V70" i="1" s="1"/>
  <c r="K68" i="1"/>
  <c r="K70" i="1" s="1"/>
  <c r="U68" i="1"/>
  <c r="U70" i="1" s="1"/>
  <c r="P68" i="1"/>
  <c r="P70" i="1" s="1"/>
  <c r="R68" i="1"/>
  <c r="R70" i="1" s="1"/>
  <c r="H68" i="1"/>
  <c r="H70" i="1" s="1"/>
  <c r="G68" i="1"/>
  <c r="G70" i="1" s="1"/>
  <c r="T68" i="1"/>
  <c r="T70" i="1" s="1"/>
  <c r="I68" i="1"/>
  <c r="I70" i="1" s="1"/>
  <c r="L68" i="1"/>
  <c r="L70" i="1" s="1"/>
  <c r="W68" i="1"/>
  <c r="W70" i="1" s="1"/>
  <c r="F68" i="1"/>
  <c r="F70" i="1" s="1"/>
  <c r="M68" i="1"/>
  <c r="M70" i="1" s="1"/>
  <c r="E70" i="1"/>
  <c r="N70" i="1" l="1"/>
  <c r="N68" i="1"/>
  <c r="X68" i="1"/>
  <c r="X70" i="1"/>
  <c r="B272" i="1"/>
  <c r="C272" i="1" s="1"/>
  <c r="Y68" i="1" l="1"/>
  <c r="Y70" i="1"/>
  <c r="Z69" i="1" s="1"/>
  <c r="AA69" i="1" s="1"/>
  <c r="B54" i="1" s="1"/>
  <c r="C54" i="1" s="1"/>
  <c r="V271" i="1"/>
  <c r="V273" i="1" s="1"/>
  <c r="M271" i="1"/>
  <c r="M273" i="1" s="1"/>
  <c r="J271" i="1"/>
  <c r="J273" i="1" s="1"/>
  <c r="F271" i="1"/>
  <c r="F273" i="1" s="1"/>
  <c r="L271" i="1"/>
  <c r="L273" i="1" s="1"/>
  <c r="T271" i="1"/>
  <c r="T273" i="1" s="1"/>
  <c r="G271" i="1"/>
  <c r="G273" i="1" s="1"/>
  <c r="S271" i="1"/>
  <c r="S273" i="1" s="1"/>
  <c r="U271" i="1"/>
  <c r="U273" i="1" s="1"/>
  <c r="H271" i="1"/>
  <c r="H273" i="1" s="1"/>
  <c r="W271" i="1"/>
  <c r="W273" i="1" s="1"/>
  <c r="P271" i="1"/>
  <c r="P273" i="1" s="1"/>
  <c r="R271" i="1"/>
  <c r="R273" i="1" s="1"/>
  <c r="K271" i="1"/>
  <c r="K273" i="1" s="1"/>
  <c r="E271" i="1"/>
  <c r="O271" i="1"/>
  <c r="Q271" i="1"/>
  <c r="Q273" i="1" s="1"/>
  <c r="I271" i="1"/>
  <c r="I273" i="1" s="1"/>
  <c r="G53" i="1" l="1"/>
  <c r="G55" i="1" s="1"/>
  <c r="F53" i="1"/>
  <c r="F55" i="1" s="1"/>
  <c r="E53" i="1"/>
  <c r="S53" i="1"/>
  <c r="S55" i="1" s="1"/>
  <c r="T53" i="1"/>
  <c r="T55" i="1" s="1"/>
  <c r="U53" i="1"/>
  <c r="U55" i="1" s="1"/>
  <c r="R53" i="1"/>
  <c r="R55" i="1" s="1"/>
  <c r="P53" i="1"/>
  <c r="P55" i="1" s="1"/>
  <c r="O53" i="1"/>
  <c r="I53" i="1"/>
  <c r="I55" i="1" s="1"/>
  <c r="H53" i="1"/>
  <c r="H55" i="1" s="1"/>
  <c r="J53" i="1"/>
  <c r="J55" i="1" s="1"/>
  <c r="W53" i="1"/>
  <c r="W55" i="1" s="1"/>
  <c r="M53" i="1"/>
  <c r="M55" i="1" s="1"/>
  <c r="K53" i="1"/>
  <c r="K55" i="1" s="1"/>
  <c r="L53" i="1"/>
  <c r="L55" i="1" s="1"/>
  <c r="V53" i="1"/>
  <c r="V55" i="1" s="1"/>
  <c r="Q53" i="1"/>
  <c r="Q55" i="1" s="1"/>
  <c r="N271" i="1"/>
  <c r="E273" i="1"/>
  <c r="N273" i="1" s="1"/>
  <c r="O273" i="1"/>
  <c r="X273" i="1" s="1"/>
  <c r="X271" i="1"/>
  <c r="O55" i="1" l="1"/>
  <c r="X55" i="1" s="1"/>
  <c r="X53" i="1"/>
  <c r="N53" i="1"/>
  <c r="Y53" i="1" s="1"/>
  <c r="E55" i="1"/>
  <c r="N55" i="1" s="1"/>
  <c r="Y55" i="1" s="1"/>
  <c r="Z54" i="1" s="1"/>
  <c r="AA54" i="1" s="1"/>
  <c r="B39" i="1" s="1"/>
  <c r="C39" i="1" s="1"/>
  <c r="Y273" i="1"/>
  <c r="Z272" i="1" s="1"/>
  <c r="AA272" i="1" s="1"/>
  <c r="B257" i="1" s="1"/>
  <c r="Y271" i="1"/>
  <c r="W38" i="1" l="1"/>
  <c r="W40" i="1" s="1"/>
  <c r="E38" i="1"/>
  <c r="V38" i="1"/>
  <c r="V40" i="1" s="1"/>
  <c r="U38" i="1"/>
  <c r="U40" i="1" s="1"/>
  <c r="G38" i="1"/>
  <c r="G40" i="1" s="1"/>
  <c r="F38" i="1"/>
  <c r="F40" i="1" s="1"/>
  <c r="R38" i="1"/>
  <c r="R40" i="1" s="1"/>
  <c r="M38" i="1"/>
  <c r="M40" i="1" s="1"/>
  <c r="P38" i="1"/>
  <c r="P40" i="1" s="1"/>
  <c r="K38" i="1"/>
  <c r="K40" i="1" s="1"/>
  <c r="I38" i="1"/>
  <c r="I40" i="1" s="1"/>
  <c r="J38" i="1"/>
  <c r="J40" i="1" s="1"/>
  <c r="T38" i="1"/>
  <c r="T40" i="1" s="1"/>
  <c r="Q38" i="1"/>
  <c r="Q40" i="1" s="1"/>
  <c r="S38" i="1"/>
  <c r="S40" i="1" s="1"/>
  <c r="O38" i="1"/>
  <c r="H38" i="1"/>
  <c r="H40" i="1" s="1"/>
  <c r="L38" i="1"/>
  <c r="L40" i="1" s="1"/>
  <c r="C257" i="1"/>
  <c r="O40" i="1" l="1"/>
  <c r="X40" i="1" s="1"/>
  <c r="X38" i="1"/>
  <c r="N38" i="1"/>
  <c r="Y38" i="1" s="1"/>
  <c r="E40" i="1"/>
  <c r="N40" i="1" s="1"/>
  <c r="Y40" i="1" s="1"/>
  <c r="V256" i="1"/>
  <c r="V258" i="1" s="1"/>
  <c r="F256" i="1"/>
  <c r="F258" i="1" s="1"/>
  <c r="U256" i="1"/>
  <c r="U258" i="1" s="1"/>
  <c r="M256" i="1"/>
  <c r="M258" i="1" s="1"/>
  <c r="E256" i="1"/>
  <c r="W256" i="1"/>
  <c r="W258" i="1" s="1"/>
  <c r="T256" i="1"/>
  <c r="T258" i="1" s="1"/>
  <c r="L256" i="1"/>
  <c r="L258" i="1" s="1"/>
  <c r="G256" i="1"/>
  <c r="G258" i="1" s="1"/>
  <c r="S256" i="1"/>
  <c r="S258" i="1" s="1"/>
  <c r="K256" i="1"/>
  <c r="K258" i="1" s="1"/>
  <c r="R256" i="1"/>
  <c r="R258" i="1" s="1"/>
  <c r="J256" i="1"/>
  <c r="J258" i="1" s="1"/>
  <c r="O256" i="1"/>
  <c r="Q256" i="1"/>
  <c r="Q258" i="1" s="1"/>
  <c r="I256" i="1"/>
  <c r="I258" i="1" s="1"/>
  <c r="P256" i="1"/>
  <c r="P258" i="1" s="1"/>
  <c r="H256" i="1"/>
  <c r="H258" i="1" s="1"/>
  <c r="O258" i="1" l="1"/>
  <c r="X258" i="1" s="1"/>
  <c r="X256" i="1"/>
  <c r="N256" i="1"/>
  <c r="E258" i="1"/>
  <c r="N258" i="1" s="1"/>
  <c r="Y258" i="1" l="1"/>
  <c r="Z257" i="1" s="1"/>
  <c r="AA257" i="1" s="1"/>
  <c r="B242" i="1" s="1"/>
  <c r="Y256" i="1"/>
  <c r="C242" i="1" l="1"/>
  <c r="V241" i="1" l="1"/>
  <c r="V243" i="1" s="1"/>
  <c r="F241" i="1"/>
  <c r="F243" i="1" s="1"/>
  <c r="U241" i="1"/>
  <c r="U243" i="1" s="1"/>
  <c r="M241" i="1"/>
  <c r="M243" i="1" s="1"/>
  <c r="E241" i="1"/>
  <c r="T241" i="1"/>
  <c r="T243" i="1" s="1"/>
  <c r="L241" i="1"/>
  <c r="L243" i="1" s="1"/>
  <c r="S241" i="1"/>
  <c r="S243" i="1" s="1"/>
  <c r="K241" i="1"/>
  <c r="K243" i="1" s="1"/>
  <c r="R241" i="1"/>
  <c r="R243" i="1" s="1"/>
  <c r="J241" i="1"/>
  <c r="J243" i="1" s="1"/>
  <c r="Q241" i="1"/>
  <c r="Q243" i="1" s="1"/>
  <c r="I241" i="1"/>
  <c r="I243" i="1" s="1"/>
  <c r="P241" i="1"/>
  <c r="P243" i="1" s="1"/>
  <c r="H241" i="1"/>
  <c r="H243" i="1" s="1"/>
  <c r="W241" i="1"/>
  <c r="W243" i="1" s="1"/>
  <c r="O241" i="1"/>
  <c r="G241" i="1"/>
  <c r="G243" i="1" s="1"/>
  <c r="N241" i="1" l="1"/>
  <c r="E243" i="1"/>
  <c r="N243" i="1" s="1"/>
  <c r="O243" i="1"/>
  <c r="X243" i="1" s="1"/>
  <c r="X241" i="1"/>
  <c r="Y243" i="1" l="1"/>
  <c r="Z242" i="1" s="1"/>
  <c r="AA242" i="1" s="1"/>
  <c r="B227" i="1" s="1"/>
  <c r="Y241" i="1"/>
  <c r="C227" i="1" l="1"/>
  <c r="V226" i="1" l="1"/>
  <c r="V228" i="1" s="1"/>
  <c r="F226" i="1"/>
  <c r="F228" i="1" s="1"/>
  <c r="M226" i="1"/>
  <c r="M228" i="1" s="1"/>
  <c r="U226" i="1"/>
  <c r="U228" i="1" s="1"/>
  <c r="E226" i="1"/>
  <c r="T226" i="1"/>
  <c r="T228" i="1" s="1"/>
  <c r="L226" i="1"/>
  <c r="L228" i="1" s="1"/>
  <c r="S226" i="1"/>
  <c r="S228" i="1" s="1"/>
  <c r="K226" i="1"/>
  <c r="K228" i="1" s="1"/>
  <c r="H226" i="1"/>
  <c r="H228" i="1" s="1"/>
  <c r="R226" i="1"/>
  <c r="R228" i="1" s="1"/>
  <c r="J226" i="1"/>
  <c r="J228" i="1" s="1"/>
  <c r="Q226" i="1"/>
  <c r="Q228" i="1" s="1"/>
  <c r="I226" i="1"/>
  <c r="I228" i="1" s="1"/>
  <c r="P226" i="1"/>
  <c r="P228" i="1" s="1"/>
  <c r="W226" i="1"/>
  <c r="W228" i="1" s="1"/>
  <c r="O226" i="1"/>
  <c r="G226" i="1"/>
  <c r="G228" i="1" s="1"/>
  <c r="N226" i="1" l="1"/>
  <c r="E228" i="1"/>
  <c r="N228" i="1" s="1"/>
  <c r="O228" i="1"/>
  <c r="X228" i="1" s="1"/>
  <c r="X226" i="1"/>
  <c r="Y228" i="1" l="1"/>
  <c r="Z227" i="1" s="1"/>
  <c r="AA227" i="1" s="1"/>
  <c r="B212" i="1" s="1"/>
  <c r="Y226" i="1"/>
  <c r="C212" i="1" l="1"/>
  <c r="U211" i="1" l="1"/>
  <c r="U213" i="1" s="1"/>
  <c r="M211" i="1"/>
  <c r="M213" i="1" s="1"/>
  <c r="E211" i="1"/>
  <c r="T211" i="1"/>
  <c r="T213" i="1" s="1"/>
  <c r="L211" i="1"/>
  <c r="L213" i="1" s="1"/>
  <c r="S211" i="1"/>
  <c r="S213" i="1" s="1"/>
  <c r="K211" i="1"/>
  <c r="K213" i="1" s="1"/>
  <c r="Q211" i="1"/>
  <c r="Q213" i="1" s="1"/>
  <c r="I211" i="1"/>
  <c r="I213" i="1" s="1"/>
  <c r="P211" i="1"/>
  <c r="P213" i="1" s="1"/>
  <c r="H211" i="1"/>
  <c r="H213" i="1" s="1"/>
  <c r="V211" i="1"/>
  <c r="V213" i="1" s="1"/>
  <c r="F211" i="1"/>
  <c r="F213" i="1" s="1"/>
  <c r="J211" i="1"/>
  <c r="J213" i="1" s="1"/>
  <c r="W211" i="1"/>
  <c r="W213" i="1" s="1"/>
  <c r="O211" i="1"/>
  <c r="G211" i="1"/>
  <c r="G213" i="1" s="1"/>
  <c r="R211" i="1"/>
  <c r="R213" i="1" s="1"/>
  <c r="E213" i="1" l="1"/>
  <c r="N213" i="1" s="1"/>
  <c r="N211" i="1"/>
  <c r="O213" i="1"/>
  <c r="X213" i="1" s="1"/>
  <c r="X211" i="1"/>
  <c r="Y213" i="1" l="1"/>
  <c r="Z212" i="1" s="1"/>
  <c r="AA212" i="1" s="1"/>
  <c r="B197" i="1" s="1"/>
  <c r="Y211" i="1"/>
  <c r="C197" i="1" l="1"/>
  <c r="V196" i="1" l="1"/>
  <c r="V198" i="1" s="1"/>
  <c r="F196" i="1"/>
  <c r="F198" i="1" s="1"/>
  <c r="U196" i="1"/>
  <c r="U198" i="1" s="1"/>
  <c r="M196" i="1"/>
  <c r="M198" i="1" s="1"/>
  <c r="E196" i="1"/>
  <c r="T196" i="1"/>
  <c r="T198" i="1" s="1"/>
  <c r="L196" i="1"/>
  <c r="L198" i="1" s="1"/>
  <c r="S196" i="1"/>
  <c r="S198" i="1" s="1"/>
  <c r="K196" i="1"/>
  <c r="K198" i="1" s="1"/>
  <c r="R196" i="1"/>
  <c r="R198" i="1" s="1"/>
  <c r="J196" i="1"/>
  <c r="J198" i="1" s="1"/>
  <c r="Q196" i="1"/>
  <c r="Q198" i="1" s="1"/>
  <c r="I196" i="1"/>
  <c r="I198" i="1" s="1"/>
  <c r="P196" i="1"/>
  <c r="P198" i="1" s="1"/>
  <c r="H196" i="1"/>
  <c r="H198" i="1" s="1"/>
  <c r="W196" i="1"/>
  <c r="W198" i="1" s="1"/>
  <c r="O196" i="1"/>
  <c r="G196" i="1"/>
  <c r="G198" i="1" s="1"/>
  <c r="N196" i="1" l="1"/>
  <c r="E198" i="1"/>
  <c r="N198" i="1" s="1"/>
  <c r="O198" i="1"/>
  <c r="X198" i="1" s="1"/>
  <c r="X196" i="1"/>
  <c r="Y198" i="1" l="1"/>
  <c r="Z197" i="1" s="1"/>
  <c r="AA197" i="1" s="1"/>
  <c r="B182" i="1" s="1"/>
  <c r="C182" i="1" s="1"/>
  <c r="Y196" i="1"/>
  <c r="U181" i="1" l="1"/>
  <c r="U183" i="1" s="1"/>
  <c r="Q181" i="1"/>
  <c r="Q183" i="1" s="1"/>
  <c r="V181" i="1"/>
  <c r="V183" i="1" s="1"/>
  <c r="S181" i="1"/>
  <c r="S183" i="1" s="1"/>
  <c r="E181" i="1"/>
  <c r="M181" i="1"/>
  <c r="M183" i="1" s="1"/>
  <c r="T181" i="1"/>
  <c r="T183" i="1" s="1"/>
  <c r="G181" i="1"/>
  <c r="G183" i="1" s="1"/>
  <c r="L181" i="1"/>
  <c r="L183" i="1" s="1"/>
  <c r="J181" i="1"/>
  <c r="J183" i="1" s="1"/>
  <c r="P181" i="1"/>
  <c r="P183" i="1" s="1"/>
  <c r="K181" i="1"/>
  <c r="K183" i="1" s="1"/>
  <c r="R181" i="1"/>
  <c r="R183" i="1" s="1"/>
  <c r="I181" i="1"/>
  <c r="I183" i="1" s="1"/>
  <c r="W181" i="1"/>
  <c r="W183" i="1" s="1"/>
  <c r="F181" i="1"/>
  <c r="F183" i="1" s="1"/>
  <c r="O181" i="1"/>
  <c r="H181" i="1"/>
  <c r="H183" i="1" s="1"/>
  <c r="N181" i="1" l="1"/>
  <c r="E183" i="1"/>
  <c r="N183" i="1" s="1"/>
  <c r="O183" i="1"/>
  <c r="X183" i="1" s="1"/>
  <c r="X181" i="1"/>
  <c r="Y183" i="1" l="1"/>
  <c r="Z182" i="1" s="1"/>
  <c r="AA182" i="1" s="1"/>
  <c r="B167" i="1" s="1"/>
  <c r="C167" i="1" s="1"/>
  <c r="Y181" i="1"/>
  <c r="J166" i="1" l="1"/>
  <c r="J168" i="1" s="1"/>
  <c r="K166" i="1"/>
  <c r="K168" i="1" s="1"/>
  <c r="F166" i="1"/>
  <c r="F168" i="1" s="1"/>
  <c r="M166" i="1"/>
  <c r="M168" i="1" s="1"/>
  <c r="L166" i="1"/>
  <c r="L168" i="1" s="1"/>
  <c r="I166" i="1"/>
  <c r="I168" i="1" s="1"/>
  <c r="H166" i="1"/>
  <c r="H168" i="1" s="1"/>
  <c r="G166" i="1"/>
  <c r="G168" i="1" s="1"/>
  <c r="E166" i="1"/>
  <c r="Q166" i="1"/>
  <c r="Q168" i="1" s="1"/>
  <c r="R166" i="1"/>
  <c r="R168" i="1" s="1"/>
  <c r="W166" i="1"/>
  <c r="W168" i="1" s="1"/>
  <c r="U166" i="1"/>
  <c r="U168" i="1" s="1"/>
  <c r="V166" i="1"/>
  <c r="V168" i="1" s="1"/>
  <c r="T166" i="1"/>
  <c r="T168" i="1" s="1"/>
  <c r="S166" i="1"/>
  <c r="S168" i="1" s="1"/>
  <c r="P166" i="1"/>
  <c r="P168" i="1" s="1"/>
  <c r="O166" i="1"/>
  <c r="E168" i="1" l="1"/>
  <c r="N168" i="1" s="1"/>
  <c r="N166" i="1"/>
  <c r="O168" i="1"/>
  <c r="X168" i="1" s="1"/>
  <c r="X166" i="1"/>
  <c r="Y166" i="1" l="1"/>
  <c r="Y168" i="1"/>
  <c r="Z167" i="1" s="1"/>
  <c r="AA167" i="1" s="1"/>
  <c r="B152" i="1" s="1"/>
  <c r="C152" i="1" s="1"/>
  <c r="V151" i="1" l="1"/>
  <c r="V153" i="1" s="1"/>
  <c r="W151" i="1"/>
  <c r="W153" i="1" s="1"/>
  <c r="R151" i="1"/>
  <c r="R153" i="1" s="1"/>
  <c r="I151" i="1"/>
  <c r="I153" i="1" s="1"/>
  <c r="F151" i="1"/>
  <c r="F153" i="1" s="1"/>
  <c r="G151" i="1"/>
  <c r="G153" i="1" s="1"/>
  <c r="T151" i="1"/>
  <c r="T153" i="1" s="1"/>
  <c r="J151" i="1"/>
  <c r="J153" i="1" s="1"/>
  <c r="O151" i="1"/>
  <c r="L151" i="1"/>
  <c r="L153" i="1" s="1"/>
  <c r="U151" i="1"/>
  <c r="U153" i="1" s="1"/>
  <c r="E151" i="1"/>
  <c r="M151" i="1"/>
  <c r="M153" i="1" s="1"/>
  <c r="S151" i="1"/>
  <c r="S153" i="1" s="1"/>
  <c r="P151" i="1"/>
  <c r="P153" i="1" s="1"/>
  <c r="K151" i="1"/>
  <c r="K153" i="1" s="1"/>
  <c r="Q151" i="1"/>
  <c r="Q153" i="1" s="1"/>
  <c r="H151" i="1"/>
  <c r="H153" i="1" s="1"/>
  <c r="N151" i="1" l="1"/>
  <c r="E153" i="1"/>
  <c r="N153" i="1" s="1"/>
  <c r="O153" i="1"/>
  <c r="X153" i="1" s="1"/>
  <c r="X151" i="1"/>
  <c r="Y153" i="1" l="1"/>
  <c r="Z152" i="1" s="1"/>
  <c r="AA152" i="1" s="1"/>
  <c r="B137" i="1" s="1"/>
  <c r="C137" i="1" s="1"/>
  <c r="Y151" i="1"/>
  <c r="T136" i="1" l="1"/>
  <c r="T138" i="1" s="1"/>
  <c r="J136" i="1"/>
  <c r="J138" i="1" s="1"/>
  <c r="W136" i="1"/>
  <c r="W138" i="1" s="1"/>
  <c r="F136" i="1"/>
  <c r="F138" i="1" s="1"/>
  <c r="R136" i="1"/>
  <c r="R138" i="1" s="1"/>
  <c r="P136" i="1"/>
  <c r="P138" i="1" s="1"/>
  <c r="H136" i="1"/>
  <c r="H138" i="1" s="1"/>
  <c r="K136" i="1"/>
  <c r="K138" i="1" s="1"/>
  <c r="O136" i="1"/>
  <c r="S136" i="1"/>
  <c r="S138" i="1" s="1"/>
  <c r="Q136" i="1"/>
  <c r="Q138" i="1" s="1"/>
  <c r="M136" i="1"/>
  <c r="M138" i="1" s="1"/>
  <c r="L136" i="1"/>
  <c r="L138" i="1" s="1"/>
  <c r="I136" i="1"/>
  <c r="I138" i="1" s="1"/>
  <c r="G136" i="1"/>
  <c r="G138" i="1" s="1"/>
  <c r="V136" i="1"/>
  <c r="V138" i="1" s="1"/>
  <c r="U136" i="1"/>
  <c r="U138" i="1" s="1"/>
  <c r="E136" i="1"/>
  <c r="X136" i="1" l="1"/>
  <c r="O138" i="1"/>
  <c r="X138" i="1" s="1"/>
  <c r="N136" i="1"/>
  <c r="Y136" i="1" s="1"/>
  <c r="E138" i="1"/>
  <c r="N138" i="1" s="1"/>
  <c r="Y138" i="1" s="1"/>
  <c r="Z137" i="1" s="1"/>
  <c r="AA137" i="1" s="1"/>
  <c r="B122" i="1" s="1"/>
  <c r="C122" i="1" s="1"/>
  <c r="H121" i="1" l="1"/>
  <c r="H123" i="1" s="1"/>
  <c r="S121" i="1"/>
  <c r="S123" i="1" s="1"/>
  <c r="Q121" i="1"/>
  <c r="Q123" i="1" s="1"/>
  <c r="G121" i="1"/>
  <c r="G123" i="1" s="1"/>
  <c r="M121" i="1"/>
  <c r="M123" i="1" s="1"/>
  <c r="I121" i="1"/>
  <c r="I123" i="1" s="1"/>
  <c r="U121" i="1"/>
  <c r="U123" i="1" s="1"/>
  <c r="V121" i="1"/>
  <c r="V123" i="1" s="1"/>
  <c r="L121" i="1"/>
  <c r="L123" i="1" s="1"/>
  <c r="E121" i="1"/>
  <c r="T121" i="1"/>
  <c r="T123" i="1" s="1"/>
  <c r="W121" i="1"/>
  <c r="W123" i="1" s="1"/>
  <c r="F121" i="1"/>
  <c r="F123" i="1" s="1"/>
  <c r="K121" i="1"/>
  <c r="K123" i="1" s="1"/>
  <c r="R121" i="1"/>
  <c r="R123" i="1" s="1"/>
  <c r="J121" i="1"/>
  <c r="J123" i="1" s="1"/>
  <c r="O121" i="1"/>
  <c r="P121" i="1"/>
  <c r="P123" i="1" s="1"/>
  <c r="E123" i="1" l="1"/>
  <c r="N123" i="1" s="1"/>
  <c r="N121" i="1"/>
  <c r="X121" i="1"/>
  <c r="O123" i="1"/>
  <c r="X123" i="1" s="1"/>
  <c r="Y121" i="1" l="1"/>
  <c r="Y123" i="1"/>
  <c r="Z122" i="1" s="1"/>
  <c r="AA122" i="1" s="1"/>
  <c r="B107" i="1" s="1"/>
  <c r="C107" i="1" s="1"/>
  <c r="W106" i="1" l="1"/>
  <c r="W108" i="1" s="1"/>
  <c r="S106" i="1"/>
  <c r="S108" i="1" s="1"/>
  <c r="U106" i="1"/>
  <c r="U108" i="1" s="1"/>
  <c r="E106" i="1"/>
  <c r="F106" i="1"/>
  <c r="F108" i="1" s="1"/>
  <c r="T106" i="1"/>
  <c r="T108" i="1" s="1"/>
  <c r="V106" i="1"/>
  <c r="V108" i="1" s="1"/>
  <c r="M106" i="1"/>
  <c r="M108" i="1" s="1"/>
  <c r="R106" i="1"/>
  <c r="R108" i="1" s="1"/>
  <c r="K106" i="1"/>
  <c r="K108" i="1" s="1"/>
  <c r="I106" i="1"/>
  <c r="I108" i="1" s="1"/>
  <c r="Q106" i="1"/>
  <c r="Q108" i="1" s="1"/>
  <c r="P106" i="1"/>
  <c r="P108" i="1" s="1"/>
  <c r="L106" i="1"/>
  <c r="L108" i="1" s="1"/>
  <c r="O106" i="1"/>
  <c r="J106" i="1"/>
  <c r="J108" i="1" s="1"/>
  <c r="G106" i="1"/>
  <c r="G108" i="1" s="1"/>
  <c r="H106" i="1"/>
  <c r="H108" i="1" s="1"/>
  <c r="O108" i="1" l="1"/>
  <c r="X108" i="1" s="1"/>
  <c r="X106" i="1"/>
  <c r="E108" i="1"/>
  <c r="N108" i="1" s="1"/>
  <c r="Y108" i="1" s="1"/>
  <c r="Z107" i="1" s="1"/>
  <c r="AA107" i="1" s="1"/>
  <c r="B92" i="1" s="1"/>
  <c r="C92" i="1" s="1"/>
  <c r="N106" i="1"/>
  <c r="Y106" i="1" s="1"/>
  <c r="U91" i="1" l="1"/>
  <c r="U93" i="1" s="1"/>
  <c r="G91" i="1"/>
  <c r="G93" i="1" s="1"/>
  <c r="R91" i="1"/>
  <c r="R93" i="1" s="1"/>
  <c r="O91" i="1"/>
  <c r="J91" i="1"/>
  <c r="J93" i="1" s="1"/>
  <c r="E91" i="1"/>
  <c r="Q91" i="1"/>
  <c r="Q93" i="1" s="1"/>
  <c r="P91" i="1"/>
  <c r="P93" i="1" s="1"/>
  <c r="M91" i="1"/>
  <c r="M93" i="1" s="1"/>
  <c r="K91" i="1"/>
  <c r="K93" i="1" s="1"/>
  <c r="I91" i="1"/>
  <c r="I93" i="1" s="1"/>
  <c r="T91" i="1"/>
  <c r="T93" i="1" s="1"/>
  <c r="S91" i="1"/>
  <c r="S93" i="1" s="1"/>
  <c r="F91" i="1"/>
  <c r="F93" i="1" s="1"/>
  <c r="L91" i="1"/>
  <c r="L93" i="1" s="1"/>
  <c r="V91" i="1"/>
  <c r="V93" i="1" s="1"/>
  <c r="W91" i="1"/>
  <c r="W93" i="1" s="1"/>
  <c r="H91" i="1"/>
  <c r="H93" i="1" s="1"/>
  <c r="O93" i="1" l="1"/>
  <c r="X93" i="1" s="1"/>
  <c r="X91" i="1"/>
  <c r="E93" i="1"/>
  <c r="N93" i="1" s="1"/>
  <c r="Y93" i="1" s="1"/>
  <c r="Z92" i="1" s="1"/>
  <c r="AA92" i="1" s="1"/>
  <c r="B77" i="1" s="1"/>
  <c r="C77" i="1" s="1"/>
  <c r="N91" i="1"/>
  <c r="Y91" i="1" s="1"/>
  <c r="J76" i="1" l="1"/>
  <c r="J78" i="1" s="1"/>
  <c r="H76" i="1"/>
  <c r="H78" i="1" s="1"/>
  <c r="E76" i="1"/>
  <c r="P76" i="1"/>
  <c r="P78" i="1" s="1"/>
  <c r="O76" i="1"/>
  <c r="M76" i="1"/>
  <c r="M78" i="1" s="1"/>
  <c r="Q76" i="1"/>
  <c r="Q78" i="1" s="1"/>
  <c r="G76" i="1"/>
  <c r="G78" i="1" s="1"/>
  <c r="V76" i="1"/>
  <c r="V78" i="1" s="1"/>
  <c r="L76" i="1"/>
  <c r="L78" i="1" s="1"/>
  <c r="T76" i="1"/>
  <c r="T78" i="1" s="1"/>
  <c r="F76" i="1"/>
  <c r="F78" i="1" s="1"/>
  <c r="W76" i="1"/>
  <c r="W78" i="1" s="1"/>
  <c r="U76" i="1"/>
  <c r="U78" i="1" s="1"/>
  <c r="S76" i="1"/>
  <c r="S78" i="1" s="1"/>
  <c r="R76" i="1"/>
  <c r="R78" i="1" s="1"/>
  <c r="I76" i="1"/>
  <c r="I78" i="1" s="1"/>
  <c r="K76" i="1"/>
  <c r="K78" i="1" s="1"/>
  <c r="X76" i="1" l="1"/>
  <c r="O78" i="1"/>
  <c r="X78" i="1" s="1"/>
  <c r="N76" i="1"/>
  <c r="Y76" i="1" s="1"/>
  <c r="E78" i="1"/>
  <c r="N78" i="1" s="1"/>
  <c r="Y78" i="1" s="1"/>
  <c r="Z77" i="1" s="1"/>
  <c r="AA77" i="1" s="1"/>
  <c r="B62" i="1" s="1"/>
  <c r="C62" i="1" s="1"/>
  <c r="P61" i="1" l="1"/>
  <c r="P63" i="1" s="1"/>
  <c r="L61" i="1"/>
  <c r="L63" i="1" s="1"/>
  <c r="S61" i="1"/>
  <c r="S63" i="1" s="1"/>
  <c r="Q61" i="1"/>
  <c r="Q63" i="1" s="1"/>
  <c r="K61" i="1"/>
  <c r="K63" i="1" s="1"/>
  <c r="H61" i="1"/>
  <c r="H63" i="1" s="1"/>
  <c r="J61" i="1"/>
  <c r="J63" i="1" s="1"/>
  <c r="I61" i="1"/>
  <c r="I63" i="1" s="1"/>
  <c r="G61" i="1"/>
  <c r="G63" i="1" s="1"/>
  <c r="V61" i="1"/>
  <c r="V63" i="1" s="1"/>
  <c r="T61" i="1"/>
  <c r="T63" i="1" s="1"/>
  <c r="W61" i="1"/>
  <c r="W63" i="1" s="1"/>
  <c r="E61" i="1"/>
  <c r="O61" i="1"/>
  <c r="M61" i="1"/>
  <c r="M63" i="1" s="1"/>
  <c r="F61" i="1"/>
  <c r="F63" i="1" s="1"/>
  <c r="U61" i="1"/>
  <c r="U63" i="1" s="1"/>
  <c r="R61" i="1"/>
  <c r="R63" i="1" s="1"/>
  <c r="N61" i="1" l="1"/>
  <c r="E63" i="1"/>
  <c r="N63" i="1" s="1"/>
  <c r="X61" i="1"/>
  <c r="O63" i="1"/>
  <c r="X63" i="1" s="1"/>
  <c r="Y63" i="1" l="1"/>
  <c r="Z62" i="1" s="1"/>
  <c r="AA62" i="1" s="1"/>
  <c r="B47" i="1" s="1"/>
  <c r="C47" i="1" s="1"/>
  <c r="Y61" i="1"/>
  <c r="O46" i="1" l="1"/>
  <c r="H46" i="1"/>
  <c r="H48" i="1" s="1"/>
  <c r="L46" i="1"/>
  <c r="L48" i="1" s="1"/>
  <c r="W46" i="1"/>
  <c r="W48" i="1" s="1"/>
  <c r="Q46" i="1"/>
  <c r="Q48" i="1" s="1"/>
  <c r="J46" i="1"/>
  <c r="J48" i="1" s="1"/>
  <c r="P46" i="1"/>
  <c r="P48" i="1" s="1"/>
  <c r="G46" i="1"/>
  <c r="G48" i="1" s="1"/>
  <c r="V46" i="1"/>
  <c r="V48" i="1" s="1"/>
  <c r="M46" i="1"/>
  <c r="M48" i="1" s="1"/>
  <c r="F46" i="1"/>
  <c r="F48" i="1" s="1"/>
  <c r="K46" i="1"/>
  <c r="K48" i="1" s="1"/>
  <c r="S46" i="1"/>
  <c r="S48" i="1" s="1"/>
  <c r="U46" i="1"/>
  <c r="U48" i="1" s="1"/>
  <c r="I46" i="1"/>
  <c r="I48" i="1" s="1"/>
  <c r="T46" i="1"/>
  <c r="T48" i="1" s="1"/>
  <c r="E46" i="1"/>
  <c r="R46" i="1"/>
  <c r="R48" i="1" s="1"/>
  <c r="N46" i="1" l="1"/>
  <c r="E48" i="1"/>
  <c r="N48" i="1" s="1"/>
  <c r="O48" i="1"/>
  <c r="X48" i="1" s="1"/>
  <c r="X46" i="1"/>
  <c r="Y48" i="1" l="1"/>
  <c r="Z47" i="1" s="1"/>
  <c r="AA47" i="1" s="1"/>
  <c r="B32" i="1" s="1"/>
  <c r="Y46" i="1"/>
  <c r="C32" i="1" l="1"/>
  <c r="V31" i="1" l="1"/>
  <c r="V33" i="1" s="1"/>
  <c r="F31" i="1"/>
  <c r="F33" i="1" s="1"/>
  <c r="E31" i="1"/>
  <c r="S31" i="1"/>
  <c r="S33" i="1" s="1"/>
  <c r="U31" i="1"/>
  <c r="U33" i="1" s="1"/>
  <c r="T31" i="1"/>
  <c r="T33" i="1" s="1"/>
  <c r="R31" i="1"/>
  <c r="R33" i="1" s="1"/>
  <c r="I31" i="1"/>
  <c r="I33" i="1" s="1"/>
  <c r="Q31" i="1"/>
  <c r="Q33" i="1" s="1"/>
  <c r="W31" i="1"/>
  <c r="W33" i="1" s="1"/>
  <c r="P31" i="1"/>
  <c r="P33" i="1" s="1"/>
  <c r="K31" i="1"/>
  <c r="K33" i="1" s="1"/>
  <c r="O31" i="1"/>
  <c r="M31" i="1"/>
  <c r="M33" i="1" s="1"/>
  <c r="H31" i="1"/>
  <c r="H33" i="1" s="1"/>
  <c r="L31" i="1"/>
  <c r="L33" i="1" s="1"/>
  <c r="J31" i="1"/>
  <c r="J33" i="1" s="1"/>
  <c r="G31" i="1"/>
  <c r="G33" i="1" s="1"/>
  <c r="E33" i="1" l="1"/>
  <c r="N33" i="1" s="1"/>
  <c r="N31" i="1"/>
  <c r="O33" i="1"/>
  <c r="X33" i="1" s="1"/>
  <c r="X31" i="1"/>
  <c r="Y31" i="1" l="1"/>
  <c r="Y33" i="1"/>
  <c r="Z32" i="1" s="1"/>
  <c r="AA32" i="1" s="1"/>
  <c r="B17" i="1" s="1"/>
  <c r="C17" i="1" l="1"/>
  <c r="V16" i="1" l="1"/>
  <c r="V18" i="1" s="1"/>
  <c r="F16" i="1"/>
  <c r="F18" i="1" s="1"/>
  <c r="U16" i="1"/>
  <c r="U18" i="1" s="1"/>
  <c r="P16" i="1"/>
  <c r="P18" i="1" s="1"/>
  <c r="S16" i="1"/>
  <c r="S18" i="1" s="1"/>
  <c r="R16" i="1"/>
  <c r="R18" i="1" s="1"/>
  <c r="Q16" i="1"/>
  <c r="Q18" i="1" s="1"/>
  <c r="O16" i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E16" i="1"/>
  <c r="T16" i="1"/>
  <c r="T18" i="1" s="1"/>
  <c r="W16" i="1"/>
  <c r="W18" i="1" s="1"/>
  <c r="G16" i="1"/>
  <c r="G18" i="1" s="1"/>
  <c r="O18" i="1" l="1"/>
  <c r="X18" i="1" s="1"/>
  <c r="X16" i="1"/>
  <c r="E18" i="1"/>
  <c r="N18" i="1" s="1"/>
  <c r="N16" i="1"/>
  <c r="Y16" i="1" s="1"/>
  <c r="Y18" i="1" l="1"/>
  <c r="Z17" i="1" s="1"/>
  <c r="AA17" i="1" s="1"/>
</calcChain>
</file>

<file path=xl/sharedStrings.xml><?xml version="1.0" encoding="utf-8"?>
<sst xmlns="http://schemas.openxmlformats.org/spreadsheetml/2006/main" count="1317" uniqueCount="39">
  <si>
    <t>Total</t>
  </si>
  <si>
    <t>Metros</t>
  </si>
  <si>
    <t>Par</t>
  </si>
  <si>
    <t>Handicap</t>
  </si>
  <si>
    <t>handicap</t>
  </si>
  <si>
    <t>AMARILLAS</t>
  </si>
  <si>
    <t>HP FINAL</t>
  </si>
  <si>
    <t>HP BAJO</t>
  </si>
  <si>
    <t>HP ALTO</t>
  </si>
  <si>
    <t>RESULTADO</t>
  </si>
  <si>
    <t>CADA PUNTO</t>
  </si>
  <si>
    <t>AUXILIAR</t>
  </si>
  <si>
    <t>CATEGORIA</t>
  </si>
  <si>
    <t>Baja_Sube</t>
  </si>
  <si>
    <t xml:space="preserve">Golpes </t>
  </si>
  <si>
    <t>******</t>
  </si>
  <si>
    <t>1ª</t>
  </si>
  <si>
    <t>2ª</t>
  </si>
  <si>
    <t>Puntos</t>
  </si>
  <si>
    <t>handicap de juego (***)</t>
  </si>
  <si>
    <t>PARTIDOS JUGADOS</t>
  </si>
  <si>
    <t>EL OLIVAR</t>
  </si>
  <si>
    <t>SALVADOR</t>
  </si>
  <si>
    <t>ALFONSO</t>
  </si>
  <si>
    <t>JOSE</t>
  </si>
  <si>
    <t>CAMPO</t>
  </si>
  <si>
    <t>CENTRO NACIONAL</t>
  </si>
  <si>
    <t>BAJ./ SUB.</t>
  </si>
  <si>
    <t>EL ENCIN</t>
  </si>
  <si>
    <t>SANTANDER</t>
  </si>
  <si>
    <t xml:space="preserve"> </t>
  </si>
  <si>
    <t>CABANILLAS</t>
  </si>
  <si>
    <t>VALDELUZ</t>
  </si>
  <si>
    <t>RETAMARES</t>
  </si>
  <si>
    <t>PRIMERA VUELTA 10-18</t>
  </si>
  <si>
    <t>SEGUNDA VUELTA 10-18</t>
  </si>
  <si>
    <t>CAMPO PINCHADO</t>
  </si>
  <si>
    <t>(Por apreciación)</t>
  </si>
  <si>
    <t>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</si>
</sst>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8"/>
      <color rgb="FF4C4C4C"/>
      <name val="Verdana"/>
      <family val="2"/>
    </font>
    <font>
      <sz val="11"/>
      <color rgb="FF9C6500"/>
      <name val="Calibri"/>
      <family val="2"/>
      <scheme val="minor"/>
    </font>
    <font>
      <u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42"/>
        <bgColor rgb="FFFFFF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6" fillId="23" borderId="0" applyNumberFormat="0" applyBorder="0" applyAlignment="0" applyProtection="0"/>
    <xf numFmtId="0" fontId="11" fillId="24" borderId="0" applyNumberFormat="0" applyBorder="0" applyAlignment="0" applyProtection="0"/>
  </cellStyleXfs>
  <cellXfs count="192">
    <xf numFmtId="0" fontId="0" fillId="0" borderId="0" xfId="0"/>
    <xf numFmtId="0" fontId="6" fillId="0" borderId="0" xfId="0" applyFont="1" applyAlignment="1">
      <alignment horizontal="center" vertical="center" wrapText="1"/>
    </xf>
    <xf numFmtId="0" fontId="0" fillId="3" borderId="0" xfId="0" applyFill="1"/>
    <xf numFmtId="0" fontId="8" fillId="4" borderId="2" xfId="1" applyBorder="1"/>
    <xf numFmtId="0" fontId="9" fillId="5" borderId="2" xfId="2" applyBorder="1"/>
    <xf numFmtId="0" fontId="0" fillId="0" borderId="7" xfId="0" applyBorder="1"/>
    <xf numFmtId="0" fontId="9" fillId="5" borderId="5" xfId="2" applyBorder="1"/>
    <xf numFmtId="0" fontId="9" fillId="5" borderId="6" xfId="2" applyBorder="1"/>
    <xf numFmtId="0" fontId="8" fillId="4" borderId="4" xfId="1" applyBorder="1"/>
    <xf numFmtId="0" fontId="0" fillId="0" borderId="8" xfId="0" applyBorder="1"/>
    <xf numFmtId="0" fontId="9" fillId="5" borderId="9" xfId="2" applyBorder="1"/>
    <xf numFmtId="0" fontId="8" fillId="4" borderId="9" xfId="1" applyBorder="1"/>
    <xf numFmtId="0" fontId="8" fillId="4" borderId="10" xfId="1" applyBorder="1"/>
    <xf numFmtId="0" fontId="0" fillId="0" borderId="1" xfId="0" applyBorder="1"/>
    <xf numFmtId="0" fontId="9" fillId="5" borderId="10" xfId="2" applyBorder="1"/>
    <xf numFmtId="0" fontId="9" fillId="5" borderId="4" xfId="2" applyBorder="1"/>
    <xf numFmtId="0" fontId="9" fillId="5" borderId="11" xfId="2" applyBorder="1"/>
    <xf numFmtId="0" fontId="8" fillId="4" borderId="11" xfId="1" applyBorder="1"/>
    <xf numFmtId="0" fontId="0" fillId="0" borderId="12" xfId="0" applyBorder="1"/>
    <xf numFmtId="0" fontId="0" fillId="0" borderId="13" xfId="0" applyBorder="1"/>
    <xf numFmtId="0" fontId="9" fillId="5" borderId="16" xfId="2" applyBorder="1"/>
    <xf numFmtId="0" fontId="9" fillId="5" borderId="17" xfId="2" applyBorder="1"/>
    <xf numFmtId="0" fontId="9" fillId="5" borderId="18" xfId="2" applyBorder="1"/>
    <xf numFmtId="0" fontId="9" fillId="5" borderId="14" xfId="2" applyBorder="1"/>
    <xf numFmtId="0" fontId="9" fillId="5" borderId="20" xfId="2" applyBorder="1"/>
    <xf numFmtId="0" fontId="9" fillId="5" borderId="15" xfId="2" applyBorder="1"/>
    <xf numFmtId="0" fontId="8" fillId="4" borderId="16" xfId="1" applyBorder="1"/>
    <xf numFmtId="0" fontId="8" fillId="4" borderId="17" xfId="1" applyBorder="1"/>
    <xf numFmtId="0" fontId="8" fillId="4" borderId="18" xfId="1" applyBorder="1"/>
    <xf numFmtId="0" fontId="8" fillId="4" borderId="19" xfId="1" applyBorder="1"/>
    <xf numFmtId="0" fontId="8" fillId="4" borderId="5" xfId="1" applyBorder="1"/>
    <xf numFmtId="0" fontId="8" fillId="4" borderId="14" xfId="1" applyBorder="1"/>
    <xf numFmtId="0" fontId="8" fillId="4" borderId="20" xfId="1" applyBorder="1"/>
    <xf numFmtId="0" fontId="8" fillId="4" borderId="15" xfId="1" applyBorder="1"/>
    <xf numFmtId="0" fontId="11" fillId="7" borderId="18" xfId="4" applyBorder="1"/>
    <xf numFmtId="0" fontId="11" fillId="7" borderId="6" xfId="4" applyBorder="1"/>
    <xf numFmtId="0" fontId="8" fillId="4" borderId="21" xfId="1" applyBorder="1"/>
    <xf numFmtId="0" fontId="8" fillId="4" borderId="6" xfId="1" applyBorder="1"/>
    <xf numFmtId="0" fontId="10" fillId="6" borderId="3" xfId="3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5" fillId="9" borderId="16" xfId="6" applyBorder="1" applyAlignment="1">
      <alignment wrapText="1"/>
    </xf>
    <xf numFmtId="0" fontId="5" fillId="9" borderId="18" xfId="6" applyBorder="1"/>
    <xf numFmtId="0" fontId="5" fillId="9" borderId="19" xfId="6" applyBorder="1"/>
    <xf numFmtId="0" fontId="5" fillId="9" borderId="4" xfId="6" applyBorder="1"/>
    <xf numFmtId="0" fontId="5" fillId="9" borderId="23" xfId="6" applyBorder="1"/>
    <xf numFmtId="0" fontId="5" fillId="11" borderId="16" xfId="8" applyBorder="1" applyAlignment="1">
      <alignment wrapText="1"/>
    </xf>
    <xf numFmtId="0" fontId="5" fillId="11" borderId="18" xfId="8" applyBorder="1"/>
    <xf numFmtId="0" fontId="5" fillId="11" borderId="19" xfId="8" applyBorder="1"/>
    <xf numFmtId="0" fontId="5" fillId="11" borderId="4" xfId="8" applyBorder="1"/>
    <xf numFmtId="0" fontId="5" fillId="11" borderId="23" xfId="8" applyBorder="1"/>
    <xf numFmtId="0" fontId="5" fillId="10" borderId="16" xfId="7" applyBorder="1" applyAlignment="1">
      <alignment wrapText="1"/>
    </xf>
    <xf numFmtId="0" fontId="5" fillId="10" borderId="18" xfId="7" applyBorder="1"/>
    <xf numFmtId="0" fontId="5" fillId="10" borderId="19" xfId="7" applyBorder="1"/>
    <xf numFmtId="0" fontId="5" fillId="10" borderId="4" xfId="7" applyBorder="1"/>
    <xf numFmtId="0" fontId="5" fillId="10" borderId="23" xfId="7" applyBorder="1"/>
    <xf numFmtId="0" fontId="0" fillId="2" borderId="0" xfId="0" applyFill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2" fillId="9" borderId="14" xfId="6" applyFont="1" applyBorder="1"/>
    <xf numFmtId="0" fontId="12" fillId="12" borderId="15" xfId="6" applyFont="1" applyFill="1" applyBorder="1"/>
    <xf numFmtId="0" fontId="12" fillId="11" borderId="14" xfId="8" applyFont="1" applyBorder="1"/>
    <xf numFmtId="0" fontId="12" fillId="14" borderId="15" xfId="8" applyFont="1" applyFill="1" applyBorder="1"/>
    <xf numFmtId="0" fontId="12" fillId="10" borderId="14" xfId="7" applyFont="1" applyBorder="1"/>
    <xf numFmtId="0" fontId="13" fillId="13" borderId="15" xfId="7" applyFont="1" applyFill="1" applyBorder="1"/>
    <xf numFmtId="0" fontId="12" fillId="9" borderId="2" xfId="6" applyFont="1" applyBorder="1"/>
    <xf numFmtId="0" fontId="4" fillId="9" borderId="24" xfId="6" applyFont="1" applyBorder="1"/>
    <xf numFmtId="0" fontId="4" fillId="11" borderId="24" xfId="8" applyFont="1" applyBorder="1"/>
    <xf numFmtId="0" fontId="4" fillId="10" borderId="24" xfId="7" applyFont="1" applyBorder="1"/>
    <xf numFmtId="0" fontId="0" fillId="15" borderId="0" xfId="0" applyFill="1"/>
    <xf numFmtId="0" fontId="12" fillId="11" borderId="2" xfId="8" applyFont="1" applyBorder="1"/>
    <xf numFmtId="0" fontId="12" fillId="10" borderId="2" xfId="7" applyFont="1" applyBorder="1"/>
    <xf numFmtId="0" fontId="10" fillId="6" borderId="22" xfId="3" applyBorder="1" applyAlignment="1">
      <alignment horizontal="center" vertical="center" wrapText="1"/>
    </xf>
    <xf numFmtId="0" fontId="9" fillId="5" borderId="22" xfId="2" applyBorder="1" applyAlignment="1">
      <alignment horizontal="center" vertical="center" wrapText="1"/>
    </xf>
    <xf numFmtId="0" fontId="11" fillId="8" borderId="0" xfId="5" applyAlignment="1">
      <alignment horizontal="center" vertical="center"/>
    </xf>
    <xf numFmtId="0" fontId="11" fillId="16" borderId="0" xfId="9"/>
    <xf numFmtId="0" fontId="14" fillId="18" borderId="2" xfId="0" applyFont="1" applyFill="1" applyBorder="1" applyAlignment="1">
      <alignment horizontal="right" wrapText="1"/>
    </xf>
    <xf numFmtId="0" fontId="5" fillId="9" borderId="28" xfId="6" applyBorder="1"/>
    <xf numFmtId="0" fontId="11" fillId="7" borderId="0" xfId="4"/>
    <xf numFmtId="0" fontId="0" fillId="0" borderId="29" xfId="0" applyBorder="1"/>
    <xf numFmtId="0" fontId="11" fillId="17" borderId="34" xfId="10" applyBorder="1"/>
    <xf numFmtId="0" fontId="11" fillId="19" borderId="35" xfId="11" applyBorder="1" applyAlignment="1">
      <alignment wrapText="1"/>
    </xf>
    <xf numFmtId="0" fontId="11" fillId="17" borderId="32" xfId="10" applyBorder="1"/>
    <xf numFmtId="0" fontId="3" fillId="9" borderId="32" xfId="6" applyFont="1" applyBorder="1" applyAlignment="1">
      <alignment horizontal="center" vertical="center" wrapText="1"/>
    </xf>
    <xf numFmtId="0" fontId="5" fillId="9" borderId="0" xfId="6" applyBorder="1"/>
    <xf numFmtId="0" fontId="5" fillId="9" borderId="29" xfId="6" applyBorder="1"/>
    <xf numFmtId="0" fontId="5" fillId="9" borderId="32" xfId="6" applyBorder="1" applyAlignment="1">
      <alignment horizontal="center" vertical="center" wrapText="1"/>
    </xf>
    <xf numFmtId="0" fontId="0" fillId="0" borderId="32" xfId="0" applyBorder="1"/>
    <xf numFmtId="0" fontId="3" fillId="11" borderId="32" xfId="8" applyFont="1" applyBorder="1" applyAlignment="1">
      <alignment horizontal="center" vertical="center" wrapText="1"/>
    </xf>
    <xf numFmtId="0" fontId="5" fillId="11" borderId="0" xfId="8" applyBorder="1"/>
    <xf numFmtId="0" fontId="5" fillId="11" borderId="29" xfId="8" applyBorder="1"/>
    <xf numFmtId="0" fontId="5" fillId="11" borderId="32" xfId="8" applyBorder="1" applyAlignment="1">
      <alignment horizontal="center" vertical="center" wrapText="1"/>
    </xf>
    <xf numFmtId="0" fontId="5" fillId="10" borderId="32" xfId="7" applyBorder="1" applyAlignment="1">
      <alignment horizontal="center" vertical="center" wrapText="1"/>
    </xf>
    <xf numFmtId="0" fontId="3" fillId="10" borderId="32" xfId="7" applyFont="1" applyBorder="1" applyAlignment="1">
      <alignment horizontal="center" vertical="center" wrapText="1"/>
    </xf>
    <xf numFmtId="0" fontId="5" fillId="10" borderId="0" xfId="7" applyBorder="1"/>
    <xf numFmtId="0" fontId="5" fillId="10" borderId="29" xfId="7" applyBorder="1"/>
    <xf numFmtId="0" fontId="5" fillId="10" borderId="33" xfId="7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14" fontId="11" fillId="17" borderId="33" xfId="10" applyNumberFormat="1" applyBorder="1"/>
    <xf numFmtId="0" fontId="11" fillId="19" borderId="38" xfId="11" applyBorder="1" applyAlignment="1">
      <alignment wrapText="1"/>
    </xf>
    <xf numFmtId="0" fontId="5" fillId="9" borderId="9" xfId="6" applyBorder="1"/>
    <xf numFmtId="0" fontId="5" fillId="11" borderId="9" xfId="8" applyBorder="1"/>
    <xf numFmtId="0" fontId="5" fillId="10" borderId="9" xfId="7" applyBorder="1"/>
    <xf numFmtId="0" fontId="0" fillId="0" borderId="11" xfId="0" applyBorder="1"/>
    <xf numFmtId="0" fontId="5" fillId="9" borderId="21" xfId="6" applyBorder="1"/>
    <xf numFmtId="0" fontId="14" fillId="18" borderId="14" xfId="0" applyFont="1" applyFill="1" applyBorder="1" applyAlignment="1">
      <alignment horizontal="right" wrapText="1"/>
    </xf>
    <xf numFmtId="0" fontId="5" fillId="9" borderId="15" xfId="6" applyBorder="1"/>
    <xf numFmtId="0" fontId="5" fillId="11" borderId="17" xfId="8" applyBorder="1"/>
    <xf numFmtId="0" fontId="5" fillId="11" borderId="15" xfId="8" applyBorder="1"/>
    <xf numFmtId="0" fontId="5" fillId="10" borderId="17" xfId="7" applyBorder="1"/>
    <xf numFmtId="0" fontId="5" fillId="10" borderId="15" xfId="7" applyBorder="1"/>
    <xf numFmtId="0" fontId="12" fillId="9" borderId="10" xfId="6" applyFont="1" applyBorder="1"/>
    <xf numFmtId="0" fontId="12" fillId="11" borderId="10" xfId="8" applyFont="1" applyBorder="1"/>
    <xf numFmtId="0" fontId="12" fillId="10" borderId="10" xfId="7" applyFont="1" applyBorder="1"/>
    <xf numFmtId="0" fontId="5" fillId="9" borderId="40" xfId="6" applyBorder="1"/>
    <xf numFmtId="0" fontId="2" fillId="9" borderId="41" xfId="6" applyFont="1" applyBorder="1"/>
    <xf numFmtId="0" fontId="12" fillId="9" borderId="42" xfId="6" applyFont="1" applyBorder="1"/>
    <xf numFmtId="0" fontId="5" fillId="9" borderId="16" xfId="6" applyBorder="1"/>
    <xf numFmtId="0" fontId="14" fillId="18" borderId="23" xfId="0" applyFont="1" applyFill="1" applyBorder="1" applyAlignment="1">
      <alignment horizontal="right" wrapText="1"/>
    </xf>
    <xf numFmtId="0" fontId="5" fillId="9" borderId="24" xfId="6" applyBorder="1"/>
    <xf numFmtId="0" fontId="5" fillId="11" borderId="43" xfId="8" applyBorder="1"/>
    <xf numFmtId="0" fontId="12" fillId="11" borderId="11" xfId="8" applyFont="1" applyBorder="1"/>
    <xf numFmtId="0" fontId="12" fillId="11" borderId="42" xfId="8" applyFont="1" applyBorder="1"/>
    <xf numFmtId="0" fontId="5" fillId="11" borderId="16" xfId="8" applyBorder="1"/>
    <xf numFmtId="0" fontId="5" fillId="11" borderId="24" xfId="8" applyBorder="1"/>
    <xf numFmtId="0" fontId="5" fillId="10" borderId="43" xfId="7" applyBorder="1"/>
    <xf numFmtId="0" fontId="5" fillId="10" borderId="11" xfId="7" applyBorder="1"/>
    <xf numFmtId="0" fontId="12" fillId="10" borderId="42" xfId="7" applyFont="1" applyBorder="1"/>
    <xf numFmtId="0" fontId="5" fillId="10" borderId="16" xfId="7" applyBorder="1"/>
    <xf numFmtId="0" fontId="5" fillId="10" borderId="24" xfId="7" applyBorder="1"/>
    <xf numFmtId="14" fontId="11" fillId="16" borderId="0" xfId="9" applyNumberFormat="1"/>
    <xf numFmtId="14" fontId="11" fillId="7" borderId="0" xfId="4" applyNumberFormat="1"/>
    <xf numFmtId="0" fontId="12" fillId="10" borderId="0" xfId="7" applyFont="1" applyBorder="1"/>
    <xf numFmtId="0" fontId="12" fillId="9" borderId="0" xfId="6" applyFont="1" applyBorder="1"/>
    <xf numFmtId="0" fontId="12" fillId="11" borderId="0" xfId="8" applyFont="1" applyBorder="1"/>
    <xf numFmtId="0" fontId="11" fillId="20" borderId="0" xfId="12"/>
    <xf numFmtId="14" fontId="11" fillId="20" borderId="0" xfId="12" applyNumberFormat="1"/>
    <xf numFmtId="0" fontId="1" fillId="9" borderId="32" xfId="6" applyFont="1" applyBorder="1" applyAlignment="1">
      <alignment horizontal="center" vertical="center" wrapText="1"/>
    </xf>
    <xf numFmtId="0" fontId="1" fillId="9" borderId="41" xfId="6" applyFont="1" applyBorder="1"/>
    <xf numFmtId="0" fontId="1" fillId="9" borderId="24" xfId="6" applyFont="1" applyBorder="1"/>
    <xf numFmtId="0" fontId="1" fillId="11" borderId="32" xfId="8" applyFont="1" applyBorder="1" applyAlignment="1">
      <alignment horizontal="center" vertical="center" wrapText="1"/>
    </xf>
    <xf numFmtId="0" fontId="1" fillId="11" borderId="24" xfId="8" applyFont="1" applyBorder="1"/>
    <xf numFmtId="0" fontId="1" fillId="10" borderId="32" xfId="7" applyFont="1" applyBorder="1" applyAlignment="1">
      <alignment horizontal="center" vertical="center" wrapText="1"/>
    </xf>
    <xf numFmtId="0" fontId="1" fillId="10" borderId="24" xfId="7" applyFont="1" applyBorder="1"/>
    <xf numFmtId="0" fontId="11" fillId="21" borderId="0" xfId="9" applyFill="1"/>
    <xf numFmtId="14" fontId="11" fillId="21" borderId="0" xfId="9" applyNumberFormat="1" applyFill="1"/>
    <xf numFmtId="0" fontId="0" fillId="2" borderId="35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5" fillId="22" borderId="0" xfId="0" applyFont="1" applyFill="1" applyAlignment="1">
      <alignment horizontal="center" vertical="center" wrapText="1"/>
    </xf>
    <xf numFmtId="0" fontId="16" fillId="23" borderId="0" xfId="13"/>
    <xf numFmtId="14" fontId="16" fillId="23" borderId="0" xfId="13" applyNumberFormat="1"/>
    <xf numFmtId="0" fontId="17" fillId="0" borderId="0" xfId="0" applyFont="1"/>
    <xf numFmtId="0" fontId="11" fillId="24" borderId="0" xfId="14"/>
    <xf numFmtId="0" fontId="12" fillId="25" borderId="0" xfId="6" applyFont="1" applyFill="1" applyBorder="1"/>
    <xf numFmtId="0" fontId="5" fillId="25" borderId="0" xfId="6" applyFill="1" applyBorder="1"/>
    <xf numFmtId="0" fontId="11" fillId="21" borderId="0" xfId="4" applyFill="1"/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6" borderId="35" xfId="3" applyBorder="1" applyAlignment="1">
      <alignment horizontal="center" vertical="center" wrapText="1"/>
    </xf>
    <xf numFmtId="0" fontId="10" fillId="6" borderId="0" xfId="3" applyBorder="1" applyAlignment="1">
      <alignment horizontal="center" vertical="center" wrapText="1"/>
    </xf>
    <xf numFmtId="0" fontId="10" fillId="6" borderId="38" xfId="3" applyBorder="1" applyAlignment="1">
      <alignment horizontal="center" vertical="center" wrapText="1"/>
    </xf>
    <xf numFmtId="0" fontId="9" fillId="5" borderId="35" xfId="2" applyBorder="1" applyAlignment="1">
      <alignment horizontal="center" vertical="center" wrapText="1"/>
    </xf>
    <xf numFmtId="0" fontId="9" fillId="5" borderId="0" xfId="2" applyBorder="1" applyAlignment="1">
      <alignment horizontal="center" vertical="center" wrapText="1"/>
    </xf>
    <xf numFmtId="0" fontId="9" fillId="5" borderId="38" xfId="2" applyBorder="1" applyAlignment="1">
      <alignment horizontal="center" vertical="center" wrapText="1"/>
    </xf>
    <xf numFmtId="0" fontId="10" fillId="6" borderId="37" xfId="3" applyBorder="1" applyAlignment="1">
      <alignment horizontal="center" vertical="center" wrapText="1"/>
    </xf>
    <xf numFmtId="0" fontId="10" fillId="6" borderId="29" xfId="3" applyBorder="1" applyAlignment="1">
      <alignment horizontal="center" vertical="center" wrapText="1"/>
    </xf>
    <xf numFmtId="0" fontId="10" fillId="6" borderId="39" xfId="3" applyBorder="1" applyAlignment="1">
      <alignment horizontal="center" vertical="center" wrapText="1"/>
    </xf>
    <xf numFmtId="0" fontId="11" fillId="24" borderId="25" xfId="14" applyBorder="1" applyAlignment="1">
      <alignment horizontal="center" wrapText="1"/>
    </xf>
    <xf numFmtId="0" fontId="11" fillId="24" borderId="43" xfId="14" applyBorder="1" applyAlignment="1">
      <alignment horizontal="center" wrapText="1"/>
    </xf>
    <xf numFmtId="0" fontId="11" fillId="24" borderId="49" xfId="14" applyBorder="1" applyAlignment="1">
      <alignment horizontal="center" wrapText="1"/>
    </xf>
  </cellXfs>
  <cellStyles count="15">
    <cellStyle name="40% - Énfasis3" xfId="6" builtinId="39"/>
    <cellStyle name="40% - Énfasis4" xfId="7" builtinId="43"/>
    <cellStyle name="40% - Énfasis6" xfId="8" builtinId="51"/>
    <cellStyle name="60% - Énfasis5" xfId="12" builtinId="48"/>
    <cellStyle name="60% - Énfasis6" xfId="11" builtinId="52"/>
    <cellStyle name="Bueno" xfId="2" builtinId="26"/>
    <cellStyle name="Celda de comprobación" xfId="3" builtinId="23"/>
    <cellStyle name="Énfasis1" xfId="9" builtinId="29"/>
    <cellStyle name="Énfasis2" xfId="10" builtinId="33"/>
    <cellStyle name="Énfasis4" xfId="14" builtinId="41"/>
    <cellStyle name="Énfasis5" xfId="5" builtinId="45"/>
    <cellStyle name="Énfasis6" xfId="4" builtinId="49"/>
    <cellStyle name="Incorrecto" xfId="1" builtinId="27"/>
    <cellStyle name="Neutral" xfId="13" builtinId="28"/>
    <cellStyle name="Normal" xfId="0" builtinId="0"/>
  </cellStyles>
  <dxfs count="2645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5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57150</xdr:colOff>
      <xdr:row>277</xdr:row>
      <xdr:rowOff>19050</xdr:rowOff>
    </xdr:from>
    <xdr:ext cx="594361" cy="594361"/>
    <xdr:pic>
      <xdr:nvPicPr>
        <xdr:cNvPr id="99" name="98 Imagen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284</xdr:row>
      <xdr:rowOff>19050</xdr:rowOff>
    </xdr:from>
    <xdr:ext cx="512380" cy="619125"/>
    <xdr:pic>
      <xdr:nvPicPr>
        <xdr:cNvPr id="103" name="102 Image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8490525"/>
          <a:ext cx="512380" cy="619125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269</xdr:row>
      <xdr:rowOff>0</xdr:rowOff>
    </xdr:from>
    <xdr:ext cx="594361" cy="594361"/>
    <xdr:pic>
      <xdr:nvPicPr>
        <xdr:cNvPr id="104" name="103 Imagen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262</xdr:row>
      <xdr:rowOff>0</xdr:rowOff>
    </xdr:from>
    <xdr:to>
      <xdr:col>27</xdr:col>
      <xdr:colOff>523874</xdr:colOff>
      <xdr:row>265</xdr:row>
      <xdr:rowOff>104699</xdr:rowOff>
    </xdr:to>
    <xdr:pic>
      <xdr:nvPicPr>
        <xdr:cNvPr id="106" name="105 Imagen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09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254</xdr:row>
      <xdr:rowOff>66675</xdr:rowOff>
    </xdr:from>
    <xdr:ext cx="594361" cy="594361"/>
    <xdr:pic>
      <xdr:nvPicPr>
        <xdr:cNvPr id="105" name="98 Imagen">
          <a:extLst>
            <a:ext uri="{FF2B5EF4-FFF2-40B4-BE49-F238E27FC236}">
              <a16:creationId xmlns:a16="http://schemas.microsoft.com/office/drawing/2014/main" id="{566C2843-FA25-4B32-A814-8970BF85E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250</xdr:row>
      <xdr:rowOff>85725</xdr:rowOff>
    </xdr:from>
    <xdr:ext cx="514350" cy="621506"/>
    <xdr:pic>
      <xdr:nvPicPr>
        <xdr:cNvPr id="107" name="102 Imagen">
          <a:extLst>
            <a:ext uri="{FF2B5EF4-FFF2-40B4-BE49-F238E27FC236}">
              <a16:creationId xmlns:a16="http://schemas.microsoft.com/office/drawing/2014/main" id="{227017EC-EDE2-4443-95D0-D01C2343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239</xdr:row>
      <xdr:rowOff>28575</xdr:rowOff>
    </xdr:from>
    <xdr:ext cx="514350" cy="621506"/>
    <xdr:pic>
      <xdr:nvPicPr>
        <xdr:cNvPr id="108" name="78 Imagen">
          <a:extLst>
            <a:ext uri="{FF2B5EF4-FFF2-40B4-BE49-F238E27FC236}">
              <a16:creationId xmlns:a16="http://schemas.microsoft.com/office/drawing/2014/main" id="{C9750B3F-5F60-4387-A665-489DB1A6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609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231</xdr:row>
      <xdr:rowOff>190500</xdr:rowOff>
    </xdr:from>
    <xdr:ext cx="594361" cy="594361"/>
    <xdr:pic>
      <xdr:nvPicPr>
        <xdr:cNvPr id="109" name="86 Imagen">
          <a:extLst>
            <a:ext uri="{FF2B5EF4-FFF2-40B4-BE49-F238E27FC236}">
              <a16:creationId xmlns:a16="http://schemas.microsoft.com/office/drawing/2014/main" id="{1C826D10-A9FA-42F3-BBCC-CBE45563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216</xdr:row>
      <xdr:rowOff>190500</xdr:rowOff>
    </xdr:from>
    <xdr:ext cx="594361" cy="594361"/>
    <xdr:pic>
      <xdr:nvPicPr>
        <xdr:cNvPr id="110" name="98 Imagen">
          <a:extLst>
            <a:ext uri="{FF2B5EF4-FFF2-40B4-BE49-F238E27FC236}">
              <a16:creationId xmlns:a16="http://schemas.microsoft.com/office/drawing/2014/main" id="{7FD4D787-8D14-440C-8C02-9542664E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220</xdr:row>
      <xdr:rowOff>85725</xdr:rowOff>
    </xdr:from>
    <xdr:ext cx="514350" cy="621506"/>
    <xdr:pic>
      <xdr:nvPicPr>
        <xdr:cNvPr id="111" name="102 Imagen">
          <a:extLst>
            <a:ext uri="{FF2B5EF4-FFF2-40B4-BE49-F238E27FC236}">
              <a16:creationId xmlns:a16="http://schemas.microsoft.com/office/drawing/2014/main" id="{D56313F5-2129-4A89-AC6E-B19CF50F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981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209</xdr:row>
      <xdr:rowOff>19050</xdr:rowOff>
    </xdr:from>
    <xdr:ext cx="594361" cy="594361"/>
    <xdr:pic>
      <xdr:nvPicPr>
        <xdr:cNvPr id="112" name="66 Imagen">
          <a:extLst>
            <a:ext uri="{FF2B5EF4-FFF2-40B4-BE49-F238E27FC236}">
              <a16:creationId xmlns:a16="http://schemas.microsoft.com/office/drawing/2014/main" id="{C387CAD2-C02F-4FDB-A52F-A6BF8ACBA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6003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205</xdr:row>
      <xdr:rowOff>28575</xdr:rowOff>
    </xdr:from>
    <xdr:to>
      <xdr:col>27</xdr:col>
      <xdr:colOff>504824</xdr:colOff>
      <xdr:row>208</xdr:row>
      <xdr:rowOff>133274</xdr:rowOff>
    </xdr:to>
    <xdr:pic>
      <xdr:nvPicPr>
        <xdr:cNvPr id="113" name="105 Imagen">
          <a:extLst>
            <a:ext uri="{FF2B5EF4-FFF2-40B4-BE49-F238E27FC236}">
              <a16:creationId xmlns:a16="http://schemas.microsoft.com/office/drawing/2014/main" id="{D6E30F16-E186-462E-B407-EEC5FF17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335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194</xdr:row>
      <xdr:rowOff>9525</xdr:rowOff>
    </xdr:from>
    <xdr:ext cx="594361" cy="594361"/>
    <xdr:pic>
      <xdr:nvPicPr>
        <xdr:cNvPr id="114" name="99 Imagen">
          <a:extLst>
            <a:ext uri="{FF2B5EF4-FFF2-40B4-BE49-F238E27FC236}">
              <a16:creationId xmlns:a16="http://schemas.microsoft.com/office/drawing/2014/main" id="{1140C6A3-05F6-47EF-ACA9-945E650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187</xdr:row>
      <xdr:rowOff>9525</xdr:rowOff>
    </xdr:from>
    <xdr:ext cx="514350" cy="621506"/>
    <xdr:pic>
      <xdr:nvPicPr>
        <xdr:cNvPr id="115" name="101 Imagen">
          <a:extLst>
            <a:ext uri="{FF2B5EF4-FFF2-40B4-BE49-F238E27FC236}">
              <a16:creationId xmlns:a16="http://schemas.microsoft.com/office/drawing/2014/main" id="{178AC459-3FDE-428F-A9F4-24808AF9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172</xdr:row>
      <xdr:rowOff>19050</xdr:rowOff>
    </xdr:from>
    <xdr:ext cx="514350" cy="621506"/>
    <xdr:pic>
      <xdr:nvPicPr>
        <xdr:cNvPr id="117" name="101 Imagen">
          <a:extLst>
            <a:ext uri="{FF2B5EF4-FFF2-40B4-BE49-F238E27FC236}">
              <a16:creationId xmlns:a16="http://schemas.microsoft.com/office/drawing/2014/main" id="{3B0FFC16-A3C8-4F35-90ED-1DC3D06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192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179</xdr:row>
      <xdr:rowOff>9525</xdr:rowOff>
    </xdr:from>
    <xdr:ext cx="594361" cy="594361"/>
    <xdr:pic>
      <xdr:nvPicPr>
        <xdr:cNvPr id="118" name="99 Imagen">
          <a:extLst>
            <a:ext uri="{FF2B5EF4-FFF2-40B4-BE49-F238E27FC236}">
              <a16:creationId xmlns:a16="http://schemas.microsoft.com/office/drawing/2014/main" id="{66557441-F232-4A97-948D-0BF5A2B0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160</xdr:row>
      <xdr:rowOff>123825</xdr:rowOff>
    </xdr:from>
    <xdr:ext cx="594361" cy="594361"/>
    <xdr:pic>
      <xdr:nvPicPr>
        <xdr:cNvPr id="119" name="66 Imagen">
          <a:extLst>
            <a:ext uri="{FF2B5EF4-FFF2-40B4-BE49-F238E27FC236}">
              <a16:creationId xmlns:a16="http://schemas.microsoft.com/office/drawing/2014/main" id="{8F70C90E-AA32-42DE-B65C-F1668E0C0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028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156</xdr:row>
      <xdr:rowOff>180975</xdr:rowOff>
    </xdr:from>
    <xdr:ext cx="504824" cy="609524"/>
    <xdr:pic>
      <xdr:nvPicPr>
        <xdr:cNvPr id="120" name="105 Imagen">
          <a:extLst>
            <a:ext uri="{FF2B5EF4-FFF2-40B4-BE49-F238E27FC236}">
              <a16:creationId xmlns:a16="http://schemas.microsoft.com/office/drawing/2014/main" id="{A4651F1C-6F97-4406-BAE2-7AA0FCA7D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3811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149</xdr:row>
      <xdr:rowOff>0</xdr:rowOff>
    </xdr:from>
    <xdr:ext cx="594361" cy="594361"/>
    <xdr:pic>
      <xdr:nvPicPr>
        <xdr:cNvPr id="116" name="103 Imagen">
          <a:extLst>
            <a:ext uri="{FF2B5EF4-FFF2-40B4-BE49-F238E27FC236}">
              <a16:creationId xmlns:a16="http://schemas.microsoft.com/office/drawing/2014/main" id="{50724F67-03D8-446B-8223-89C58FB68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145</xdr:row>
      <xdr:rowOff>57150</xdr:rowOff>
    </xdr:from>
    <xdr:ext cx="514350" cy="621506"/>
    <xdr:pic>
      <xdr:nvPicPr>
        <xdr:cNvPr id="122" name="101 Imagen">
          <a:extLst>
            <a:ext uri="{FF2B5EF4-FFF2-40B4-BE49-F238E27FC236}">
              <a16:creationId xmlns:a16="http://schemas.microsoft.com/office/drawing/2014/main" id="{65B9B958-297A-460C-A25B-42AA9EEC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9716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127</xdr:row>
      <xdr:rowOff>28575</xdr:rowOff>
    </xdr:from>
    <xdr:ext cx="594361" cy="594361"/>
    <xdr:pic>
      <xdr:nvPicPr>
        <xdr:cNvPr id="123" name="99 Imagen">
          <a:extLst>
            <a:ext uri="{FF2B5EF4-FFF2-40B4-BE49-F238E27FC236}">
              <a16:creationId xmlns:a16="http://schemas.microsoft.com/office/drawing/2014/main" id="{37120AC5-21D1-4F91-BF28-D81689898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130</xdr:row>
      <xdr:rowOff>114300</xdr:rowOff>
    </xdr:from>
    <xdr:ext cx="504824" cy="609524"/>
    <xdr:pic>
      <xdr:nvPicPr>
        <xdr:cNvPr id="124" name="105 Imagen">
          <a:extLst>
            <a:ext uri="{FF2B5EF4-FFF2-40B4-BE49-F238E27FC236}">
              <a16:creationId xmlns:a16="http://schemas.microsoft.com/office/drawing/2014/main" id="{F057E063-877A-49B4-B718-C395E998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01930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119</xdr:row>
      <xdr:rowOff>66675</xdr:rowOff>
    </xdr:from>
    <xdr:ext cx="594361" cy="594361"/>
    <xdr:pic>
      <xdr:nvPicPr>
        <xdr:cNvPr id="121" name="98 Imagen">
          <a:extLst>
            <a:ext uri="{FF2B5EF4-FFF2-40B4-BE49-F238E27FC236}">
              <a16:creationId xmlns:a16="http://schemas.microsoft.com/office/drawing/2014/main" id="{CE75B88B-AFF4-4F29-BDC2-C74E481A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111</xdr:row>
      <xdr:rowOff>180975</xdr:rowOff>
    </xdr:from>
    <xdr:ext cx="514350" cy="621506"/>
    <xdr:pic>
      <xdr:nvPicPr>
        <xdr:cNvPr id="125" name="102 Imagen">
          <a:extLst>
            <a:ext uri="{FF2B5EF4-FFF2-40B4-BE49-F238E27FC236}">
              <a16:creationId xmlns:a16="http://schemas.microsoft.com/office/drawing/2014/main" id="{28A4CA92-FC36-4F7F-BF9D-C35EBCF35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97</xdr:row>
      <xdr:rowOff>0</xdr:rowOff>
    </xdr:from>
    <xdr:ext cx="594361" cy="594361"/>
    <xdr:pic>
      <xdr:nvPicPr>
        <xdr:cNvPr id="126" name="99 Imagen">
          <a:extLst>
            <a:ext uri="{FF2B5EF4-FFF2-40B4-BE49-F238E27FC236}">
              <a16:creationId xmlns:a16="http://schemas.microsoft.com/office/drawing/2014/main" id="{D6F3CF0F-87E8-47F0-9672-3C716CAB2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100</xdr:row>
      <xdr:rowOff>57150</xdr:rowOff>
    </xdr:from>
    <xdr:ext cx="514350" cy="621506"/>
    <xdr:pic>
      <xdr:nvPicPr>
        <xdr:cNvPr id="127" name="101 Imagen">
          <a:extLst>
            <a:ext uri="{FF2B5EF4-FFF2-40B4-BE49-F238E27FC236}">
              <a16:creationId xmlns:a16="http://schemas.microsoft.com/office/drawing/2014/main" id="{F27C8518-5679-47DE-8501-2AFDD3C94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85</xdr:row>
      <xdr:rowOff>161925</xdr:rowOff>
    </xdr:from>
    <xdr:ext cx="594361" cy="594361"/>
    <xdr:pic>
      <xdr:nvPicPr>
        <xdr:cNvPr id="130" name="99 Imagen">
          <a:extLst>
            <a:ext uri="{FF2B5EF4-FFF2-40B4-BE49-F238E27FC236}">
              <a16:creationId xmlns:a16="http://schemas.microsoft.com/office/drawing/2014/main" id="{CCD662E7-1893-4B80-9284-BB5922D27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669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82</xdr:row>
      <xdr:rowOff>0</xdr:rowOff>
    </xdr:from>
    <xdr:ext cx="514350" cy="621506"/>
    <xdr:pic>
      <xdr:nvPicPr>
        <xdr:cNvPr id="131" name="101 Imagen">
          <a:extLst>
            <a:ext uri="{FF2B5EF4-FFF2-40B4-BE49-F238E27FC236}">
              <a16:creationId xmlns:a16="http://schemas.microsoft.com/office/drawing/2014/main" id="{322C20ED-2B58-4DF3-8687-2D9D3CF2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400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70</xdr:row>
      <xdr:rowOff>38100</xdr:rowOff>
    </xdr:from>
    <xdr:ext cx="594361" cy="594361"/>
    <xdr:pic>
      <xdr:nvPicPr>
        <xdr:cNvPr id="97" name="99 Imagen">
          <a:extLst>
            <a:ext uri="{FF2B5EF4-FFF2-40B4-BE49-F238E27FC236}">
              <a16:creationId xmlns:a16="http://schemas.microsoft.com/office/drawing/2014/main" id="{DFB7D986-97F5-49E6-A403-F57B1FAF4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943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73</xdr:row>
      <xdr:rowOff>161925</xdr:rowOff>
    </xdr:from>
    <xdr:ext cx="514350" cy="621506"/>
    <xdr:pic>
      <xdr:nvPicPr>
        <xdr:cNvPr id="98" name="101 Imagen">
          <a:extLst>
            <a:ext uri="{FF2B5EF4-FFF2-40B4-BE49-F238E27FC236}">
              <a16:creationId xmlns:a16="http://schemas.microsoft.com/office/drawing/2014/main" id="{6F75EDBD-BD0E-4CB6-AF68-F7D052140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76962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67</xdr:row>
      <xdr:rowOff>9525</xdr:rowOff>
    </xdr:from>
    <xdr:ext cx="594361" cy="594361"/>
    <xdr:pic>
      <xdr:nvPicPr>
        <xdr:cNvPr id="129" name="99 Imagen">
          <a:extLst>
            <a:ext uri="{FF2B5EF4-FFF2-40B4-BE49-F238E27FC236}">
              <a16:creationId xmlns:a16="http://schemas.microsoft.com/office/drawing/2014/main" id="{03E85899-E49C-4159-AD8C-7E978C6DC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4097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52</xdr:row>
      <xdr:rowOff>28575</xdr:rowOff>
    </xdr:from>
    <xdr:ext cx="594361" cy="594361"/>
    <xdr:pic>
      <xdr:nvPicPr>
        <xdr:cNvPr id="33" name="98 Imagen">
          <a:extLst>
            <a:ext uri="{FF2B5EF4-FFF2-40B4-BE49-F238E27FC236}">
              <a16:creationId xmlns:a16="http://schemas.microsoft.com/office/drawing/2014/main" id="{9C5D517B-74A1-4317-9F64-F884AB412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58</xdr:row>
      <xdr:rowOff>133350</xdr:rowOff>
    </xdr:from>
    <xdr:ext cx="504824" cy="609524"/>
    <xdr:pic>
      <xdr:nvPicPr>
        <xdr:cNvPr id="35" name="105 Imagen">
          <a:extLst>
            <a:ext uri="{FF2B5EF4-FFF2-40B4-BE49-F238E27FC236}">
              <a16:creationId xmlns:a16="http://schemas.microsoft.com/office/drawing/2014/main" id="{1ABFCBF5-46BA-4AD5-AD5A-3D0C1D1E0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5431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37</xdr:row>
      <xdr:rowOff>47625</xdr:rowOff>
    </xdr:from>
    <xdr:ext cx="594361" cy="594361"/>
    <xdr:pic>
      <xdr:nvPicPr>
        <xdr:cNvPr id="38" name="66 Imagen">
          <a:extLst>
            <a:ext uri="{FF2B5EF4-FFF2-40B4-BE49-F238E27FC236}">
              <a16:creationId xmlns:a16="http://schemas.microsoft.com/office/drawing/2014/main" id="{7F2AC6E3-E69F-4BC5-9860-AFA369568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1447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40</xdr:row>
      <xdr:rowOff>133350</xdr:rowOff>
    </xdr:from>
    <xdr:ext cx="514350" cy="621506"/>
    <xdr:pic>
      <xdr:nvPicPr>
        <xdr:cNvPr id="40" name="101 Imagen">
          <a:extLst>
            <a:ext uri="{FF2B5EF4-FFF2-40B4-BE49-F238E27FC236}">
              <a16:creationId xmlns:a16="http://schemas.microsoft.com/office/drawing/2014/main" id="{F71A8791-B06D-49AE-8E6F-D707FAB66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2038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29</xdr:row>
      <xdr:rowOff>95250</xdr:rowOff>
    </xdr:from>
    <xdr:ext cx="594361" cy="594361"/>
    <xdr:pic>
      <xdr:nvPicPr>
        <xdr:cNvPr id="42" name="66 Imagen">
          <a:extLst>
            <a:ext uri="{FF2B5EF4-FFF2-40B4-BE49-F238E27FC236}">
              <a16:creationId xmlns:a16="http://schemas.microsoft.com/office/drawing/2014/main" id="{227A7640-BB97-4502-AE16-56BB33B2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2676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</xdr:row>
      <xdr:rowOff>19050</xdr:rowOff>
    </xdr:from>
    <xdr:ext cx="504824" cy="609524"/>
    <xdr:pic>
      <xdr:nvPicPr>
        <xdr:cNvPr id="43" name="105 Imagen">
          <a:extLst>
            <a:ext uri="{FF2B5EF4-FFF2-40B4-BE49-F238E27FC236}">
              <a16:creationId xmlns:a16="http://schemas.microsoft.com/office/drawing/2014/main" id="{FF7595C3-D46C-4A7E-9A0D-1E80B4F56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240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</xdr:row>
      <xdr:rowOff>38100</xdr:rowOff>
    </xdr:from>
    <xdr:ext cx="594361" cy="594361"/>
    <xdr:pic>
      <xdr:nvPicPr>
        <xdr:cNvPr id="39" name="66 Imagen">
          <a:extLst>
            <a:ext uri="{FF2B5EF4-FFF2-40B4-BE49-F238E27FC236}">
              <a16:creationId xmlns:a16="http://schemas.microsoft.com/office/drawing/2014/main" id="{FE41FDF6-BF97-4715-AECA-B36B0BBAD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438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13</xdr:row>
      <xdr:rowOff>114300</xdr:rowOff>
    </xdr:from>
    <xdr:ext cx="514350" cy="621506"/>
    <xdr:pic>
      <xdr:nvPicPr>
        <xdr:cNvPr id="44" name="101 Imagen">
          <a:extLst>
            <a:ext uri="{FF2B5EF4-FFF2-40B4-BE49-F238E27FC236}">
              <a16:creationId xmlns:a16="http://schemas.microsoft.com/office/drawing/2014/main" id="{99C1F6E7-56A2-437A-9B7D-F27B2C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2524125"/>
          <a:ext cx="514350" cy="6215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57150</xdr:colOff>
      <xdr:row>277</xdr:row>
      <xdr:rowOff>19050</xdr:rowOff>
    </xdr:from>
    <xdr:ext cx="594361" cy="594361"/>
    <xdr:pic>
      <xdr:nvPicPr>
        <xdr:cNvPr id="2" name="98 Imagen">
          <a:extLst>
            <a:ext uri="{FF2B5EF4-FFF2-40B4-BE49-F238E27FC236}">
              <a16:creationId xmlns:a16="http://schemas.microsoft.com/office/drawing/2014/main" id="{93CD49D2-2476-4ECE-A49F-8E6F064AE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47558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284</xdr:row>
      <xdr:rowOff>19050</xdr:rowOff>
    </xdr:from>
    <xdr:ext cx="512380" cy="619125"/>
    <xdr:pic>
      <xdr:nvPicPr>
        <xdr:cNvPr id="3" name="102 Imagen">
          <a:extLst>
            <a:ext uri="{FF2B5EF4-FFF2-40B4-BE49-F238E27FC236}">
              <a16:creationId xmlns:a16="http://schemas.microsoft.com/office/drawing/2014/main" id="{35D54D8D-661A-4679-949F-E68F579AF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48739425"/>
          <a:ext cx="512380" cy="619125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269</xdr:row>
      <xdr:rowOff>0</xdr:rowOff>
    </xdr:from>
    <xdr:ext cx="594361" cy="594361"/>
    <xdr:pic>
      <xdr:nvPicPr>
        <xdr:cNvPr id="4" name="103 Imagen">
          <a:extLst>
            <a:ext uri="{FF2B5EF4-FFF2-40B4-BE49-F238E27FC236}">
              <a16:creationId xmlns:a16="http://schemas.microsoft.com/office/drawing/2014/main" id="{8B10F739-A6F6-48B5-AAD1-539A8B3C4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61581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262</xdr:row>
      <xdr:rowOff>0</xdr:rowOff>
    </xdr:from>
    <xdr:to>
      <xdr:col>27</xdr:col>
      <xdr:colOff>523874</xdr:colOff>
      <xdr:row>265</xdr:row>
      <xdr:rowOff>123749</xdr:rowOff>
    </xdr:to>
    <xdr:pic>
      <xdr:nvPicPr>
        <xdr:cNvPr id="5" name="105 Imagen">
          <a:extLst>
            <a:ext uri="{FF2B5EF4-FFF2-40B4-BE49-F238E27FC236}">
              <a16:creationId xmlns:a16="http://schemas.microsoft.com/office/drawing/2014/main" id="{6C05C65B-A68B-4BED-9429-50D54CF3B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497705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254</xdr:row>
      <xdr:rowOff>66675</xdr:rowOff>
    </xdr:from>
    <xdr:ext cx="594361" cy="594361"/>
    <xdr:pic>
      <xdr:nvPicPr>
        <xdr:cNvPr id="6" name="98 Imagen">
          <a:extLst>
            <a:ext uri="{FF2B5EF4-FFF2-40B4-BE49-F238E27FC236}">
              <a16:creationId xmlns:a16="http://schemas.microsoft.com/office/drawing/2014/main" id="{734CEF8C-C65C-4CA3-8DE9-7BB0EC16B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43653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250</xdr:row>
      <xdr:rowOff>85725</xdr:rowOff>
    </xdr:from>
    <xdr:ext cx="514350" cy="621506"/>
    <xdr:pic>
      <xdr:nvPicPr>
        <xdr:cNvPr id="7" name="102 Imagen">
          <a:extLst>
            <a:ext uri="{FF2B5EF4-FFF2-40B4-BE49-F238E27FC236}">
              <a16:creationId xmlns:a16="http://schemas.microsoft.com/office/drawing/2014/main" id="{40E25554-C041-4A52-86F2-E59EE4729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429958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239</xdr:row>
      <xdr:rowOff>28575</xdr:rowOff>
    </xdr:from>
    <xdr:ext cx="514350" cy="621506"/>
    <xdr:pic>
      <xdr:nvPicPr>
        <xdr:cNvPr id="8" name="78 Imagen">
          <a:extLst>
            <a:ext uri="{FF2B5EF4-FFF2-40B4-BE49-F238E27FC236}">
              <a16:creationId xmlns:a16="http://schemas.microsoft.com/office/drawing/2014/main" id="{B0B8E47B-ED3E-4041-957B-45514E399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410527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231</xdr:row>
      <xdr:rowOff>190500</xdr:rowOff>
    </xdr:from>
    <xdr:ext cx="594361" cy="594361"/>
    <xdr:pic>
      <xdr:nvPicPr>
        <xdr:cNvPr id="9" name="86 Imagen">
          <a:extLst>
            <a:ext uri="{FF2B5EF4-FFF2-40B4-BE49-F238E27FC236}">
              <a16:creationId xmlns:a16="http://schemas.microsoft.com/office/drawing/2014/main" id="{7D5F3669-DB58-4921-8B1A-28BAC4B7C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98335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216</xdr:row>
      <xdr:rowOff>190500</xdr:rowOff>
    </xdr:from>
    <xdr:ext cx="594361" cy="594361"/>
    <xdr:pic>
      <xdr:nvPicPr>
        <xdr:cNvPr id="10" name="98 Imagen">
          <a:extLst>
            <a:ext uri="{FF2B5EF4-FFF2-40B4-BE49-F238E27FC236}">
              <a16:creationId xmlns:a16="http://schemas.microsoft.com/office/drawing/2014/main" id="{BB67A2F1-0E59-47D1-8769-D00B2B4D9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37271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220</xdr:row>
      <xdr:rowOff>85725</xdr:rowOff>
    </xdr:from>
    <xdr:ext cx="514350" cy="621506"/>
    <xdr:pic>
      <xdr:nvPicPr>
        <xdr:cNvPr id="11" name="102 Imagen">
          <a:extLst>
            <a:ext uri="{FF2B5EF4-FFF2-40B4-BE49-F238E27FC236}">
              <a16:creationId xmlns:a16="http://schemas.microsoft.com/office/drawing/2014/main" id="{CFE71FEA-1FA4-4B99-9BE9-9A542F9EE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37871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209</xdr:row>
      <xdr:rowOff>19050</xdr:rowOff>
    </xdr:from>
    <xdr:ext cx="594361" cy="594361"/>
    <xdr:pic>
      <xdr:nvPicPr>
        <xdr:cNvPr id="12" name="66 Imagen">
          <a:extLst>
            <a:ext uri="{FF2B5EF4-FFF2-40B4-BE49-F238E27FC236}">
              <a16:creationId xmlns:a16="http://schemas.microsoft.com/office/drawing/2014/main" id="{5DFE90EF-1D11-4383-9DB1-DAB712986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359187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205</xdr:row>
      <xdr:rowOff>28575</xdr:rowOff>
    </xdr:from>
    <xdr:to>
      <xdr:col>27</xdr:col>
      <xdr:colOff>504824</xdr:colOff>
      <xdr:row>208</xdr:row>
      <xdr:rowOff>152324</xdr:rowOff>
    </xdr:to>
    <xdr:pic>
      <xdr:nvPicPr>
        <xdr:cNvPr id="13" name="105 Imagen">
          <a:extLst>
            <a:ext uri="{FF2B5EF4-FFF2-40B4-BE49-F238E27FC236}">
              <a16:creationId xmlns:a16="http://schemas.microsoft.com/office/drawing/2014/main" id="{477CFABF-F8D1-460D-87D9-82962139B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525202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194</xdr:row>
      <xdr:rowOff>9525</xdr:rowOff>
    </xdr:from>
    <xdr:ext cx="594361" cy="594361"/>
    <xdr:pic>
      <xdr:nvPicPr>
        <xdr:cNvPr id="14" name="99 Imagen">
          <a:extLst>
            <a:ext uri="{FF2B5EF4-FFF2-40B4-BE49-F238E27FC236}">
              <a16:creationId xmlns:a16="http://schemas.microsoft.com/office/drawing/2014/main" id="{56B56D4F-4A1E-4C00-8824-FBDD9AB4C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33347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187</xdr:row>
      <xdr:rowOff>9525</xdr:rowOff>
    </xdr:from>
    <xdr:ext cx="514350" cy="621506"/>
    <xdr:pic>
      <xdr:nvPicPr>
        <xdr:cNvPr id="15" name="101 Imagen">
          <a:extLst>
            <a:ext uri="{FF2B5EF4-FFF2-40B4-BE49-F238E27FC236}">
              <a16:creationId xmlns:a16="http://schemas.microsoft.com/office/drawing/2014/main" id="{DD6AF2D8-06C1-45C0-9186-36DE510B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21659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172</xdr:row>
      <xdr:rowOff>19050</xdr:rowOff>
    </xdr:from>
    <xdr:ext cx="514350" cy="621506"/>
    <xdr:pic>
      <xdr:nvPicPr>
        <xdr:cNvPr id="16" name="101 Imagen">
          <a:extLst>
            <a:ext uri="{FF2B5EF4-FFF2-40B4-BE49-F238E27FC236}">
              <a16:creationId xmlns:a16="http://schemas.microsoft.com/office/drawing/2014/main" id="{94AC38FB-8258-48DE-AAD5-70084592E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96132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179</xdr:row>
      <xdr:rowOff>9525</xdr:rowOff>
    </xdr:from>
    <xdr:ext cx="594361" cy="594361"/>
    <xdr:pic>
      <xdr:nvPicPr>
        <xdr:cNvPr id="17" name="99 Imagen">
          <a:extLst>
            <a:ext uri="{FF2B5EF4-FFF2-40B4-BE49-F238E27FC236}">
              <a16:creationId xmlns:a16="http://schemas.microsoft.com/office/drawing/2014/main" id="{08FD9E8C-E1A3-4311-A3F3-07009741A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30784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160</xdr:row>
      <xdr:rowOff>123825</xdr:rowOff>
    </xdr:from>
    <xdr:ext cx="594361" cy="594361"/>
    <xdr:pic>
      <xdr:nvPicPr>
        <xdr:cNvPr id="18" name="66 Imagen">
          <a:extLst>
            <a:ext uri="{FF2B5EF4-FFF2-40B4-BE49-F238E27FC236}">
              <a16:creationId xmlns:a16="http://schemas.microsoft.com/office/drawing/2014/main" id="{EDED5DD6-4460-4509-99E7-6AA11451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76606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156</xdr:row>
      <xdr:rowOff>180975</xdr:rowOff>
    </xdr:from>
    <xdr:ext cx="504824" cy="609524"/>
    <xdr:pic>
      <xdr:nvPicPr>
        <xdr:cNvPr id="19" name="105 Imagen">
          <a:extLst>
            <a:ext uri="{FF2B5EF4-FFF2-40B4-BE49-F238E27FC236}">
              <a16:creationId xmlns:a16="http://schemas.microsoft.com/office/drawing/2014/main" id="{F86D1818-CF61-4A88-8E1F-8222286FE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701290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149</xdr:row>
      <xdr:rowOff>0</xdr:rowOff>
    </xdr:from>
    <xdr:ext cx="594361" cy="594361"/>
    <xdr:pic>
      <xdr:nvPicPr>
        <xdr:cNvPr id="20" name="103 Imagen">
          <a:extLst>
            <a:ext uri="{FF2B5EF4-FFF2-40B4-BE49-F238E27FC236}">
              <a16:creationId xmlns:a16="http://schemas.microsoft.com/office/drawing/2014/main" id="{55E6AA8A-9232-46B6-A3C9-256238D39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650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145</xdr:row>
      <xdr:rowOff>57150</xdr:rowOff>
    </xdr:from>
    <xdr:ext cx="514350" cy="621506"/>
    <xdr:pic>
      <xdr:nvPicPr>
        <xdr:cNvPr id="21" name="101 Imagen">
          <a:extLst>
            <a:ext uri="{FF2B5EF4-FFF2-40B4-BE49-F238E27FC236}">
              <a16:creationId xmlns:a16="http://schemas.microsoft.com/office/drawing/2014/main" id="{3B3F93CE-10C6-4BDF-AFA3-0E22DC758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50317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127</xdr:row>
      <xdr:rowOff>28575</xdr:rowOff>
    </xdr:from>
    <xdr:ext cx="594361" cy="594361"/>
    <xdr:pic>
      <xdr:nvPicPr>
        <xdr:cNvPr id="22" name="99 Imagen">
          <a:extLst>
            <a:ext uri="{FF2B5EF4-FFF2-40B4-BE49-F238E27FC236}">
              <a16:creationId xmlns:a16="http://schemas.microsoft.com/office/drawing/2014/main" id="{C0796D48-2BA6-4E30-95F6-860AC0733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1926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130</xdr:row>
      <xdr:rowOff>114300</xdr:rowOff>
    </xdr:from>
    <xdr:ext cx="504824" cy="609524"/>
    <xdr:pic>
      <xdr:nvPicPr>
        <xdr:cNvPr id="23" name="105 Imagen">
          <a:extLst>
            <a:ext uri="{FF2B5EF4-FFF2-40B4-BE49-F238E27FC236}">
              <a16:creationId xmlns:a16="http://schemas.microsoft.com/office/drawing/2014/main" id="{9FDA14CB-4715-443C-993E-318EEE23C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251710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119</xdr:row>
      <xdr:rowOff>66675</xdr:rowOff>
    </xdr:from>
    <xdr:ext cx="594361" cy="594361"/>
    <xdr:pic>
      <xdr:nvPicPr>
        <xdr:cNvPr id="24" name="98 Imagen">
          <a:extLst>
            <a:ext uri="{FF2B5EF4-FFF2-40B4-BE49-F238E27FC236}">
              <a16:creationId xmlns:a16="http://schemas.microsoft.com/office/drawing/2014/main" id="{382C12D5-080A-47DF-88DD-928A9775C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0583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111</xdr:row>
      <xdr:rowOff>180975</xdr:rowOff>
    </xdr:from>
    <xdr:ext cx="514350" cy="621506"/>
    <xdr:pic>
      <xdr:nvPicPr>
        <xdr:cNvPr id="25" name="102 Imagen">
          <a:extLst>
            <a:ext uri="{FF2B5EF4-FFF2-40B4-BE49-F238E27FC236}">
              <a16:creationId xmlns:a16="http://schemas.microsoft.com/office/drawing/2014/main" id="{17F81C96-7D16-4C3A-98D2-F48886021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93167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97</xdr:row>
      <xdr:rowOff>0</xdr:rowOff>
    </xdr:from>
    <xdr:ext cx="594361" cy="594361"/>
    <xdr:pic>
      <xdr:nvPicPr>
        <xdr:cNvPr id="26" name="99 Imagen">
          <a:extLst>
            <a:ext uri="{FF2B5EF4-FFF2-40B4-BE49-F238E27FC236}">
              <a16:creationId xmlns:a16="http://schemas.microsoft.com/office/drawing/2014/main" id="{10EF14D3-848A-49E5-AD4A-865655FAF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6773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100</xdr:row>
      <xdr:rowOff>57150</xdr:rowOff>
    </xdr:from>
    <xdr:ext cx="514350" cy="621506"/>
    <xdr:pic>
      <xdr:nvPicPr>
        <xdr:cNvPr id="27" name="101 Imagen">
          <a:extLst>
            <a:ext uri="{FF2B5EF4-FFF2-40B4-BE49-F238E27FC236}">
              <a16:creationId xmlns:a16="http://schemas.microsoft.com/office/drawing/2014/main" id="{F2AE5BFE-43E6-4AE7-8A91-6DA339A3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7335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85</xdr:row>
      <xdr:rowOff>161925</xdr:rowOff>
    </xdr:from>
    <xdr:ext cx="594361" cy="594361"/>
    <xdr:pic>
      <xdr:nvPicPr>
        <xdr:cNvPr id="28" name="99 Imagen">
          <a:extLst>
            <a:ext uri="{FF2B5EF4-FFF2-40B4-BE49-F238E27FC236}">
              <a16:creationId xmlns:a16="http://schemas.microsoft.com/office/drawing/2014/main" id="{5D030C78-552F-486C-ACCE-0317B6A55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8780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82</xdr:row>
      <xdr:rowOff>0</xdr:rowOff>
    </xdr:from>
    <xdr:ext cx="514350" cy="621506"/>
    <xdr:pic>
      <xdr:nvPicPr>
        <xdr:cNvPr id="29" name="101 Imagen">
          <a:extLst>
            <a:ext uri="{FF2B5EF4-FFF2-40B4-BE49-F238E27FC236}">
              <a16:creationId xmlns:a16="http://schemas.microsoft.com/office/drawing/2014/main" id="{B612F487-C366-44F3-B073-0FF1B035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4211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70</xdr:row>
      <xdr:rowOff>38100</xdr:rowOff>
    </xdr:from>
    <xdr:ext cx="594361" cy="594361"/>
    <xdr:pic>
      <xdr:nvPicPr>
        <xdr:cNvPr id="30" name="99 Imagen">
          <a:extLst>
            <a:ext uri="{FF2B5EF4-FFF2-40B4-BE49-F238E27FC236}">
              <a16:creationId xmlns:a16="http://schemas.microsoft.com/office/drawing/2014/main" id="{A38034A2-8991-4384-8A58-D702A65C0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21920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73</xdr:row>
      <xdr:rowOff>161925</xdr:rowOff>
    </xdr:from>
    <xdr:ext cx="514350" cy="621506"/>
    <xdr:pic>
      <xdr:nvPicPr>
        <xdr:cNvPr id="31" name="101 Imagen">
          <a:extLst>
            <a:ext uri="{FF2B5EF4-FFF2-40B4-BE49-F238E27FC236}">
              <a16:creationId xmlns:a16="http://schemas.microsoft.com/office/drawing/2014/main" id="{316BFBD8-D56F-451F-8CE5-F9878C611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2820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67</xdr:row>
      <xdr:rowOff>9525</xdr:rowOff>
    </xdr:from>
    <xdr:ext cx="594361" cy="594361"/>
    <xdr:pic>
      <xdr:nvPicPr>
        <xdr:cNvPr id="32" name="99 Imagen">
          <a:extLst>
            <a:ext uri="{FF2B5EF4-FFF2-40B4-BE49-F238E27FC236}">
              <a16:creationId xmlns:a16="http://schemas.microsoft.com/office/drawing/2014/main" id="{7C7DF0C6-574F-4BB5-B314-358E3108E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16586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52</xdr:row>
      <xdr:rowOff>28575</xdr:rowOff>
    </xdr:from>
    <xdr:ext cx="594361" cy="594361"/>
    <xdr:pic>
      <xdr:nvPicPr>
        <xdr:cNvPr id="33" name="98 Imagen">
          <a:extLst>
            <a:ext uri="{FF2B5EF4-FFF2-40B4-BE49-F238E27FC236}">
              <a16:creationId xmlns:a16="http://schemas.microsoft.com/office/drawing/2014/main" id="{56EA62FE-B224-4ED0-A273-E11A49497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91154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58</xdr:row>
      <xdr:rowOff>133350</xdr:rowOff>
    </xdr:from>
    <xdr:ext cx="504824" cy="609524"/>
    <xdr:pic>
      <xdr:nvPicPr>
        <xdr:cNvPr id="34" name="105 Imagen">
          <a:extLst>
            <a:ext uri="{FF2B5EF4-FFF2-40B4-BE49-F238E27FC236}">
              <a16:creationId xmlns:a16="http://schemas.microsoft.com/office/drawing/2014/main" id="{EEA4EF10-B15A-419E-A837-A0B04D0DF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02298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37</xdr:row>
      <xdr:rowOff>47625</xdr:rowOff>
    </xdr:from>
    <xdr:ext cx="594361" cy="594361"/>
    <xdr:pic>
      <xdr:nvPicPr>
        <xdr:cNvPr id="35" name="66 Imagen">
          <a:extLst>
            <a:ext uri="{FF2B5EF4-FFF2-40B4-BE49-F238E27FC236}">
              <a16:creationId xmlns:a16="http://schemas.microsoft.com/office/drawing/2014/main" id="{D475E707-1E72-4416-A386-6E78B246A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6572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40</xdr:row>
      <xdr:rowOff>133350</xdr:rowOff>
    </xdr:from>
    <xdr:ext cx="514350" cy="621506"/>
    <xdr:pic>
      <xdr:nvPicPr>
        <xdr:cNvPr id="36" name="101 Imagen">
          <a:extLst>
            <a:ext uri="{FF2B5EF4-FFF2-40B4-BE49-F238E27FC236}">
              <a16:creationId xmlns:a16="http://schemas.microsoft.com/office/drawing/2014/main" id="{BACAC85D-B93D-4022-8B7C-21E990BE7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71628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29</xdr:row>
      <xdr:rowOff>95250</xdr:rowOff>
    </xdr:from>
    <xdr:ext cx="594361" cy="594361"/>
    <xdr:pic>
      <xdr:nvPicPr>
        <xdr:cNvPr id="37" name="66 Imagen">
          <a:extLst>
            <a:ext uri="{FF2B5EF4-FFF2-40B4-BE49-F238E27FC236}">
              <a16:creationId xmlns:a16="http://schemas.microsoft.com/office/drawing/2014/main" id="{719A2D63-0323-42F2-B731-86074F942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5238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</xdr:row>
      <xdr:rowOff>19050</xdr:rowOff>
    </xdr:from>
    <xdr:ext cx="504824" cy="609524"/>
    <xdr:pic>
      <xdr:nvPicPr>
        <xdr:cNvPr id="38" name="105 Imagen">
          <a:extLst>
            <a:ext uri="{FF2B5EF4-FFF2-40B4-BE49-F238E27FC236}">
              <a16:creationId xmlns:a16="http://schemas.microsoft.com/office/drawing/2014/main" id="{41A0FF50-45D6-438B-BBB7-2A48E558C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4862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</xdr:row>
      <xdr:rowOff>38100</xdr:rowOff>
    </xdr:from>
    <xdr:ext cx="594361" cy="594361"/>
    <xdr:pic>
      <xdr:nvPicPr>
        <xdr:cNvPr id="39" name="66 Imagen">
          <a:extLst>
            <a:ext uri="{FF2B5EF4-FFF2-40B4-BE49-F238E27FC236}">
              <a16:creationId xmlns:a16="http://schemas.microsoft.com/office/drawing/2014/main" id="{84B94C11-10FE-4BA8-A325-717A99858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438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13</xdr:row>
      <xdr:rowOff>114300</xdr:rowOff>
    </xdr:from>
    <xdr:ext cx="514350" cy="621506"/>
    <xdr:pic>
      <xdr:nvPicPr>
        <xdr:cNvPr id="40" name="101 Imagen">
          <a:extLst>
            <a:ext uri="{FF2B5EF4-FFF2-40B4-BE49-F238E27FC236}">
              <a16:creationId xmlns:a16="http://schemas.microsoft.com/office/drawing/2014/main" id="{0DDB4A1B-C1CD-40AD-BA7E-3E12CF3CD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2524125"/>
          <a:ext cx="514350" cy="62150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57150</xdr:colOff>
      <xdr:row>245</xdr:row>
      <xdr:rowOff>19050</xdr:rowOff>
    </xdr:from>
    <xdr:ext cx="594361" cy="594361"/>
    <xdr:pic>
      <xdr:nvPicPr>
        <xdr:cNvPr id="2" name="98 Imagen">
          <a:extLst>
            <a:ext uri="{FF2B5EF4-FFF2-40B4-BE49-F238E27FC236}">
              <a16:creationId xmlns:a16="http://schemas.microsoft.com/office/drawing/2014/main" id="{710C958C-8579-4EEE-8D21-3AA75C05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42433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252</xdr:row>
      <xdr:rowOff>19050</xdr:rowOff>
    </xdr:from>
    <xdr:ext cx="512380" cy="619125"/>
    <xdr:pic>
      <xdr:nvPicPr>
        <xdr:cNvPr id="3" name="102 Imagen">
          <a:extLst>
            <a:ext uri="{FF2B5EF4-FFF2-40B4-BE49-F238E27FC236}">
              <a16:creationId xmlns:a16="http://schemas.microsoft.com/office/drawing/2014/main" id="{A53DA13B-FE59-4D5F-BD07-D66862A54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43614975"/>
          <a:ext cx="512380" cy="619125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237</xdr:row>
      <xdr:rowOff>0</xdr:rowOff>
    </xdr:from>
    <xdr:ext cx="594361" cy="594361"/>
    <xdr:pic>
      <xdr:nvPicPr>
        <xdr:cNvPr id="4" name="103 Imagen">
          <a:extLst>
            <a:ext uri="{FF2B5EF4-FFF2-40B4-BE49-F238E27FC236}">
              <a16:creationId xmlns:a16="http://schemas.microsoft.com/office/drawing/2014/main" id="{2462C73B-2F0F-4FC3-9669-BDEA85FA4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10337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230</xdr:row>
      <xdr:rowOff>0</xdr:rowOff>
    </xdr:from>
    <xdr:to>
      <xdr:col>27</xdr:col>
      <xdr:colOff>523874</xdr:colOff>
      <xdr:row>233</xdr:row>
      <xdr:rowOff>123749</xdr:rowOff>
    </xdr:to>
    <xdr:pic>
      <xdr:nvPicPr>
        <xdr:cNvPr id="5" name="105 Imagen">
          <a:extLst>
            <a:ext uri="{FF2B5EF4-FFF2-40B4-BE49-F238E27FC236}">
              <a16:creationId xmlns:a16="http://schemas.microsoft.com/office/drawing/2014/main" id="{6BF50D9B-FD06-4F66-B09D-2D72DB2A5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98526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222</xdr:row>
      <xdr:rowOff>66675</xdr:rowOff>
    </xdr:from>
    <xdr:ext cx="594361" cy="594361"/>
    <xdr:pic>
      <xdr:nvPicPr>
        <xdr:cNvPr id="6" name="98 Imagen">
          <a:extLst>
            <a:ext uri="{FF2B5EF4-FFF2-40B4-BE49-F238E27FC236}">
              <a16:creationId xmlns:a16="http://schemas.microsoft.com/office/drawing/2014/main" id="{822FFAA5-9691-425F-8D77-4019431F1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385286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218</xdr:row>
      <xdr:rowOff>85725</xdr:rowOff>
    </xdr:from>
    <xdr:ext cx="514350" cy="621506"/>
    <xdr:pic>
      <xdr:nvPicPr>
        <xdr:cNvPr id="7" name="102 Imagen">
          <a:extLst>
            <a:ext uri="{FF2B5EF4-FFF2-40B4-BE49-F238E27FC236}">
              <a16:creationId xmlns:a16="http://schemas.microsoft.com/office/drawing/2014/main" id="{4D2CFCE2-7C22-4F7A-A615-83E2E287C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37871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207</xdr:row>
      <xdr:rowOff>28575</xdr:rowOff>
    </xdr:from>
    <xdr:ext cx="514350" cy="621506"/>
    <xdr:pic>
      <xdr:nvPicPr>
        <xdr:cNvPr id="8" name="78 Imagen">
          <a:extLst>
            <a:ext uri="{FF2B5EF4-FFF2-40B4-BE49-F238E27FC236}">
              <a16:creationId xmlns:a16="http://schemas.microsoft.com/office/drawing/2014/main" id="{ED314B6B-2ECF-4CAA-A3E1-4FB4E154B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35928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199</xdr:row>
      <xdr:rowOff>190500</xdr:rowOff>
    </xdr:from>
    <xdr:ext cx="594361" cy="594361"/>
    <xdr:pic>
      <xdr:nvPicPr>
        <xdr:cNvPr id="9" name="86 Imagen">
          <a:extLst>
            <a:ext uri="{FF2B5EF4-FFF2-40B4-BE49-F238E27FC236}">
              <a16:creationId xmlns:a16="http://schemas.microsoft.com/office/drawing/2014/main" id="{7FB511DD-2EBA-4F82-BE1D-1038FD286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47091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184</xdr:row>
      <xdr:rowOff>190500</xdr:rowOff>
    </xdr:from>
    <xdr:ext cx="594361" cy="594361"/>
    <xdr:pic>
      <xdr:nvPicPr>
        <xdr:cNvPr id="10" name="98 Imagen">
          <a:extLst>
            <a:ext uri="{FF2B5EF4-FFF2-40B4-BE49-F238E27FC236}">
              <a16:creationId xmlns:a16="http://schemas.microsoft.com/office/drawing/2014/main" id="{388D37E7-7B7B-4206-8526-CBBDD538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32146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188</xdr:row>
      <xdr:rowOff>85725</xdr:rowOff>
    </xdr:from>
    <xdr:ext cx="514350" cy="621506"/>
    <xdr:pic>
      <xdr:nvPicPr>
        <xdr:cNvPr id="11" name="102 Imagen">
          <a:extLst>
            <a:ext uri="{FF2B5EF4-FFF2-40B4-BE49-F238E27FC236}">
              <a16:creationId xmlns:a16="http://schemas.microsoft.com/office/drawing/2014/main" id="{CEE19980-52BF-4583-93A0-1C9F2C36F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327469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177</xdr:row>
      <xdr:rowOff>19050</xdr:rowOff>
    </xdr:from>
    <xdr:ext cx="594361" cy="594361"/>
    <xdr:pic>
      <xdr:nvPicPr>
        <xdr:cNvPr id="12" name="66 Imagen">
          <a:extLst>
            <a:ext uri="{FF2B5EF4-FFF2-40B4-BE49-F238E27FC236}">
              <a16:creationId xmlns:a16="http://schemas.microsoft.com/office/drawing/2014/main" id="{2632E8DC-BBFE-4ABA-9190-E50E80455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307943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173</xdr:row>
      <xdr:rowOff>28575</xdr:rowOff>
    </xdr:from>
    <xdr:to>
      <xdr:col>27</xdr:col>
      <xdr:colOff>504824</xdr:colOff>
      <xdr:row>176</xdr:row>
      <xdr:rowOff>152324</xdr:rowOff>
    </xdr:to>
    <xdr:pic>
      <xdr:nvPicPr>
        <xdr:cNvPr id="13" name="105 Imagen">
          <a:extLst>
            <a:ext uri="{FF2B5EF4-FFF2-40B4-BE49-F238E27FC236}">
              <a16:creationId xmlns:a16="http://schemas.microsoft.com/office/drawing/2014/main" id="{D63357B4-4E1D-4CF5-A1B3-C47888B88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01275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162</xdr:row>
      <xdr:rowOff>9525</xdr:rowOff>
    </xdr:from>
    <xdr:ext cx="594361" cy="594361"/>
    <xdr:pic>
      <xdr:nvPicPr>
        <xdr:cNvPr id="14" name="99 Imagen">
          <a:extLst>
            <a:ext uri="{FF2B5EF4-FFF2-40B4-BE49-F238E27FC236}">
              <a16:creationId xmlns:a16="http://schemas.microsoft.com/office/drawing/2014/main" id="{3226EE46-BA78-4514-85CA-DD9648CDE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82225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155</xdr:row>
      <xdr:rowOff>9525</xdr:rowOff>
    </xdr:from>
    <xdr:ext cx="514350" cy="621506"/>
    <xdr:pic>
      <xdr:nvPicPr>
        <xdr:cNvPr id="15" name="101 Imagen">
          <a:extLst>
            <a:ext uri="{FF2B5EF4-FFF2-40B4-BE49-F238E27FC236}">
              <a16:creationId xmlns:a16="http://schemas.microsoft.com/office/drawing/2014/main" id="{01044E8E-AB72-4468-BAEE-60D5F7F42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270414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140</xdr:row>
      <xdr:rowOff>19050</xdr:rowOff>
    </xdr:from>
    <xdr:ext cx="514350" cy="621506"/>
    <xdr:pic>
      <xdr:nvPicPr>
        <xdr:cNvPr id="16" name="101 Imagen">
          <a:extLst>
            <a:ext uri="{FF2B5EF4-FFF2-40B4-BE49-F238E27FC236}">
              <a16:creationId xmlns:a16="http://schemas.microsoft.com/office/drawing/2014/main" id="{9D2130EC-B997-40E0-91F1-8A6A1A63D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44887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147</xdr:row>
      <xdr:rowOff>9525</xdr:rowOff>
    </xdr:from>
    <xdr:ext cx="594361" cy="594361"/>
    <xdr:pic>
      <xdr:nvPicPr>
        <xdr:cNvPr id="17" name="99 Imagen">
          <a:extLst>
            <a:ext uri="{FF2B5EF4-FFF2-40B4-BE49-F238E27FC236}">
              <a16:creationId xmlns:a16="http://schemas.microsoft.com/office/drawing/2014/main" id="{975AB17C-F946-424F-BB24-19586C3F2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56603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128</xdr:row>
      <xdr:rowOff>123825</xdr:rowOff>
    </xdr:from>
    <xdr:ext cx="594361" cy="594361"/>
    <xdr:pic>
      <xdr:nvPicPr>
        <xdr:cNvPr id="18" name="66 Imagen">
          <a:extLst>
            <a:ext uri="{FF2B5EF4-FFF2-40B4-BE49-F238E27FC236}">
              <a16:creationId xmlns:a16="http://schemas.microsoft.com/office/drawing/2014/main" id="{511BE86D-9CC4-436F-94D4-DDF95B467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25361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124</xdr:row>
      <xdr:rowOff>180975</xdr:rowOff>
    </xdr:from>
    <xdr:ext cx="504824" cy="609524"/>
    <xdr:pic>
      <xdr:nvPicPr>
        <xdr:cNvPr id="19" name="105 Imagen">
          <a:extLst>
            <a:ext uri="{FF2B5EF4-FFF2-40B4-BE49-F238E27FC236}">
              <a16:creationId xmlns:a16="http://schemas.microsoft.com/office/drawing/2014/main" id="{8E74722D-6ACE-4BD9-914C-4985D2F9F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18884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117</xdr:row>
      <xdr:rowOff>0</xdr:rowOff>
    </xdr:from>
    <xdr:ext cx="594361" cy="594361"/>
    <xdr:pic>
      <xdr:nvPicPr>
        <xdr:cNvPr id="20" name="103 Imagen">
          <a:extLst>
            <a:ext uri="{FF2B5EF4-FFF2-40B4-BE49-F238E27FC236}">
              <a16:creationId xmlns:a16="http://schemas.microsoft.com/office/drawing/2014/main" id="{8D33B60D-3E81-4418-8CB1-CF87A5AC0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5263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113</xdr:row>
      <xdr:rowOff>57150</xdr:rowOff>
    </xdr:from>
    <xdr:ext cx="514350" cy="621506"/>
    <xdr:pic>
      <xdr:nvPicPr>
        <xdr:cNvPr id="21" name="101 Imagen">
          <a:extLst>
            <a:ext uri="{FF2B5EF4-FFF2-40B4-BE49-F238E27FC236}">
              <a16:creationId xmlns:a16="http://schemas.microsoft.com/office/drawing/2014/main" id="{743D498B-6747-4F97-8976-4C1CF405E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9907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95</xdr:row>
      <xdr:rowOff>28575</xdr:rowOff>
    </xdr:from>
    <xdr:ext cx="594361" cy="594361"/>
    <xdr:pic>
      <xdr:nvPicPr>
        <xdr:cNvPr id="22" name="99 Imagen">
          <a:extLst>
            <a:ext uri="{FF2B5EF4-FFF2-40B4-BE49-F238E27FC236}">
              <a16:creationId xmlns:a16="http://schemas.microsoft.com/office/drawing/2014/main" id="{DF88F79B-1830-429E-8A61-4D59AEECA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6802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98</xdr:row>
      <xdr:rowOff>114300</xdr:rowOff>
    </xdr:from>
    <xdr:ext cx="504824" cy="609524"/>
    <xdr:pic>
      <xdr:nvPicPr>
        <xdr:cNvPr id="23" name="105 Imagen">
          <a:extLst>
            <a:ext uri="{FF2B5EF4-FFF2-40B4-BE49-F238E27FC236}">
              <a16:creationId xmlns:a16="http://schemas.microsoft.com/office/drawing/2014/main" id="{50D3D85A-9590-4EBC-BFB1-D9A81AE28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73926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87</xdr:row>
      <xdr:rowOff>66675</xdr:rowOff>
    </xdr:from>
    <xdr:ext cx="594361" cy="594361"/>
    <xdr:pic>
      <xdr:nvPicPr>
        <xdr:cNvPr id="24" name="98 Imagen">
          <a:extLst>
            <a:ext uri="{FF2B5EF4-FFF2-40B4-BE49-F238E27FC236}">
              <a16:creationId xmlns:a16="http://schemas.microsoft.com/office/drawing/2014/main" id="{00559F33-D0BB-4243-9D31-7AF3333E4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15459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79</xdr:row>
      <xdr:rowOff>180975</xdr:rowOff>
    </xdr:from>
    <xdr:ext cx="514350" cy="621506"/>
    <xdr:pic>
      <xdr:nvPicPr>
        <xdr:cNvPr id="25" name="102 Imagen">
          <a:extLst>
            <a:ext uri="{FF2B5EF4-FFF2-40B4-BE49-F238E27FC236}">
              <a16:creationId xmlns:a16="http://schemas.microsoft.com/office/drawing/2014/main" id="{1853C521-879D-4321-A0D1-214C2C8B3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4192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65</xdr:row>
      <xdr:rowOff>0</xdr:rowOff>
    </xdr:from>
    <xdr:ext cx="594361" cy="594361"/>
    <xdr:pic>
      <xdr:nvPicPr>
        <xdr:cNvPr id="26" name="99 Imagen">
          <a:extLst>
            <a:ext uri="{FF2B5EF4-FFF2-40B4-BE49-F238E27FC236}">
              <a16:creationId xmlns:a16="http://schemas.microsoft.com/office/drawing/2014/main" id="{420C2632-4326-4DC9-ACE0-9A059A5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1649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68</xdr:row>
      <xdr:rowOff>57150</xdr:rowOff>
    </xdr:from>
    <xdr:ext cx="514350" cy="621506"/>
    <xdr:pic>
      <xdr:nvPicPr>
        <xdr:cNvPr id="27" name="101 Imagen">
          <a:extLst>
            <a:ext uri="{FF2B5EF4-FFF2-40B4-BE49-F238E27FC236}">
              <a16:creationId xmlns:a16="http://schemas.microsoft.com/office/drawing/2014/main" id="{2D5F386A-AA88-4FA6-8DE1-C32DF1D8D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2110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53</xdr:row>
      <xdr:rowOff>161925</xdr:rowOff>
    </xdr:from>
    <xdr:ext cx="594361" cy="594361"/>
    <xdr:pic>
      <xdr:nvPicPr>
        <xdr:cNvPr id="28" name="99 Imagen">
          <a:extLst>
            <a:ext uri="{FF2B5EF4-FFF2-40B4-BE49-F238E27FC236}">
              <a16:creationId xmlns:a16="http://schemas.microsoft.com/office/drawing/2014/main" id="{DF1BBCD7-FEF6-4F05-B21D-D89ADE214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97536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50</xdr:row>
      <xdr:rowOff>0</xdr:rowOff>
    </xdr:from>
    <xdr:ext cx="514350" cy="621506"/>
    <xdr:pic>
      <xdr:nvPicPr>
        <xdr:cNvPr id="29" name="101 Imagen">
          <a:extLst>
            <a:ext uri="{FF2B5EF4-FFF2-40B4-BE49-F238E27FC236}">
              <a16:creationId xmlns:a16="http://schemas.microsoft.com/office/drawing/2014/main" id="{AFAF9DBA-157D-4E37-A558-FD8A6FADC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9086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38</xdr:row>
      <xdr:rowOff>38100</xdr:rowOff>
    </xdr:from>
    <xdr:ext cx="594361" cy="594361"/>
    <xdr:pic>
      <xdr:nvPicPr>
        <xdr:cNvPr id="30" name="99 Imagen">
          <a:extLst>
            <a:ext uri="{FF2B5EF4-FFF2-40B4-BE49-F238E27FC236}">
              <a16:creationId xmlns:a16="http://schemas.microsoft.com/office/drawing/2014/main" id="{ED75341A-CB92-49E3-B2F3-E6178309A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067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41</xdr:row>
      <xdr:rowOff>161925</xdr:rowOff>
    </xdr:from>
    <xdr:ext cx="514350" cy="621506"/>
    <xdr:pic>
      <xdr:nvPicPr>
        <xdr:cNvPr id="31" name="101 Imagen">
          <a:extLst>
            <a:ext uri="{FF2B5EF4-FFF2-40B4-BE49-F238E27FC236}">
              <a16:creationId xmlns:a16="http://schemas.microsoft.com/office/drawing/2014/main" id="{01455DEA-3699-4435-88B2-C82E55B7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76962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35</xdr:row>
      <xdr:rowOff>9525</xdr:rowOff>
    </xdr:from>
    <xdr:ext cx="594361" cy="594361"/>
    <xdr:pic>
      <xdr:nvPicPr>
        <xdr:cNvPr id="32" name="99 Imagen">
          <a:extLst>
            <a:ext uri="{FF2B5EF4-FFF2-40B4-BE49-F238E27FC236}">
              <a16:creationId xmlns:a16="http://schemas.microsoft.com/office/drawing/2014/main" id="{516C3518-F73C-4FC7-BE8B-A1A5904E1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5341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20</xdr:row>
      <xdr:rowOff>28575</xdr:rowOff>
    </xdr:from>
    <xdr:ext cx="594361" cy="594361"/>
    <xdr:pic>
      <xdr:nvPicPr>
        <xdr:cNvPr id="33" name="98 Imagen">
          <a:extLst>
            <a:ext uri="{FF2B5EF4-FFF2-40B4-BE49-F238E27FC236}">
              <a16:creationId xmlns:a16="http://schemas.microsoft.com/office/drawing/2014/main" id="{C6C25EBB-6D84-439F-8093-F28CA5E20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3990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26</xdr:row>
      <xdr:rowOff>133350</xdr:rowOff>
    </xdr:from>
    <xdr:ext cx="504824" cy="609524"/>
    <xdr:pic>
      <xdr:nvPicPr>
        <xdr:cNvPr id="34" name="105 Imagen">
          <a:extLst>
            <a:ext uri="{FF2B5EF4-FFF2-40B4-BE49-F238E27FC236}">
              <a16:creationId xmlns:a16="http://schemas.microsoft.com/office/drawing/2014/main" id="{ED20CB39-F48D-45DE-B232-E5758EFC2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510540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5</xdr:row>
      <xdr:rowOff>47625</xdr:rowOff>
    </xdr:from>
    <xdr:ext cx="594361" cy="594361"/>
    <xdr:pic>
      <xdr:nvPicPr>
        <xdr:cNvPr id="35" name="66 Imagen">
          <a:extLst>
            <a:ext uri="{FF2B5EF4-FFF2-40B4-BE49-F238E27FC236}">
              <a16:creationId xmlns:a16="http://schemas.microsoft.com/office/drawing/2014/main" id="{6B280F21-FCDA-4B9B-896C-7F986D48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1447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8</xdr:row>
      <xdr:rowOff>133350</xdr:rowOff>
    </xdr:from>
    <xdr:ext cx="514350" cy="621506"/>
    <xdr:pic>
      <xdr:nvPicPr>
        <xdr:cNvPr id="36" name="101 Imagen">
          <a:extLst>
            <a:ext uri="{FF2B5EF4-FFF2-40B4-BE49-F238E27FC236}">
              <a16:creationId xmlns:a16="http://schemas.microsoft.com/office/drawing/2014/main" id="{12C88EEB-6768-40FC-9895-A8E1EF23E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2038350"/>
          <a:ext cx="514350" cy="62150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661419</xdr:colOff>
      <xdr:row>3</xdr:row>
      <xdr:rowOff>136433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499494" cy="622208"/>
        </a:xfrm>
        <a:prstGeom prst="rect">
          <a:avLst/>
        </a:prstGeom>
      </xdr:spPr>
    </xdr:pic>
    <xdr:clientData/>
  </xdr:twoCellAnchor>
  <xdr:oneCellAnchor>
    <xdr:from>
      <xdr:col>0</xdr:col>
      <xdr:colOff>152400</xdr:colOff>
      <xdr:row>9</xdr:row>
      <xdr:rowOff>29277</xdr:rowOff>
    </xdr:from>
    <xdr:ext cx="514350" cy="621506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86602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0</xdr:col>
      <xdr:colOff>104775</xdr:colOff>
      <xdr:row>16</xdr:row>
      <xdr:rowOff>0</xdr:rowOff>
    </xdr:from>
    <xdr:to>
      <xdr:col>0</xdr:col>
      <xdr:colOff>612711</xdr:colOff>
      <xdr:row>19</xdr:row>
      <xdr:rowOff>123749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5908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21</xdr:row>
      <xdr:rowOff>0</xdr:rowOff>
    </xdr:from>
    <xdr:to>
      <xdr:col>0</xdr:col>
      <xdr:colOff>612711</xdr:colOff>
      <xdr:row>24</xdr:row>
      <xdr:rowOff>123749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400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594361</xdr:colOff>
      <xdr:row>8</xdr:row>
      <xdr:rowOff>108586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9625"/>
          <a:ext cx="594361" cy="5943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Bajas" displayName="TablaBajas" ref="F1:G84" totalsRowShown="0" headerRowDxfId="2644" headerRowBorderDxfId="2643" tableBorderDxfId="2642">
  <autoFilter ref="F1:G84" xr:uid="{00000000-0009-0000-0100-000002000000}"/>
  <tableColumns count="2">
    <tableColumn id="1" xr3:uid="{00000000-0010-0000-0000-000001000000}" name="AUXILIAR" dataDxfId="2641" dataCellStyle="Incorrecto">
      <calculatedColumnFormula>A2&amp;D2</calculatedColumnFormula>
    </tableColumn>
    <tableColumn id="2" xr3:uid="{00000000-0010-0000-0000-000002000000}" name="Baja_Sube" dataDxfId="2640" dataCellStyle="Incorrecto">
      <calculatedColumnFormula>G1+E2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  <pageSetUpPr fitToPage="1"/>
  </sheetPr>
  <dimension ref="A1:AE288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" width="20.85546875" bestFit="1" customWidth="1"/>
    <col min="2" max="3" width="9.42578125" bestFit="1" customWidth="1"/>
    <col min="4" max="4" width="11.85546875" bestFit="1" customWidth="1"/>
    <col min="5" max="5" width="4" bestFit="1" customWidth="1"/>
    <col min="6" max="6" width="4.42578125" customWidth="1"/>
    <col min="7" max="7" width="4.140625" customWidth="1"/>
    <col min="8" max="13" width="4" bestFit="1" customWidth="1"/>
    <col min="14" max="14" width="5" bestFit="1" customWidth="1"/>
    <col min="15" max="15" width="5.7109375" customWidth="1"/>
    <col min="16" max="19" width="4.5703125" bestFit="1" customWidth="1"/>
    <col min="20" max="20" width="4" customWidth="1"/>
    <col min="21" max="22" width="4.5703125" bestFit="1" customWidth="1"/>
    <col min="23" max="23" width="4" bestFit="1" customWidth="1"/>
    <col min="24" max="24" width="5" bestFit="1" customWidth="1"/>
    <col min="25" max="25" width="5.5703125" bestFit="1" customWidth="1"/>
    <col min="26" max="26" width="6.140625" customWidth="1"/>
    <col min="27" max="27" width="7" customWidth="1"/>
    <col min="28" max="28" width="11.5703125" customWidth="1"/>
    <col min="29" max="29" width="10.28515625" customWidth="1"/>
    <col min="30" max="30" width="10.42578125" customWidth="1"/>
    <col min="31" max="31" width="10" customWidth="1"/>
  </cols>
  <sheetData>
    <row r="1" spans="1:31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27</v>
      </c>
      <c r="AA1" s="81" t="s">
        <v>6</v>
      </c>
      <c r="AB1" s="80" t="s">
        <v>20</v>
      </c>
    </row>
    <row r="2" spans="1:31" ht="2.25" customHeight="1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31" ht="9.75" customHeight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31" ht="15" customHeight="1" x14ac:dyDescent="0.25">
      <c r="A5" s="170" t="s">
        <v>38</v>
      </c>
      <c r="B5" s="171" t="s">
        <v>4</v>
      </c>
      <c r="C5" s="174" t="s">
        <v>19</v>
      </c>
      <c r="D5" s="64" t="s">
        <v>1</v>
      </c>
      <c r="E5" s="163">
        <v>393</v>
      </c>
      <c r="F5" s="163">
        <v>281</v>
      </c>
      <c r="G5" s="163">
        <v>134</v>
      </c>
      <c r="H5" s="163">
        <v>287</v>
      </c>
      <c r="I5" s="163">
        <v>365</v>
      </c>
      <c r="J5" s="163">
        <v>316</v>
      </c>
      <c r="K5" s="163">
        <v>94</v>
      </c>
      <c r="L5" s="163">
        <v>189</v>
      </c>
      <c r="M5" s="163">
        <v>228</v>
      </c>
      <c r="N5" s="177" t="s">
        <v>16</v>
      </c>
      <c r="O5" s="163">
        <v>422</v>
      </c>
      <c r="P5" s="163">
        <v>268</v>
      </c>
      <c r="Q5" s="163">
        <v>133</v>
      </c>
      <c r="R5" s="163">
        <v>275</v>
      </c>
      <c r="S5" s="163">
        <v>265</v>
      </c>
      <c r="T5" s="163">
        <v>328</v>
      </c>
      <c r="U5" s="163">
        <v>462</v>
      </c>
      <c r="V5" s="163">
        <v>150</v>
      </c>
      <c r="W5" s="163">
        <v>320</v>
      </c>
      <c r="X5" s="177" t="s">
        <v>17</v>
      </c>
      <c r="Y5" s="89">
        <v>67.3</v>
      </c>
      <c r="Z5" s="180" t="s">
        <v>27</v>
      </c>
      <c r="AA5" s="183" t="s">
        <v>6</v>
      </c>
      <c r="AB5" s="186" t="s">
        <v>20</v>
      </c>
    </row>
    <row r="6" spans="1:31" ht="15" x14ac:dyDescent="0.25">
      <c r="A6" s="86" t="s">
        <v>31</v>
      </c>
      <c r="B6" s="172"/>
      <c r="C6" s="175"/>
      <c r="D6" s="65" t="s">
        <v>2</v>
      </c>
      <c r="E6" s="63">
        <v>5</v>
      </c>
      <c r="F6" s="63">
        <v>4</v>
      </c>
      <c r="G6" s="63">
        <v>3</v>
      </c>
      <c r="H6" s="63">
        <v>4</v>
      </c>
      <c r="I6" s="63">
        <v>5</v>
      </c>
      <c r="J6" s="63">
        <v>4</v>
      </c>
      <c r="K6" s="63">
        <v>3</v>
      </c>
      <c r="L6" s="63">
        <v>4</v>
      </c>
      <c r="M6" s="158">
        <v>4</v>
      </c>
      <c r="N6" s="178"/>
      <c r="O6" s="159">
        <v>5</v>
      </c>
      <c r="P6" s="63">
        <v>4</v>
      </c>
      <c r="Q6" s="63">
        <v>3</v>
      </c>
      <c r="R6" s="63">
        <v>4</v>
      </c>
      <c r="S6" s="63">
        <v>4</v>
      </c>
      <c r="T6" s="63">
        <v>4</v>
      </c>
      <c r="U6" s="63">
        <v>5</v>
      </c>
      <c r="V6" s="63">
        <v>3</v>
      </c>
      <c r="W6" s="158">
        <v>4</v>
      </c>
      <c r="X6" s="178"/>
      <c r="Y6" s="63">
        <v>72</v>
      </c>
      <c r="Z6" s="181"/>
      <c r="AA6" s="184"/>
      <c r="AB6" s="187"/>
    </row>
    <row r="7" spans="1:31" ht="15.75" thickBot="1" x14ac:dyDescent="0.3">
      <c r="A7" s="140">
        <v>45742</v>
      </c>
      <c r="B7" s="173"/>
      <c r="C7" s="176"/>
      <c r="D7" s="66" t="s">
        <v>3</v>
      </c>
      <c r="E7" s="160">
        <v>2</v>
      </c>
      <c r="F7" s="160">
        <v>8</v>
      </c>
      <c r="G7" s="160">
        <v>4</v>
      </c>
      <c r="H7" s="160">
        <v>10</v>
      </c>
      <c r="I7" s="160">
        <v>18</v>
      </c>
      <c r="J7" s="160">
        <v>6</v>
      </c>
      <c r="K7" s="160">
        <v>16</v>
      </c>
      <c r="L7" s="160">
        <v>14</v>
      </c>
      <c r="M7" s="161">
        <v>12</v>
      </c>
      <c r="N7" s="179"/>
      <c r="O7" s="162">
        <v>9</v>
      </c>
      <c r="P7" s="160">
        <v>17</v>
      </c>
      <c r="Q7" s="160">
        <v>11</v>
      </c>
      <c r="R7" s="160">
        <v>13</v>
      </c>
      <c r="S7" s="160">
        <v>5</v>
      </c>
      <c r="T7" s="160">
        <v>1</v>
      </c>
      <c r="U7" s="160">
        <v>3</v>
      </c>
      <c r="V7" s="160">
        <v>7</v>
      </c>
      <c r="W7" s="161">
        <v>15</v>
      </c>
      <c r="X7" s="179"/>
      <c r="Y7" s="108">
        <v>125</v>
      </c>
      <c r="Z7" s="182"/>
      <c r="AA7" s="185"/>
      <c r="AB7" s="188"/>
    </row>
    <row r="8" spans="1:31" ht="12.75" customHeight="1" x14ac:dyDescent="0.25">
      <c r="A8" s="146"/>
      <c r="D8" s="48" t="s">
        <v>15</v>
      </c>
      <c r="E8" s="49">
        <f t="shared" ref="E8:M8" si="0">IF(($C9-E7)&gt;=36,3,     IF(($C9-E7)&gt;=18,2,       IF(($C9-E7)&gt;=0,1,0)   )    )</f>
        <v>2</v>
      </c>
      <c r="F8" s="49">
        <f t="shared" si="0"/>
        <v>1</v>
      </c>
      <c r="G8" s="49">
        <f t="shared" si="0"/>
        <v>2</v>
      </c>
      <c r="H8" s="49">
        <f t="shared" si="0"/>
        <v>1</v>
      </c>
      <c r="I8" s="49">
        <f t="shared" si="0"/>
        <v>1</v>
      </c>
      <c r="J8" s="49">
        <f t="shared" si="0"/>
        <v>1</v>
      </c>
      <c r="K8" s="49">
        <f t="shared" si="0"/>
        <v>1</v>
      </c>
      <c r="L8" s="49">
        <f t="shared" si="0"/>
        <v>1</v>
      </c>
      <c r="M8" s="50">
        <f t="shared" si="0"/>
        <v>1</v>
      </c>
      <c r="N8" s="123">
        <f t="shared" ref="N8:N10" si="1">SUM(E8:M8)</f>
        <v>11</v>
      </c>
      <c r="O8" s="126">
        <f t="shared" ref="O8:W8" si="2">IF(($C9-O7)&gt;=36,3,     IF(($C9-O7)&gt;=18,2,       IF(($C9-O7)&gt;=0,1,0)   )    )</f>
        <v>1</v>
      </c>
      <c r="P8" s="49">
        <f t="shared" si="2"/>
        <v>1</v>
      </c>
      <c r="Q8" s="49">
        <f t="shared" si="2"/>
        <v>1</v>
      </c>
      <c r="R8" s="49">
        <f t="shared" si="2"/>
        <v>1</v>
      </c>
      <c r="S8" s="49">
        <f t="shared" si="2"/>
        <v>1</v>
      </c>
      <c r="T8" s="49">
        <f t="shared" si="2"/>
        <v>2</v>
      </c>
      <c r="U8" s="49">
        <f t="shared" si="2"/>
        <v>2</v>
      </c>
      <c r="V8" s="49">
        <f t="shared" si="2"/>
        <v>1</v>
      </c>
      <c r="W8" s="50">
        <f t="shared" si="2"/>
        <v>1</v>
      </c>
      <c r="X8" s="113">
        <f t="shared" ref="X8:X10" si="3">SUM(O8:W8)</f>
        <v>11</v>
      </c>
      <c r="Y8" s="85">
        <f>N8+X8</f>
        <v>22</v>
      </c>
      <c r="AB8" s="87"/>
    </row>
    <row r="9" spans="1:31" ht="13.5" customHeight="1" x14ac:dyDescent="0.25">
      <c r="A9" s="146" t="s">
        <v>24</v>
      </c>
      <c r="B9" s="73">
        <f>AA24</f>
        <v>24.4</v>
      </c>
      <c r="C9" s="112">
        <f>ROUND((B9*Y7/113)+Y5-Y6,0)</f>
        <v>22</v>
      </c>
      <c r="D9" s="52" t="s">
        <v>14</v>
      </c>
      <c r="E9" s="84">
        <v>9</v>
      </c>
      <c r="F9" s="84">
        <v>5</v>
      </c>
      <c r="G9" s="84">
        <v>6</v>
      </c>
      <c r="H9" s="84">
        <v>7</v>
      </c>
      <c r="I9" s="84">
        <v>5</v>
      </c>
      <c r="J9" s="84">
        <v>7</v>
      </c>
      <c r="K9" s="84">
        <v>3</v>
      </c>
      <c r="L9" s="84">
        <v>5</v>
      </c>
      <c r="M9" s="114">
        <v>6</v>
      </c>
      <c r="N9" s="147">
        <f t="shared" si="1"/>
        <v>53</v>
      </c>
      <c r="O9" s="84">
        <v>9</v>
      </c>
      <c r="P9" s="84">
        <v>6</v>
      </c>
      <c r="Q9" s="84">
        <v>4</v>
      </c>
      <c r="R9" s="84">
        <v>5</v>
      </c>
      <c r="S9" s="84">
        <v>7</v>
      </c>
      <c r="T9" s="84">
        <v>5</v>
      </c>
      <c r="U9" s="84">
        <v>6</v>
      </c>
      <c r="V9" s="84">
        <v>4</v>
      </c>
      <c r="W9" s="114">
        <v>5</v>
      </c>
      <c r="X9" s="109">
        <f t="shared" si="3"/>
        <v>51</v>
      </c>
      <c r="Y9" s="67">
        <f>N9+X9</f>
        <v>104</v>
      </c>
      <c r="Z9" s="92">
        <f>IF(AND(B9&lt;=36,Y10&gt;0),   VLOOKUP(((IF(AND(B9&gt;=18.5,B9&lt;= 26.4),4,5))&amp;Y10),TablaBajas[],2,FALSE), 0)</f>
        <v>0.5</v>
      </c>
      <c r="AA9" s="142">
        <f>IF((B9+Z9)&gt;=26.4,26.4,(B9+Z9))</f>
        <v>24.9</v>
      </c>
      <c r="AB9" s="93">
        <f>IF(Y9&gt;0,AB24+1,AB24)</f>
        <v>129</v>
      </c>
    </row>
    <row r="10" spans="1:31" ht="13.5" customHeight="1" thickBot="1" x14ac:dyDescent="0.3">
      <c r="A10" s="94"/>
      <c r="D10" s="148" t="s">
        <v>18</v>
      </c>
      <c r="E10" s="51">
        <f t="shared" ref="E10:M10" si="4" xml:space="preserve">       IF(    OR(E9="-", E9="",E9=0),0,       IF(E9-(E6+E8)&gt;=2,0,   IF(E9-(E6+E8)=1,1,   IF(E9-(E6+E8)=0,2,   IF(E9-(E6+E8)=-1,3,   IF(E9-(E6+E8)=-2,4,   IF(E9-(E6+E8)=-3,5,    IF(E9-(E6+E8)=-4,6,    ))))))))</f>
        <v>0</v>
      </c>
      <c r="F10" s="51">
        <f t="shared" si="4"/>
        <v>2</v>
      </c>
      <c r="G10" s="51">
        <f t="shared" si="4"/>
        <v>1</v>
      </c>
      <c r="H10" s="51">
        <f t="shared" si="4"/>
        <v>0</v>
      </c>
      <c r="I10" s="51">
        <f t="shared" si="4"/>
        <v>3</v>
      </c>
      <c r="J10" s="51">
        <f t="shared" si="4"/>
        <v>0</v>
      </c>
      <c r="K10" s="51">
        <f t="shared" si="4"/>
        <v>3</v>
      </c>
      <c r="L10" s="51">
        <f t="shared" si="4"/>
        <v>2</v>
      </c>
      <c r="M10" s="115">
        <f t="shared" si="4"/>
        <v>1</v>
      </c>
      <c r="N10" s="125">
        <f t="shared" si="1"/>
        <v>12</v>
      </c>
      <c r="O10" s="128">
        <f t="shared" ref="O10:W10" si="5" xml:space="preserve">       IF(    OR(O9="-", O9="",O9=0),0,       IF(O9-(O6+O8)&gt;=2,0,   IF(O9-(O6+O8)=1,1,   IF(O9-(O6+O8)=0,2,   IF(O9-(O6+O8)=-1,3,   IF(O9-(O6+O8)=-2,4,   IF(O9-(O6+O8)=-3,5,    IF(O9-(O6+O8)=-4,6,    ))))))))</f>
        <v>0</v>
      </c>
      <c r="P10" s="51">
        <f t="shared" si="5"/>
        <v>1</v>
      </c>
      <c r="Q10" s="51">
        <f t="shared" si="5"/>
        <v>2</v>
      </c>
      <c r="R10" s="51">
        <f t="shared" si="5"/>
        <v>2</v>
      </c>
      <c r="S10" s="51">
        <f t="shared" si="5"/>
        <v>0</v>
      </c>
      <c r="T10" s="51">
        <f t="shared" si="5"/>
        <v>3</v>
      </c>
      <c r="U10" s="51">
        <f t="shared" si="5"/>
        <v>3</v>
      </c>
      <c r="V10" s="51">
        <f t="shared" si="5"/>
        <v>2</v>
      </c>
      <c r="W10" s="115">
        <f t="shared" si="5"/>
        <v>2</v>
      </c>
      <c r="X10" s="120">
        <f t="shared" si="3"/>
        <v>15</v>
      </c>
      <c r="Y10" s="68">
        <f>N10+X10</f>
        <v>27</v>
      </c>
      <c r="AB10" s="87"/>
    </row>
    <row r="11" spans="1:31" ht="13.5" thickBot="1" x14ac:dyDescent="0.25">
      <c r="A11" s="95"/>
      <c r="AB11" s="87"/>
      <c r="AD11" t="s">
        <v>30</v>
      </c>
      <c r="AE11" t="s">
        <v>30</v>
      </c>
    </row>
    <row r="12" spans="1:31" ht="12.75" customHeight="1" x14ac:dyDescent="0.25">
      <c r="A12" s="99"/>
      <c r="D12" s="53" t="s">
        <v>15</v>
      </c>
      <c r="E12" s="54">
        <f t="shared" ref="E12:M12" si="6">IF(($C13-E7)&gt;=36,3,     IF(($C13-E7)&gt;=18,2,       IF(($C13-E7)&gt;=0,1,0)   )    )</f>
        <v>2</v>
      </c>
      <c r="F12" s="54">
        <f t="shared" si="6"/>
        <v>1</v>
      </c>
      <c r="G12" s="54">
        <f t="shared" si="6"/>
        <v>2</v>
      </c>
      <c r="H12" s="54">
        <f t="shared" si="6"/>
        <v>1</v>
      </c>
      <c r="I12" s="54">
        <f t="shared" si="6"/>
        <v>1</v>
      </c>
      <c r="J12" s="54">
        <f t="shared" si="6"/>
        <v>2</v>
      </c>
      <c r="K12" s="54">
        <f t="shared" si="6"/>
        <v>1</v>
      </c>
      <c r="L12" s="54">
        <f t="shared" si="6"/>
        <v>1</v>
      </c>
      <c r="M12" s="55">
        <f t="shared" si="6"/>
        <v>1</v>
      </c>
      <c r="N12" s="129">
        <f t="shared" ref="N12" si="7">SUM(E12:M12)</f>
        <v>12</v>
      </c>
      <c r="O12" s="132">
        <f t="shared" ref="O12:W12" si="8">IF(($C13-O7)&gt;=36,3,     IF(($C13-O7)&gt;=18,2,       IF(($C13-O7)&gt;=0,1,0)   )    )</f>
        <v>1</v>
      </c>
      <c r="P12" s="54">
        <f t="shared" si="8"/>
        <v>1</v>
      </c>
      <c r="Q12" s="54">
        <f t="shared" si="8"/>
        <v>1</v>
      </c>
      <c r="R12" s="54">
        <f t="shared" si="8"/>
        <v>1</v>
      </c>
      <c r="S12" s="54">
        <f t="shared" si="8"/>
        <v>2</v>
      </c>
      <c r="T12" s="54">
        <f t="shared" si="8"/>
        <v>2</v>
      </c>
      <c r="U12" s="54">
        <f t="shared" si="8"/>
        <v>2</v>
      </c>
      <c r="V12" s="54">
        <f t="shared" si="8"/>
        <v>2</v>
      </c>
      <c r="W12" s="55">
        <f t="shared" si="8"/>
        <v>1</v>
      </c>
      <c r="X12" s="116">
        <f t="shared" ref="X12:X14" si="9">SUM(O12:W12)</f>
        <v>13</v>
      </c>
      <c r="Y12" s="55">
        <f>N12+X12</f>
        <v>25</v>
      </c>
      <c r="AB12" s="87"/>
    </row>
    <row r="13" spans="1:31" ht="13.5" customHeight="1" x14ac:dyDescent="0.25">
      <c r="A13" s="149" t="s">
        <v>22</v>
      </c>
      <c r="B13" s="78">
        <f>AA28</f>
        <v>26.4</v>
      </c>
      <c r="C13" s="112">
        <f>ROUND((B13*Y7/113)+Y5-Y6,0)</f>
        <v>25</v>
      </c>
      <c r="D13" s="57"/>
      <c r="E13" s="84">
        <v>7</v>
      </c>
      <c r="F13" s="84">
        <v>5</v>
      </c>
      <c r="G13" s="84">
        <v>4</v>
      </c>
      <c r="H13" s="84">
        <v>7</v>
      </c>
      <c r="I13" s="84">
        <v>6</v>
      </c>
      <c r="J13" s="84">
        <v>5</v>
      </c>
      <c r="K13" s="84">
        <v>3</v>
      </c>
      <c r="L13" s="84">
        <v>7</v>
      </c>
      <c r="M13" s="114">
        <v>6</v>
      </c>
      <c r="N13" s="130">
        <f t="shared" ref="N13" si="10">SUM(E13:M13)</f>
        <v>50</v>
      </c>
      <c r="O13" s="84">
        <v>9</v>
      </c>
      <c r="P13" s="84">
        <v>6</v>
      </c>
      <c r="Q13" s="84">
        <v>5</v>
      </c>
      <c r="R13" s="84">
        <v>4</v>
      </c>
      <c r="S13" s="84">
        <v>7</v>
      </c>
      <c r="T13" s="84">
        <v>9</v>
      </c>
      <c r="U13" s="84">
        <v>8</v>
      </c>
      <c r="V13" s="84">
        <v>6</v>
      </c>
      <c r="W13" s="114">
        <v>6</v>
      </c>
      <c r="X13" s="110">
        <f t="shared" si="9"/>
        <v>60</v>
      </c>
      <c r="Y13" s="69">
        <f>N13+X13</f>
        <v>110</v>
      </c>
      <c r="Z13" s="97">
        <f>IF(AND(B13&lt;=36,Y14&gt;0),   VLOOKUP(((IF(AND(B13&gt;=18.5,B13&lt;= 26.4),4,5))&amp;Y14),TablaBajas[],2,FALSE), 0)</f>
        <v>0.7</v>
      </c>
      <c r="AA13" s="143">
        <f>IF((B13+Z13)&gt;=26.4,26.4,(B13+Z13))</f>
        <v>26.4</v>
      </c>
      <c r="AB13" s="98">
        <f>IF(Y13&gt;0,AB28+1,AB28)</f>
        <v>127</v>
      </c>
    </row>
    <row r="14" spans="1:31" ht="13.5" customHeight="1" thickBot="1" x14ac:dyDescent="0.3">
      <c r="A14" s="99"/>
      <c r="D14" s="150" t="s">
        <v>18</v>
      </c>
      <c r="E14" s="56">
        <f t="shared" ref="E14:M14" si="11" xml:space="preserve">       IF(    OR(E13="-", E13="",E13=0),0,       IF(E13-(E6+E12)&gt;=2,0,   IF(E13-(E6+E12)=1,1,   IF(E13-(E6+E12)=0,2,   IF(E13-(E6+E12)=-1,3,   IF(E13-(E6+E12)=-2,4,   IF(E13-(E6+E12)=-3,5,    IF(E13-(E6+E12)=-4,6,    ))))))))</f>
        <v>2</v>
      </c>
      <c r="F14" s="56">
        <f t="shared" si="11"/>
        <v>2</v>
      </c>
      <c r="G14" s="56">
        <f t="shared" si="11"/>
        <v>3</v>
      </c>
      <c r="H14" s="56">
        <f t="shared" si="11"/>
        <v>0</v>
      </c>
      <c r="I14" s="56">
        <f t="shared" si="11"/>
        <v>2</v>
      </c>
      <c r="J14" s="56">
        <f t="shared" si="11"/>
        <v>3</v>
      </c>
      <c r="K14" s="56">
        <f t="shared" si="11"/>
        <v>3</v>
      </c>
      <c r="L14" s="56">
        <f t="shared" si="11"/>
        <v>0</v>
      </c>
      <c r="M14" s="117">
        <f t="shared" si="11"/>
        <v>1</v>
      </c>
      <c r="N14" s="131">
        <f t="shared" ref="N14" si="12">SUM(E14:M14)</f>
        <v>16</v>
      </c>
      <c r="O14" s="133">
        <f t="shared" ref="O14:W14" si="13" xml:space="preserve">       IF(    OR(O13="-", O13="",O13=0),0,       IF(O13-(O6+O12)&gt;=2,0,   IF(O13-(O6+O12)=1,1,   IF(O13-(O6+O12)=0,2,   IF(O13-(O6+O12)=-1,3,   IF(O13-(O6+O12)=-2,4,   IF(O13-(O6+O12)=-3,5,    IF(O13-(O6+O12)=-4,6,    ))))))))</f>
        <v>0</v>
      </c>
      <c r="P14" s="56">
        <f t="shared" si="13"/>
        <v>1</v>
      </c>
      <c r="Q14" s="56">
        <f t="shared" si="13"/>
        <v>1</v>
      </c>
      <c r="R14" s="56">
        <f t="shared" si="13"/>
        <v>3</v>
      </c>
      <c r="S14" s="56">
        <f t="shared" si="13"/>
        <v>1</v>
      </c>
      <c r="T14" s="56">
        <f t="shared" si="13"/>
        <v>0</v>
      </c>
      <c r="U14" s="56">
        <f t="shared" si="13"/>
        <v>1</v>
      </c>
      <c r="V14" s="56">
        <f t="shared" si="13"/>
        <v>1</v>
      </c>
      <c r="W14" s="117">
        <f t="shared" si="13"/>
        <v>1</v>
      </c>
      <c r="X14" s="121">
        <f t="shared" si="9"/>
        <v>9</v>
      </c>
      <c r="Y14" s="70">
        <f>N14+X14</f>
        <v>25</v>
      </c>
      <c r="AB14" s="87"/>
    </row>
    <row r="15" spans="1:31" ht="13.5" thickBot="1" x14ac:dyDescent="0.25">
      <c r="A15" s="95"/>
      <c r="AB15" s="87"/>
    </row>
    <row r="16" spans="1:31" ht="12.75" customHeight="1" x14ac:dyDescent="0.25">
      <c r="A16" s="100"/>
      <c r="D16" s="58" t="s">
        <v>15</v>
      </c>
      <c r="E16" s="59">
        <f t="shared" ref="E16:M16" si="14">IF(($C17-E7)&gt;=36,3,     IF(($C17-E7)&gt;=18,2,       IF(($C17-E7)&gt;=0,1,0)   )    )</f>
        <v>2</v>
      </c>
      <c r="F16" s="59">
        <f t="shared" si="14"/>
        <v>1</v>
      </c>
      <c r="G16" s="59">
        <f t="shared" si="14"/>
        <v>2</v>
      </c>
      <c r="H16" s="59">
        <f t="shared" si="14"/>
        <v>1</v>
      </c>
      <c r="I16" s="59">
        <f t="shared" si="14"/>
        <v>1</v>
      </c>
      <c r="J16" s="59">
        <f t="shared" si="14"/>
        <v>1</v>
      </c>
      <c r="K16" s="59">
        <f t="shared" si="14"/>
        <v>1</v>
      </c>
      <c r="L16" s="59">
        <f t="shared" si="14"/>
        <v>1</v>
      </c>
      <c r="M16" s="60">
        <f t="shared" si="14"/>
        <v>1</v>
      </c>
      <c r="N16" s="134">
        <f t="shared" ref="N16" si="15">SUM(E16:M16)</f>
        <v>11</v>
      </c>
      <c r="O16" s="137">
        <f t="shared" ref="O16:W16" si="16">IF(($C17-O7)&gt;=36,3,     IF(($C17-O7)&gt;=18,2,       IF(($C17-O7)&gt;=0,1,0)   )    )</f>
        <v>1</v>
      </c>
      <c r="P16" s="59">
        <f t="shared" si="16"/>
        <v>1</v>
      </c>
      <c r="Q16" s="59">
        <f t="shared" si="16"/>
        <v>1</v>
      </c>
      <c r="R16" s="59">
        <f t="shared" si="16"/>
        <v>1</v>
      </c>
      <c r="S16" s="59">
        <f t="shared" si="16"/>
        <v>2</v>
      </c>
      <c r="T16" s="59">
        <f t="shared" si="16"/>
        <v>2</v>
      </c>
      <c r="U16" s="59">
        <f t="shared" si="16"/>
        <v>2</v>
      </c>
      <c r="V16" s="59">
        <f t="shared" si="16"/>
        <v>1</v>
      </c>
      <c r="W16" s="60">
        <f t="shared" si="16"/>
        <v>1</v>
      </c>
      <c r="X16" s="118">
        <f t="shared" ref="X16:X18" si="17">SUM(O16:W16)</f>
        <v>12</v>
      </c>
      <c r="Y16" s="60">
        <f>N16+X16</f>
        <v>23</v>
      </c>
      <c r="AB16" s="87"/>
    </row>
    <row r="17" spans="1:31" ht="13.5" customHeight="1" x14ac:dyDescent="0.25">
      <c r="A17" s="151" t="s">
        <v>23</v>
      </c>
      <c r="B17" s="79">
        <f>AA32</f>
        <v>24.799999999999997</v>
      </c>
      <c r="C17" s="112">
        <f>ROUND((B17*Y7/113)+Y5-Y6,0)</f>
        <v>23</v>
      </c>
      <c r="D17" s="62" t="s">
        <v>14</v>
      </c>
      <c r="E17" s="84">
        <v>5</v>
      </c>
      <c r="F17" s="84">
        <v>5</v>
      </c>
      <c r="G17" s="84">
        <v>4</v>
      </c>
      <c r="H17" s="84">
        <v>7</v>
      </c>
      <c r="I17" s="84">
        <v>8</v>
      </c>
      <c r="J17" s="84">
        <v>7</v>
      </c>
      <c r="K17" s="84">
        <v>4</v>
      </c>
      <c r="L17" s="84">
        <v>4</v>
      </c>
      <c r="M17" s="114">
        <v>6</v>
      </c>
      <c r="N17" s="135">
        <f t="shared" ref="N17" si="18">SUM(E17:M17)</f>
        <v>50</v>
      </c>
      <c r="O17" s="127">
        <v>9</v>
      </c>
      <c r="P17" s="84">
        <v>6</v>
      </c>
      <c r="Q17" s="84">
        <v>6</v>
      </c>
      <c r="R17" s="84">
        <v>8</v>
      </c>
      <c r="S17" s="84">
        <v>8</v>
      </c>
      <c r="T17" s="84">
        <v>6</v>
      </c>
      <c r="U17" s="84">
        <v>9</v>
      </c>
      <c r="V17" s="84">
        <v>7</v>
      </c>
      <c r="W17" s="114">
        <v>5</v>
      </c>
      <c r="X17" s="111">
        <f t="shared" si="17"/>
        <v>64</v>
      </c>
      <c r="Y17" s="71">
        <f>N17+X17</f>
        <v>114</v>
      </c>
      <c r="Z17" s="102">
        <f>IF(AND(B17&lt;=36,Y18&gt;0),   VLOOKUP(((IF(AND(B17&gt;=18.5,B17&lt;= 26.4),4,5))&amp;Y18),TablaBajas[],2,FALSE), 0)</f>
        <v>1.2</v>
      </c>
      <c r="AA17" s="141">
        <f>IF((B17+Z17)&gt;=26.4,26.4,(B17+Z17))</f>
        <v>25.999999999999996</v>
      </c>
      <c r="AB17" s="103">
        <f>IF(Y17&gt;0,AB32+1,AB32)</f>
        <v>144</v>
      </c>
    </row>
    <row r="18" spans="1:31" ht="13.5" customHeight="1" thickBot="1" x14ac:dyDescent="0.3">
      <c r="A18" s="104"/>
      <c r="B18" s="105"/>
      <c r="C18" s="105"/>
      <c r="D18" s="152" t="s">
        <v>18</v>
      </c>
      <c r="E18" s="61">
        <f t="shared" ref="E18:M18" si="19" xml:space="preserve">       IF(    OR(E17="-", E17="",E17=0),0,       IF(E17-(E6+E16)&gt;=2,0,   IF(E17-(E6+E16)=1,1,   IF(E17-(E6+E16)=0,2,   IF(E17-(E6+E16)=-1,3,   IF(E17-(E6+E16)=-2,4,   IF(E17-(E6+E16)=-3,5,    IF(E17-(E6+E16)=-4,6,    ))))))))</f>
        <v>4</v>
      </c>
      <c r="F18" s="61">
        <f t="shared" si="19"/>
        <v>2</v>
      </c>
      <c r="G18" s="61">
        <f t="shared" si="19"/>
        <v>3</v>
      </c>
      <c r="H18" s="61">
        <f t="shared" si="19"/>
        <v>0</v>
      </c>
      <c r="I18" s="61">
        <f t="shared" si="19"/>
        <v>0</v>
      </c>
      <c r="J18" s="61">
        <f t="shared" si="19"/>
        <v>0</v>
      </c>
      <c r="K18" s="61">
        <f t="shared" si="19"/>
        <v>2</v>
      </c>
      <c r="L18" s="61">
        <f t="shared" si="19"/>
        <v>3</v>
      </c>
      <c r="M18" s="119">
        <f t="shared" si="19"/>
        <v>1</v>
      </c>
      <c r="N18" s="136">
        <f t="shared" ref="N18" si="20">SUM(E18:M18)</f>
        <v>15</v>
      </c>
      <c r="O18" s="138">
        <f t="shared" ref="O18:W18" si="21" xml:space="preserve">       IF(    OR(O17="-", O17="",O17=0),0,       IF(O17-(O6+O16)&gt;=2,0,   IF(O17-(O6+O16)=1,1,   IF(O17-(O6+O16)=0,2,   IF(O17-(O6+O16)=-1,3,   IF(O17-(O6+O16)=-2,4,   IF(O17-(O6+O16)=-3,5,    IF(O17-(O6+O16)=-4,6,    ))))))))</f>
        <v>0</v>
      </c>
      <c r="P18" s="61">
        <f t="shared" si="21"/>
        <v>1</v>
      </c>
      <c r="Q18" s="61">
        <f t="shared" si="21"/>
        <v>0</v>
      </c>
      <c r="R18" s="61">
        <f t="shared" si="21"/>
        <v>0</v>
      </c>
      <c r="S18" s="61">
        <f t="shared" si="21"/>
        <v>0</v>
      </c>
      <c r="T18" s="61">
        <f t="shared" si="21"/>
        <v>2</v>
      </c>
      <c r="U18" s="61">
        <f t="shared" si="21"/>
        <v>0</v>
      </c>
      <c r="V18" s="61">
        <f t="shared" si="21"/>
        <v>0</v>
      </c>
      <c r="W18" s="119">
        <f t="shared" si="21"/>
        <v>2</v>
      </c>
      <c r="X18" s="122">
        <f t="shared" si="17"/>
        <v>5</v>
      </c>
      <c r="Y18" s="72">
        <f>N18+X18</f>
        <v>20</v>
      </c>
      <c r="Z18" s="105"/>
      <c r="AA18" s="105"/>
      <c r="AB18" s="106"/>
    </row>
    <row r="19" spans="1:31" ht="9.75" customHeight="1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31" ht="15" customHeight="1" x14ac:dyDescent="0.25">
      <c r="A20" s="170" t="s">
        <v>38</v>
      </c>
      <c r="B20" s="171" t="s">
        <v>4</v>
      </c>
      <c r="C20" s="174" t="s">
        <v>19</v>
      </c>
      <c r="D20" s="64" t="s">
        <v>1</v>
      </c>
      <c r="E20" s="163">
        <v>393</v>
      </c>
      <c r="F20" s="163">
        <v>281</v>
      </c>
      <c r="G20" s="163">
        <v>134</v>
      </c>
      <c r="H20" s="163">
        <v>287</v>
      </c>
      <c r="I20" s="163">
        <v>365</v>
      </c>
      <c r="J20" s="163">
        <v>316</v>
      </c>
      <c r="K20" s="163">
        <v>94</v>
      </c>
      <c r="L20" s="163">
        <v>189</v>
      </c>
      <c r="M20" s="163">
        <v>228</v>
      </c>
      <c r="N20" s="177" t="s">
        <v>16</v>
      </c>
      <c r="O20" s="163">
        <v>422</v>
      </c>
      <c r="P20" s="163">
        <v>268</v>
      </c>
      <c r="Q20" s="163">
        <v>133</v>
      </c>
      <c r="R20" s="163">
        <v>275</v>
      </c>
      <c r="S20" s="163">
        <v>265</v>
      </c>
      <c r="T20" s="163">
        <v>328</v>
      </c>
      <c r="U20" s="163">
        <v>462</v>
      </c>
      <c r="V20" s="163">
        <v>150</v>
      </c>
      <c r="W20" s="163">
        <v>320</v>
      </c>
      <c r="X20" s="177" t="s">
        <v>17</v>
      </c>
      <c r="Y20" s="89">
        <v>67.3</v>
      </c>
      <c r="Z20" s="180" t="s">
        <v>27</v>
      </c>
      <c r="AA20" s="183" t="s">
        <v>6</v>
      </c>
      <c r="AB20" s="186" t="s">
        <v>20</v>
      </c>
    </row>
    <row r="21" spans="1:31" ht="15" x14ac:dyDescent="0.25">
      <c r="A21" s="86" t="s">
        <v>31</v>
      </c>
      <c r="B21" s="172"/>
      <c r="C21" s="175"/>
      <c r="D21" s="65" t="s">
        <v>2</v>
      </c>
      <c r="E21" s="63">
        <v>5</v>
      </c>
      <c r="F21" s="63">
        <v>4</v>
      </c>
      <c r="G21" s="63">
        <v>3</v>
      </c>
      <c r="H21" s="63">
        <v>4</v>
      </c>
      <c r="I21" s="63">
        <v>5</v>
      </c>
      <c r="J21" s="63">
        <v>4</v>
      </c>
      <c r="K21" s="63">
        <v>3</v>
      </c>
      <c r="L21" s="63">
        <v>4</v>
      </c>
      <c r="M21" s="158">
        <v>4</v>
      </c>
      <c r="N21" s="178"/>
      <c r="O21" s="159">
        <v>5</v>
      </c>
      <c r="P21" s="63">
        <v>4</v>
      </c>
      <c r="Q21" s="63">
        <v>3</v>
      </c>
      <c r="R21" s="63">
        <v>4</v>
      </c>
      <c r="S21" s="63">
        <v>4</v>
      </c>
      <c r="T21" s="63">
        <v>4</v>
      </c>
      <c r="U21" s="63">
        <v>5</v>
      </c>
      <c r="V21" s="63">
        <v>3</v>
      </c>
      <c r="W21" s="158">
        <v>4</v>
      </c>
      <c r="X21" s="178"/>
      <c r="Y21" s="63">
        <v>72</v>
      </c>
      <c r="Z21" s="181"/>
      <c r="AA21" s="184"/>
      <c r="AB21" s="187"/>
    </row>
    <row r="22" spans="1:31" ht="15.75" thickBot="1" x14ac:dyDescent="0.3">
      <c r="A22" s="140">
        <v>45715</v>
      </c>
      <c r="B22" s="173"/>
      <c r="C22" s="176"/>
      <c r="D22" s="66" t="s">
        <v>3</v>
      </c>
      <c r="E22" s="160">
        <v>2</v>
      </c>
      <c r="F22" s="160">
        <v>8</v>
      </c>
      <c r="G22" s="160">
        <v>4</v>
      </c>
      <c r="H22" s="160">
        <v>10</v>
      </c>
      <c r="I22" s="160">
        <v>18</v>
      </c>
      <c r="J22" s="160">
        <v>6</v>
      </c>
      <c r="K22" s="160">
        <v>16</v>
      </c>
      <c r="L22" s="160">
        <v>14</v>
      </c>
      <c r="M22" s="161">
        <v>12</v>
      </c>
      <c r="N22" s="179"/>
      <c r="O22" s="162">
        <v>9</v>
      </c>
      <c r="P22" s="160">
        <v>17</v>
      </c>
      <c r="Q22" s="160">
        <v>11</v>
      </c>
      <c r="R22" s="160">
        <v>13</v>
      </c>
      <c r="S22" s="160">
        <v>5</v>
      </c>
      <c r="T22" s="160">
        <v>1</v>
      </c>
      <c r="U22" s="160">
        <v>3</v>
      </c>
      <c r="V22" s="160">
        <v>7</v>
      </c>
      <c r="W22" s="161">
        <v>15</v>
      </c>
      <c r="X22" s="179"/>
      <c r="Y22" s="108">
        <v>125</v>
      </c>
      <c r="Z22" s="182"/>
      <c r="AA22" s="185"/>
      <c r="AB22" s="188"/>
    </row>
    <row r="23" spans="1:31" ht="12.75" customHeight="1" x14ac:dyDescent="0.25">
      <c r="A23" s="146"/>
      <c r="D23" s="48" t="s">
        <v>15</v>
      </c>
      <c r="E23" s="49">
        <f t="shared" ref="E23:M23" si="22">IF(($C24-E22)&gt;=36,3,     IF(($C24-E22)&gt;=18,2,       IF(($C24-E22)&gt;=0,1,0)   )    )</f>
        <v>2</v>
      </c>
      <c r="F23" s="49">
        <f t="shared" si="22"/>
        <v>1</v>
      </c>
      <c r="G23" s="49">
        <f t="shared" si="22"/>
        <v>2</v>
      </c>
      <c r="H23" s="49">
        <f t="shared" si="22"/>
        <v>1</v>
      </c>
      <c r="I23" s="49">
        <f t="shared" si="22"/>
        <v>1</v>
      </c>
      <c r="J23" s="49">
        <f t="shared" si="22"/>
        <v>1</v>
      </c>
      <c r="K23" s="49">
        <f t="shared" si="22"/>
        <v>1</v>
      </c>
      <c r="L23" s="49">
        <f t="shared" si="22"/>
        <v>1</v>
      </c>
      <c r="M23" s="50">
        <f t="shared" si="22"/>
        <v>1</v>
      </c>
      <c r="N23" s="123">
        <f t="shared" ref="N23:N25" si="23">SUM(E23:M23)</f>
        <v>11</v>
      </c>
      <c r="O23" s="126">
        <f t="shared" ref="O23:W23" si="24">IF(($C24-O22)&gt;=36,3,     IF(($C24-O22)&gt;=18,2,       IF(($C24-O22)&gt;=0,1,0)   )    )</f>
        <v>1</v>
      </c>
      <c r="P23" s="49">
        <f t="shared" si="24"/>
        <v>1</v>
      </c>
      <c r="Q23" s="49">
        <f t="shared" si="24"/>
        <v>1</v>
      </c>
      <c r="R23" s="49">
        <f t="shared" si="24"/>
        <v>1</v>
      </c>
      <c r="S23" s="49">
        <f t="shared" si="24"/>
        <v>1</v>
      </c>
      <c r="T23" s="49">
        <f t="shared" si="24"/>
        <v>2</v>
      </c>
      <c r="U23" s="49">
        <f t="shared" si="24"/>
        <v>2</v>
      </c>
      <c r="V23" s="49">
        <f t="shared" si="24"/>
        <v>1</v>
      </c>
      <c r="W23" s="50">
        <f t="shared" si="24"/>
        <v>1</v>
      </c>
      <c r="X23" s="113">
        <f t="shared" ref="X23:X25" si="25">SUM(O23:W23)</f>
        <v>11</v>
      </c>
      <c r="Y23" s="85">
        <f>N23+X23</f>
        <v>22</v>
      </c>
      <c r="AB23" s="87"/>
    </row>
    <row r="24" spans="1:31" ht="13.5" customHeight="1" x14ac:dyDescent="0.25">
      <c r="A24" s="146" t="s">
        <v>24</v>
      </c>
      <c r="B24" s="73">
        <f>AA39</f>
        <v>24.4</v>
      </c>
      <c r="C24" s="112">
        <f>ROUND((B24*Y22/113)+Y20-Y21,0)</f>
        <v>22</v>
      </c>
      <c r="D24" s="52" t="s">
        <v>14</v>
      </c>
      <c r="E24" s="84">
        <v>8</v>
      </c>
      <c r="F24" s="84">
        <v>5</v>
      </c>
      <c r="G24" s="84">
        <v>4</v>
      </c>
      <c r="H24" s="84">
        <v>4</v>
      </c>
      <c r="I24" s="84">
        <v>7</v>
      </c>
      <c r="J24" s="84">
        <v>5</v>
      </c>
      <c r="K24" s="84">
        <v>6</v>
      </c>
      <c r="L24" s="84">
        <v>5</v>
      </c>
      <c r="M24" s="114">
        <v>5</v>
      </c>
      <c r="N24" s="147">
        <f t="shared" si="23"/>
        <v>49</v>
      </c>
      <c r="O24" s="84">
        <v>7</v>
      </c>
      <c r="P24" s="84">
        <v>3</v>
      </c>
      <c r="Q24" s="84">
        <v>6</v>
      </c>
      <c r="R24" s="84">
        <v>5</v>
      </c>
      <c r="S24" s="84">
        <v>5</v>
      </c>
      <c r="T24" s="84">
        <v>4</v>
      </c>
      <c r="U24" s="84">
        <v>8</v>
      </c>
      <c r="V24" s="84">
        <v>4</v>
      </c>
      <c r="W24" s="114">
        <v>5</v>
      </c>
      <c r="X24" s="109">
        <f t="shared" si="25"/>
        <v>47</v>
      </c>
      <c r="Y24" s="67">
        <f>N24+X24</f>
        <v>96</v>
      </c>
      <c r="Z24" s="92">
        <f>IF(AND(B24&lt;=36,Y25&gt;0),   VLOOKUP(((IF(AND(B24&gt;=18.5,B24&lt;= 26.4),4,5))&amp;Y25),TablaBajas[],2,FALSE), 0)</f>
        <v>0</v>
      </c>
      <c r="AA24" s="142">
        <f>IF((B24+Z24)&gt;=26.4,26.4,(B24+Z24))</f>
        <v>24.4</v>
      </c>
      <c r="AB24" s="93">
        <f>IF(Y24&gt;0,AB39+1,AB39)</f>
        <v>128</v>
      </c>
    </row>
    <row r="25" spans="1:31" ht="13.5" customHeight="1" thickBot="1" x14ac:dyDescent="0.3">
      <c r="A25" s="94"/>
      <c r="D25" s="148" t="s">
        <v>18</v>
      </c>
      <c r="E25" s="51">
        <f t="shared" ref="E25:M25" si="26" xml:space="preserve">       IF(    OR(E24="-", E24="",E24=0),0,       IF(E24-(E21+E23)&gt;=2,0,   IF(E24-(E21+E23)=1,1,   IF(E24-(E21+E23)=0,2,   IF(E24-(E21+E23)=-1,3,   IF(E24-(E21+E23)=-2,4,   IF(E24-(E21+E23)=-3,5,    IF(E24-(E21+E23)=-4,6,    ))))))))</f>
        <v>1</v>
      </c>
      <c r="F25" s="51">
        <f t="shared" si="26"/>
        <v>2</v>
      </c>
      <c r="G25" s="51">
        <f t="shared" si="26"/>
        <v>3</v>
      </c>
      <c r="H25" s="51">
        <f t="shared" si="26"/>
        <v>3</v>
      </c>
      <c r="I25" s="51">
        <f t="shared" si="26"/>
        <v>1</v>
      </c>
      <c r="J25" s="51">
        <f t="shared" si="26"/>
        <v>2</v>
      </c>
      <c r="K25" s="51">
        <f t="shared" si="26"/>
        <v>0</v>
      </c>
      <c r="L25" s="51">
        <f t="shared" si="26"/>
        <v>2</v>
      </c>
      <c r="M25" s="115">
        <f t="shared" si="26"/>
        <v>2</v>
      </c>
      <c r="N25" s="125">
        <f t="shared" si="23"/>
        <v>16</v>
      </c>
      <c r="O25" s="128">
        <f t="shared" ref="O25:W25" si="27" xml:space="preserve">       IF(    OR(O24="-", O24="",O24=0),0,       IF(O24-(O21+O23)&gt;=2,0,   IF(O24-(O21+O23)=1,1,   IF(O24-(O21+O23)=0,2,   IF(O24-(O21+O23)=-1,3,   IF(O24-(O21+O23)=-2,4,   IF(O24-(O21+O23)=-3,5,    IF(O24-(O21+O23)=-4,6,    ))))))))</f>
        <v>1</v>
      </c>
      <c r="P25" s="51">
        <f t="shared" si="27"/>
        <v>4</v>
      </c>
      <c r="Q25" s="51">
        <f t="shared" si="27"/>
        <v>0</v>
      </c>
      <c r="R25" s="51">
        <f t="shared" si="27"/>
        <v>2</v>
      </c>
      <c r="S25" s="51">
        <f t="shared" si="27"/>
        <v>2</v>
      </c>
      <c r="T25" s="51">
        <f t="shared" si="27"/>
        <v>4</v>
      </c>
      <c r="U25" s="51">
        <f t="shared" si="27"/>
        <v>1</v>
      </c>
      <c r="V25" s="51">
        <f t="shared" si="27"/>
        <v>2</v>
      </c>
      <c r="W25" s="115">
        <f t="shared" si="27"/>
        <v>2</v>
      </c>
      <c r="X25" s="120">
        <f t="shared" si="25"/>
        <v>18</v>
      </c>
      <c r="Y25" s="68">
        <f>N25+X25</f>
        <v>34</v>
      </c>
      <c r="AB25" s="87"/>
    </row>
    <row r="26" spans="1:31" ht="13.5" thickBot="1" x14ac:dyDescent="0.25">
      <c r="A26" s="95"/>
      <c r="AB26" s="87"/>
      <c r="AD26" t="s">
        <v>30</v>
      </c>
      <c r="AE26" t="s">
        <v>30</v>
      </c>
    </row>
    <row r="27" spans="1:31" ht="12.75" customHeight="1" x14ac:dyDescent="0.25">
      <c r="A27" s="99"/>
      <c r="D27" s="53" t="s">
        <v>15</v>
      </c>
      <c r="E27" s="54">
        <f t="shared" ref="E27:M27" si="28">IF(($C28-E22)&gt;=36,3,     IF(($C28-E22)&gt;=18,2,       IF(($C28-E22)&gt;=0,1,0)   )    )</f>
        <v>2</v>
      </c>
      <c r="F27" s="54">
        <f t="shared" si="28"/>
        <v>1</v>
      </c>
      <c r="G27" s="54">
        <f t="shared" si="28"/>
        <v>2</v>
      </c>
      <c r="H27" s="54">
        <f t="shared" si="28"/>
        <v>1</v>
      </c>
      <c r="I27" s="54">
        <f t="shared" si="28"/>
        <v>1</v>
      </c>
      <c r="J27" s="54">
        <f t="shared" si="28"/>
        <v>2</v>
      </c>
      <c r="K27" s="54">
        <f t="shared" si="28"/>
        <v>1</v>
      </c>
      <c r="L27" s="54">
        <f t="shared" si="28"/>
        <v>1</v>
      </c>
      <c r="M27" s="55">
        <f t="shared" si="28"/>
        <v>1</v>
      </c>
      <c r="N27" s="129">
        <f t="shared" ref="N27" si="29">SUM(E27:M27)</f>
        <v>12</v>
      </c>
      <c r="O27" s="132">
        <f t="shared" ref="O27:W27" si="30">IF(($C28-O22)&gt;=36,3,     IF(($C28-O22)&gt;=18,2,       IF(($C28-O22)&gt;=0,1,0)   )    )</f>
        <v>1</v>
      </c>
      <c r="P27" s="54">
        <f t="shared" si="30"/>
        <v>1</v>
      </c>
      <c r="Q27" s="54">
        <f t="shared" si="30"/>
        <v>1</v>
      </c>
      <c r="R27" s="54">
        <f t="shared" si="30"/>
        <v>1</v>
      </c>
      <c r="S27" s="54">
        <f t="shared" si="30"/>
        <v>2</v>
      </c>
      <c r="T27" s="54">
        <f t="shared" si="30"/>
        <v>2</v>
      </c>
      <c r="U27" s="54">
        <f t="shared" si="30"/>
        <v>2</v>
      </c>
      <c r="V27" s="54">
        <f t="shared" si="30"/>
        <v>2</v>
      </c>
      <c r="W27" s="55">
        <f t="shared" si="30"/>
        <v>1</v>
      </c>
      <c r="X27" s="116">
        <f t="shared" ref="X27:X29" si="31">SUM(O27:W27)</f>
        <v>13</v>
      </c>
      <c r="Y27" s="55">
        <f>N27+X27</f>
        <v>25</v>
      </c>
      <c r="AB27" s="87"/>
    </row>
    <row r="28" spans="1:31" ht="13.5" customHeight="1" x14ac:dyDescent="0.25">
      <c r="A28" s="149" t="s">
        <v>22</v>
      </c>
      <c r="B28" s="78">
        <f>AA43</f>
        <v>26.4</v>
      </c>
      <c r="C28" s="112">
        <f>ROUND((B28*Y22/113)+Y20-Y21,0)</f>
        <v>25</v>
      </c>
      <c r="D28" s="57"/>
      <c r="E28" s="84">
        <v>7</v>
      </c>
      <c r="F28" s="84">
        <v>6</v>
      </c>
      <c r="G28" s="84">
        <v>7</v>
      </c>
      <c r="H28" s="84">
        <v>5</v>
      </c>
      <c r="I28" s="84">
        <v>6</v>
      </c>
      <c r="J28" s="84">
        <v>4</v>
      </c>
      <c r="K28" s="84">
        <v>3</v>
      </c>
      <c r="L28" s="84">
        <v>7</v>
      </c>
      <c r="M28" s="114">
        <v>6</v>
      </c>
      <c r="N28" s="130">
        <f t="shared" ref="N28" si="32">SUM(E28:M28)</f>
        <v>51</v>
      </c>
      <c r="O28" s="84">
        <v>8</v>
      </c>
      <c r="P28" s="84">
        <v>6</v>
      </c>
      <c r="Q28" s="84">
        <v>3</v>
      </c>
      <c r="R28" s="84">
        <v>5</v>
      </c>
      <c r="S28" s="84">
        <v>7</v>
      </c>
      <c r="T28" s="84">
        <v>7</v>
      </c>
      <c r="U28" s="84">
        <v>9</v>
      </c>
      <c r="V28" s="84">
        <v>3</v>
      </c>
      <c r="W28" s="114">
        <v>5</v>
      </c>
      <c r="X28" s="110">
        <f t="shared" si="31"/>
        <v>53</v>
      </c>
      <c r="Y28" s="69">
        <f>N28+X28</f>
        <v>104</v>
      </c>
      <c r="Z28" s="97">
        <f>IF(AND(B28&lt;=36,Y29&gt;0),   VLOOKUP(((IF(AND(B28&gt;=18.5,B28&lt;= 26.4),4,5))&amp;Y29),TablaBajas[],2,FALSE), 0)</f>
        <v>0.30000000000000004</v>
      </c>
      <c r="AA28" s="143">
        <f>IF((B28+Z28)&gt;=26.4,26.4,(B28+Z28))</f>
        <v>26.4</v>
      </c>
      <c r="AB28" s="98">
        <f>IF(Y28&gt;0,AB43+1,AB43)</f>
        <v>126</v>
      </c>
    </row>
    <row r="29" spans="1:31" ht="13.5" customHeight="1" thickBot="1" x14ac:dyDescent="0.3">
      <c r="A29" s="99"/>
      <c r="D29" s="150" t="s">
        <v>18</v>
      </c>
      <c r="E29" s="56">
        <f t="shared" ref="E29:M29" si="33" xml:space="preserve">       IF(    OR(E28="-", E28="",E28=0),0,       IF(E28-(E21+E27)&gt;=2,0,   IF(E28-(E21+E27)=1,1,   IF(E28-(E21+E27)=0,2,   IF(E28-(E21+E27)=-1,3,   IF(E28-(E21+E27)=-2,4,   IF(E28-(E21+E27)=-3,5,    IF(E28-(E21+E27)=-4,6,    ))))))))</f>
        <v>2</v>
      </c>
      <c r="F29" s="56">
        <f t="shared" si="33"/>
        <v>1</v>
      </c>
      <c r="G29" s="56">
        <f t="shared" si="33"/>
        <v>0</v>
      </c>
      <c r="H29" s="56">
        <f t="shared" si="33"/>
        <v>2</v>
      </c>
      <c r="I29" s="56">
        <f t="shared" si="33"/>
        <v>2</v>
      </c>
      <c r="J29" s="56">
        <f t="shared" si="33"/>
        <v>4</v>
      </c>
      <c r="K29" s="56">
        <f t="shared" si="33"/>
        <v>3</v>
      </c>
      <c r="L29" s="56">
        <f t="shared" si="33"/>
        <v>0</v>
      </c>
      <c r="M29" s="117">
        <f t="shared" si="33"/>
        <v>1</v>
      </c>
      <c r="N29" s="131">
        <f t="shared" ref="N29" si="34">SUM(E29:M29)</f>
        <v>15</v>
      </c>
      <c r="O29" s="133">
        <f t="shared" ref="O29:W29" si="35" xml:space="preserve">       IF(    OR(O28="-", O28="",O28=0),0,       IF(O28-(O21+O27)&gt;=2,0,   IF(O28-(O21+O27)=1,1,   IF(O28-(O21+O27)=0,2,   IF(O28-(O21+O27)=-1,3,   IF(O28-(O21+O27)=-2,4,   IF(O28-(O21+O27)=-3,5,    IF(O28-(O21+O27)=-4,6,    ))))))))</f>
        <v>0</v>
      </c>
      <c r="P29" s="56">
        <f t="shared" si="35"/>
        <v>1</v>
      </c>
      <c r="Q29" s="56">
        <f t="shared" si="35"/>
        <v>3</v>
      </c>
      <c r="R29" s="56">
        <f t="shared" si="35"/>
        <v>2</v>
      </c>
      <c r="S29" s="56">
        <f t="shared" si="35"/>
        <v>1</v>
      </c>
      <c r="T29" s="56">
        <f t="shared" si="35"/>
        <v>1</v>
      </c>
      <c r="U29" s="56">
        <f t="shared" si="35"/>
        <v>0</v>
      </c>
      <c r="V29" s="56">
        <f t="shared" si="35"/>
        <v>4</v>
      </c>
      <c r="W29" s="117">
        <f t="shared" si="35"/>
        <v>2</v>
      </c>
      <c r="X29" s="121">
        <f t="shared" si="31"/>
        <v>14</v>
      </c>
      <c r="Y29" s="70">
        <f>N29+X29</f>
        <v>29</v>
      </c>
      <c r="AB29" s="87"/>
    </row>
    <row r="30" spans="1:31" ht="13.5" thickBot="1" x14ac:dyDescent="0.25">
      <c r="A30" s="95"/>
      <c r="AB30" s="87"/>
    </row>
    <row r="31" spans="1:31" ht="12.75" customHeight="1" x14ac:dyDescent="0.25">
      <c r="A31" s="100"/>
      <c r="D31" s="58" t="s">
        <v>15</v>
      </c>
      <c r="E31" s="59">
        <f t="shared" ref="E31:M31" si="36">IF(($C32-E22)&gt;=36,3,     IF(($C32-E22)&gt;=18,2,       IF(($C32-E22)&gt;=0,1,0)   )    )</f>
        <v>2</v>
      </c>
      <c r="F31" s="59">
        <f t="shared" si="36"/>
        <v>1</v>
      </c>
      <c r="G31" s="59">
        <f t="shared" si="36"/>
        <v>2</v>
      </c>
      <c r="H31" s="59">
        <f t="shared" si="36"/>
        <v>1</v>
      </c>
      <c r="I31" s="59">
        <f t="shared" si="36"/>
        <v>1</v>
      </c>
      <c r="J31" s="59">
        <f t="shared" si="36"/>
        <v>2</v>
      </c>
      <c r="K31" s="59">
        <f t="shared" si="36"/>
        <v>1</v>
      </c>
      <c r="L31" s="59">
        <f t="shared" si="36"/>
        <v>1</v>
      </c>
      <c r="M31" s="60">
        <f t="shared" si="36"/>
        <v>1</v>
      </c>
      <c r="N31" s="134">
        <f t="shared" ref="N31" si="37">SUM(E31:M31)</f>
        <v>12</v>
      </c>
      <c r="O31" s="137">
        <f t="shared" ref="O31:W31" si="38">IF(($C32-O22)&gt;=36,3,     IF(($C32-O22)&gt;=18,2,       IF(($C32-O22)&gt;=0,1,0)   )    )</f>
        <v>1</v>
      </c>
      <c r="P31" s="59">
        <f t="shared" si="38"/>
        <v>1</v>
      </c>
      <c r="Q31" s="59">
        <f t="shared" si="38"/>
        <v>1</v>
      </c>
      <c r="R31" s="59">
        <f t="shared" si="38"/>
        <v>1</v>
      </c>
      <c r="S31" s="59">
        <f t="shared" si="38"/>
        <v>2</v>
      </c>
      <c r="T31" s="59">
        <f t="shared" si="38"/>
        <v>2</v>
      </c>
      <c r="U31" s="59">
        <f t="shared" si="38"/>
        <v>2</v>
      </c>
      <c r="V31" s="59">
        <f t="shared" si="38"/>
        <v>2</v>
      </c>
      <c r="W31" s="60">
        <f t="shared" si="38"/>
        <v>1</v>
      </c>
      <c r="X31" s="118">
        <f t="shared" ref="X31:X33" si="39">SUM(O31:W31)</f>
        <v>13</v>
      </c>
      <c r="Y31" s="60">
        <f>N31+X31</f>
        <v>25</v>
      </c>
      <c r="AB31" s="87"/>
    </row>
    <row r="32" spans="1:31" ht="13.5" customHeight="1" x14ac:dyDescent="0.25">
      <c r="A32" s="151" t="s">
        <v>23</v>
      </c>
      <c r="B32" s="79">
        <f>AA47</f>
        <v>26.4</v>
      </c>
      <c r="C32" s="112">
        <f>ROUND((B32*Y22/113)+Y20-Y21,0)</f>
        <v>25</v>
      </c>
      <c r="D32" s="62" t="s">
        <v>14</v>
      </c>
      <c r="E32" s="84">
        <v>4</v>
      </c>
      <c r="F32" s="84">
        <v>4</v>
      </c>
      <c r="G32" s="84">
        <v>4</v>
      </c>
      <c r="H32" s="84">
        <v>5</v>
      </c>
      <c r="I32" s="84">
        <v>6</v>
      </c>
      <c r="J32" s="84">
        <v>6</v>
      </c>
      <c r="K32" s="84">
        <v>2</v>
      </c>
      <c r="L32" s="84">
        <v>4</v>
      </c>
      <c r="M32" s="114">
        <v>4</v>
      </c>
      <c r="N32" s="135">
        <f t="shared" ref="N32" si="40">SUM(E32:M32)</f>
        <v>39</v>
      </c>
      <c r="O32" s="127">
        <v>7</v>
      </c>
      <c r="P32" s="84">
        <v>5</v>
      </c>
      <c r="Q32" s="84">
        <v>4</v>
      </c>
      <c r="R32" s="84">
        <v>5</v>
      </c>
      <c r="S32" s="84">
        <v>6</v>
      </c>
      <c r="T32" s="84">
        <v>6</v>
      </c>
      <c r="U32" s="84">
        <v>9</v>
      </c>
      <c r="V32" s="84">
        <v>6</v>
      </c>
      <c r="W32" s="114">
        <v>6</v>
      </c>
      <c r="X32" s="111">
        <f t="shared" si="39"/>
        <v>54</v>
      </c>
      <c r="Y32" s="71">
        <f>N32+X32</f>
        <v>93</v>
      </c>
      <c r="Z32" s="102">
        <f>IF(AND(B32&lt;=36,Y33&gt;0),   VLOOKUP(((IF(AND(B32&gt;=18.5,B32&lt;= 26.4),4,5))&amp;Y33),TablaBajas[],2,FALSE), 0)</f>
        <v>-1.6</v>
      </c>
      <c r="AA32" s="141">
        <f>IF((B32+Z32)&gt;=26.4,26.4,(B32+Z32))</f>
        <v>24.799999999999997</v>
      </c>
      <c r="AB32" s="103">
        <f>IF(Y32&gt;0,AB47+1,AB47)</f>
        <v>143</v>
      </c>
    </row>
    <row r="33" spans="1:28" ht="13.5" customHeight="1" thickBot="1" x14ac:dyDescent="0.3">
      <c r="A33" s="104"/>
      <c r="B33" s="105"/>
      <c r="C33" s="105"/>
      <c r="D33" s="152" t="s">
        <v>18</v>
      </c>
      <c r="E33" s="61">
        <f t="shared" ref="E33:M33" si="41" xml:space="preserve">       IF(    OR(E32="-", E32="",E32=0),0,       IF(E32-(E21+E31)&gt;=2,0,   IF(E32-(E21+E31)=1,1,   IF(E32-(E21+E31)=0,2,   IF(E32-(E21+E31)=-1,3,   IF(E32-(E21+E31)=-2,4,   IF(E32-(E21+E31)=-3,5,    IF(E32-(E21+E31)=-4,6,    ))))))))</f>
        <v>5</v>
      </c>
      <c r="F33" s="61">
        <f t="shared" si="41"/>
        <v>3</v>
      </c>
      <c r="G33" s="61">
        <f t="shared" si="41"/>
        <v>3</v>
      </c>
      <c r="H33" s="61">
        <f t="shared" si="41"/>
        <v>2</v>
      </c>
      <c r="I33" s="61">
        <f t="shared" si="41"/>
        <v>2</v>
      </c>
      <c r="J33" s="61">
        <f t="shared" si="41"/>
        <v>2</v>
      </c>
      <c r="K33" s="61">
        <f t="shared" si="41"/>
        <v>4</v>
      </c>
      <c r="L33" s="61">
        <f t="shared" si="41"/>
        <v>3</v>
      </c>
      <c r="M33" s="119">
        <f t="shared" si="41"/>
        <v>3</v>
      </c>
      <c r="N33" s="136">
        <f t="shared" ref="N33" si="42">SUM(E33:M33)</f>
        <v>27</v>
      </c>
      <c r="O33" s="138">
        <f t="shared" ref="O33:W33" si="43" xml:space="preserve">       IF(    OR(O32="-", O32="",O32=0),0,       IF(O32-(O21+O31)&gt;=2,0,   IF(O32-(O21+O31)=1,1,   IF(O32-(O21+O31)=0,2,   IF(O32-(O21+O31)=-1,3,   IF(O32-(O21+O31)=-2,4,   IF(O32-(O21+O31)=-3,5,    IF(O32-(O21+O31)=-4,6,    ))))))))</f>
        <v>1</v>
      </c>
      <c r="P33" s="61">
        <f t="shared" si="43"/>
        <v>2</v>
      </c>
      <c r="Q33" s="61">
        <f t="shared" si="43"/>
        <v>2</v>
      </c>
      <c r="R33" s="61">
        <f t="shared" si="43"/>
        <v>2</v>
      </c>
      <c r="S33" s="61">
        <f t="shared" si="43"/>
        <v>2</v>
      </c>
      <c r="T33" s="61">
        <f t="shared" si="43"/>
        <v>2</v>
      </c>
      <c r="U33" s="61">
        <f t="shared" si="43"/>
        <v>0</v>
      </c>
      <c r="V33" s="61">
        <f t="shared" si="43"/>
        <v>1</v>
      </c>
      <c r="W33" s="119">
        <f t="shared" si="43"/>
        <v>1</v>
      </c>
      <c r="X33" s="122">
        <f t="shared" si="39"/>
        <v>13</v>
      </c>
      <c r="Y33" s="72">
        <f>N33+X33</f>
        <v>40</v>
      </c>
      <c r="Z33" s="105"/>
      <c r="AA33" s="105"/>
      <c r="AB33" s="106"/>
    </row>
    <row r="34" spans="1:28" ht="9.75" customHeight="1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customHeight="1" x14ac:dyDescent="0.25">
      <c r="A35" s="83"/>
      <c r="B35" s="171" t="s">
        <v>4</v>
      </c>
      <c r="C35" s="174" t="s">
        <v>19</v>
      </c>
      <c r="D35" s="64" t="s">
        <v>1</v>
      </c>
      <c r="E35" s="40">
        <v>476</v>
      </c>
      <c r="F35" s="41">
        <v>340</v>
      </c>
      <c r="G35" s="41">
        <v>145</v>
      </c>
      <c r="H35" s="41">
        <v>336</v>
      </c>
      <c r="I35" s="41">
        <v>432</v>
      </c>
      <c r="J35" s="41">
        <v>306</v>
      </c>
      <c r="K35" s="41">
        <v>310</v>
      </c>
      <c r="L35" s="41">
        <v>340</v>
      </c>
      <c r="M35" s="42">
        <v>136</v>
      </c>
      <c r="N35" s="177" t="s">
        <v>16</v>
      </c>
      <c r="O35" s="40">
        <v>405</v>
      </c>
      <c r="P35" s="41">
        <v>352</v>
      </c>
      <c r="Q35" s="41">
        <v>328</v>
      </c>
      <c r="R35" s="41">
        <v>296</v>
      </c>
      <c r="S35" s="41">
        <v>166</v>
      </c>
      <c r="T35" s="41">
        <v>348</v>
      </c>
      <c r="U35" s="41">
        <v>430</v>
      </c>
      <c r="V35" s="41">
        <v>150</v>
      </c>
      <c r="W35" s="42">
        <v>336</v>
      </c>
      <c r="X35" s="177" t="s">
        <v>17</v>
      </c>
      <c r="Y35" s="89">
        <v>68.599999999999994</v>
      </c>
      <c r="Z35" s="180" t="s">
        <v>27</v>
      </c>
      <c r="AA35" s="183" t="s">
        <v>6</v>
      </c>
      <c r="AB35" s="186" t="s">
        <v>20</v>
      </c>
    </row>
    <row r="36" spans="1:28" ht="15" x14ac:dyDescent="0.25">
      <c r="A36" s="83" t="s">
        <v>26</v>
      </c>
      <c r="B36" s="172"/>
      <c r="C36" s="175"/>
      <c r="D36" s="65" t="s">
        <v>2</v>
      </c>
      <c r="E36" s="43">
        <v>5</v>
      </c>
      <c r="F36" s="39">
        <v>4</v>
      </c>
      <c r="G36" s="39">
        <v>3</v>
      </c>
      <c r="H36" s="39">
        <v>4</v>
      </c>
      <c r="I36" s="39">
        <v>5</v>
      </c>
      <c r="J36" s="39">
        <v>4</v>
      </c>
      <c r="K36" s="39">
        <v>4</v>
      </c>
      <c r="L36" s="39">
        <v>4</v>
      </c>
      <c r="M36" s="44">
        <v>3</v>
      </c>
      <c r="N36" s="178"/>
      <c r="O36" s="43">
        <v>5</v>
      </c>
      <c r="P36" s="39">
        <v>4</v>
      </c>
      <c r="Q36" s="39">
        <v>4</v>
      </c>
      <c r="R36" s="39">
        <v>4</v>
      </c>
      <c r="S36" s="39">
        <v>3</v>
      </c>
      <c r="T36" s="39">
        <v>4</v>
      </c>
      <c r="U36" s="39">
        <v>5</v>
      </c>
      <c r="V36" s="39">
        <v>3</v>
      </c>
      <c r="W36" s="44">
        <v>4</v>
      </c>
      <c r="X36" s="178"/>
      <c r="Y36" s="63">
        <v>72</v>
      </c>
      <c r="Z36" s="181"/>
      <c r="AA36" s="184"/>
      <c r="AB36" s="187"/>
    </row>
    <row r="37" spans="1:28" ht="15.75" thickBot="1" x14ac:dyDescent="0.3">
      <c r="A37" s="139">
        <v>45478</v>
      </c>
      <c r="B37" s="173"/>
      <c r="C37" s="176"/>
      <c r="D37" s="66" t="s">
        <v>3</v>
      </c>
      <c r="E37" s="45">
        <v>4</v>
      </c>
      <c r="F37" s="46">
        <v>10</v>
      </c>
      <c r="G37" s="46">
        <v>18</v>
      </c>
      <c r="H37" s="46">
        <v>6</v>
      </c>
      <c r="I37" s="46">
        <v>2</v>
      </c>
      <c r="J37" s="46">
        <v>12</v>
      </c>
      <c r="K37" s="46">
        <v>14</v>
      </c>
      <c r="L37" s="46">
        <v>8</v>
      </c>
      <c r="M37" s="47">
        <v>16</v>
      </c>
      <c r="N37" s="179"/>
      <c r="O37" s="45">
        <v>3</v>
      </c>
      <c r="P37" s="46">
        <v>9</v>
      </c>
      <c r="Q37" s="46">
        <v>5</v>
      </c>
      <c r="R37" s="46">
        <v>13</v>
      </c>
      <c r="S37" s="46">
        <v>17</v>
      </c>
      <c r="T37" s="46">
        <v>11</v>
      </c>
      <c r="U37" s="46">
        <v>1</v>
      </c>
      <c r="V37" s="46">
        <v>15</v>
      </c>
      <c r="W37" s="47">
        <v>7</v>
      </c>
      <c r="X37" s="179"/>
      <c r="Y37" s="108">
        <v>122</v>
      </c>
      <c r="Z37" s="182"/>
      <c r="AA37" s="185"/>
      <c r="AB37" s="188"/>
    </row>
    <row r="38" spans="1:28" ht="12.75" customHeight="1" x14ac:dyDescent="0.25">
      <c r="A38" s="146"/>
      <c r="D38" s="48" t="s">
        <v>15</v>
      </c>
      <c r="E38" s="49">
        <f t="shared" ref="E38:M38" si="44">IF(($C39-E37)&gt;=36,3,     IF(($C39-E37)&gt;=18,2,       IF(($C39-E37)&gt;=0,1,0)   )    )</f>
        <v>2</v>
      </c>
      <c r="F38" s="49">
        <f t="shared" si="44"/>
        <v>1</v>
      </c>
      <c r="G38" s="49">
        <f t="shared" si="44"/>
        <v>1</v>
      </c>
      <c r="H38" s="49">
        <f t="shared" si="44"/>
        <v>2</v>
      </c>
      <c r="I38" s="49">
        <f t="shared" si="44"/>
        <v>2</v>
      </c>
      <c r="J38" s="49">
        <f t="shared" si="44"/>
        <v>1</v>
      </c>
      <c r="K38" s="49">
        <f t="shared" si="44"/>
        <v>1</v>
      </c>
      <c r="L38" s="49">
        <f t="shared" si="44"/>
        <v>1</v>
      </c>
      <c r="M38" s="50">
        <f t="shared" si="44"/>
        <v>1</v>
      </c>
      <c r="N38" s="123">
        <f t="shared" ref="N38:N40" si="45">SUM(E38:M38)</f>
        <v>12</v>
      </c>
      <c r="O38" s="126">
        <f t="shared" ref="O38:W38" si="46">IF(($C39-O37)&gt;=36,3,     IF(($C39-O37)&gt;=18,2,       IF(($C39-O37)&gt;=0,1,0)   )    )</f>
        <v>2</v>
      </c>
      <c r="P38" s="49">
        <f t="shared" si="46"/>
        <v>1</v>
      </c>
      <c r="Q38" s="49">
        <f t="shared" si="46"/>
        <v>2</v>
      </c>
      <c r="R38" s="49">
        <f t="shared" si="46"/>
        <v>1</v>
      </c>
      <c r="S38" s="49">
        <f t="shared" si="46"/>
        <v>1</v>
      </c>
      <c r="T38" s="49">
        <f t="shared" si="46"/>
        <v>1</v>
      </c>
      <c r="U38" s="49">
        <f t="shared" si="46"/>
        <v>2</v>
      </c>
      <c r="V38" s="49">
        <f t="shared" si="46"/>
        <v>1</v>
      </c>
      <c r="W38" s="50">
        <f t="shared" si="46"/>
        <v>2</v>
      </c>
      <c r="X38" s="113">
        <f t="shared" ref="X38:X40" si="47">SUM(O38:W38)</f>
        <v>13</v>
      </c>
      <c r="Y38" s="85">
        <f>N38+X38</f>
        <v>25</v>
      </c>
      <c r="AB38" s="87"/>
    </row>
    <row r="39" spans="1:28" ht="13.5" customHeight="1" x14ac:dyDescent="0.25">
      <c r="A39" s="146" t="s">
        <v>24</v>
      </c>
      <c r="B39" s="73">
        <f>AA54</f>
        <v>26.4</v>
      </c>
      <c r="C39" s="112">
        <f>ROUND((B39*Y37/113)+Y35-Y36,0)</f>
        <v>25</v>
      </c>
      <c r="D39" s="52" t="s">
        <v>14</v>
      </c>
      <c r="E39" s="84">
        <v>6</v>
      </c>
      <c r="F39" s="84">
        <v>5</v>
      </c>
      <c r="G39" s="84">
        <v>4</v>
      </c>
      <c r="H39" s="84">
        <v>6</v>
      </c>
      <c r="I39" s="84">
        <v>6</v>
      </c>
      <c r="J39" s="84">
        <v>6</v>
      </c>
      <c r="K39" s="84">
        <v>5</v>
      </c>
      <c r="L39" s="84">
        <v>6</v>
      </c>
      <c r="M39" s="114">
        <v>4</v>
      </c>
      <c r="N39" s="147">
        <f t="shared" si="45"/>
        <v>48</v>
      </c>
      <c r="O39" s="84">
        <v>6</v>
      </c>
      <c r="P39" s="84">
        <v>6</v>
      </c>
      <c r="Q39" s="84">
        <v>6</v>
      </c>
      <c r="R39" s="84">
        <v>5</v>
      </c>
      <c r="S39" s="84">
        <v>4</v>
      </c>
      <c r="T39" s="84">
        <v>6</v>
      </c>
      <c r="U39" s="84">
        <v>8</v>
      </c>
      <c r="V39" s="84">
        <v>5</v>
      </c>
      <c r="W39" s="114">
        <v>6</v>
      </c>
      <c r="X39" s="109">
        <f t="shared" si="47"/>
        <v>52</v>
      </c>
      <c r="Y39" s="67">
        <f>N39+X39</f>
        <v>100</v>
      </c>
      <c r="Z39" s="168">
        <v>-2</v>
      </c>
      <c r="AA39" s="168">
        <v>24.4</v>
      </c>
      <c r="AB39" s="93">
        <f>IF(Y39&gt;0,AB54+1,AB54)</f>
        <v>127</v>
      </c>
    </row>
    <row r="40" spans="1:28" ht="13.5" customHeight="1" thickBot="1" x14ac:dyDescent="0.3">
      <c r="A40" s="94"/>
      <c r="D40" s="148" t="s">
        <v>18</v>
      </c>
      <c r="E40" s="51">
        <f t="shared" ref="E40:M40" si="48" xml:space="preserve">       IF(    OR(E39="-", E39="",E39=0),0,       IF(E39-(E36+E38)&gt;=2,0,   IF(E39-(E36+E38)=1,1,   IF(E39-(E36+E38)=0,2,   IF(E39-(E36+E38)=-1,3,   IF(E39-(E36+E38)=-2,4,   IF(E39-(E36+E38)=-3,5,    IF(E39-(E36+E38)=-4,6,    ))))))))</f>
        <v>3</v>
      </c>
      <c r="F40" s="51">
        <f t="shared" si="48"/>
        <v>2</v>
      </c>
      <c r="G40" s="51">
        <f t="shared" si="48"/>
        <v>2</v>
      </c>
      <c r="H40" s="51">
        <f t="shared" si="48"/>
        <v>2</v>
      </c>
      <c r="I40" s="51">
        <f t="shared" si="48"/>
        <v>3</v>
      </c>
      <c r="J40" s="51">
        <f t="shared" si="48"/>
        <v>1</v>
      </c>
      <c r="K40" s="51">
        <f t="shared" si="48"/>
        <v>2</v>
      </c>
      <c r="L40" s="51">
        <f t="shared" si="48"/>
        <v>1</v>
      </c>
      <c r="M40" s="115">
        <f t="shared" si="48"/>
        <v>2</v>
      </c>
      <c r="N40" s="125">
        <f t="shared" si="45"/>
        <v>18</v>
      </c>
      <c r="O40" s="128">
        <f t="shared" ref="O40:W40" si="49" xml:space="preserve">       IF(    OR(O39="-", O39="",O39=0),0,       IF(O39-(O36+O38)&gt;=2,0,   IF(O39-(O36+O38)=1,1,   IF(O39-(O36+O38)=0,2,   IF(O39-(O36+O38)=-1,3,   IF(O39-(O36+O38)=-2,4,   IF(O39-(O36+O38)=-3,5,    IF(O39-(O36+O38)=-4,6,    ))))))))</f>
        <v>3</v>
      </c>
      <c r="P40" s="51">
        <f t="shared" si="49"/>
        <v>1</v>
      </c>
      <c r="Q40" s="51">
        <f t="shared" si="49"/>
        <v>2</v>
      </c>
      <c r="R40" s="51">
        <f t="shared" si="49"/>
        <v>2</v>
      </c>
      <c r="S40" s="51">
        <f t="shared" si="49"/>
        <v>2</v>
      </c>
      <c r="T40" s="51">
        <f t="shared" si="49"/>
        <v>1</v>
      </c>
      <c r="U40" s="51">
        <f t="shared" si="49"/>
        <v>1</v>
      </c>
      <c r="V40" s="51">
        <f t="shared" si="49"/>
        <v>1</v>
      </c>
      <c r="W40" s="115">
        <f t="shared" si="49"/>
        <v>2</v>
      </c>
      <c r="X40" s="120">
        <f t="shared" si="47"/>
        <v>15</v>
      </c>
      <c r="Y40" s="68">
        <f>N40+X40</f>
        <v>33</v>
      </c>
      <c r="Z40" t="s">
        <v>37</v>
      </c>
      <c r="AB40" s="87"/>
    </row>
    <row r="41" spans="1:28" ht="13.5" thickBot="1" x14ac:dyDescent="0.25">
      <c r="A41" s="95"/>
      <c r="AB41" s="87"/>
    </row>
    <row r="42" spans="1:28" ht="12.75" customHeight="1" x14ac:dyDescent="0.25">
      <c r="A42" s="99"/>
      <c r="D42" s="53" t="s">
        <v>15</v>
      </c>
      <c r="E42" s="54">
        <f t="shared" ref="E42:M42" si="50">IF(($C43-E37)&gt;=36,3,     IF(($C43-E37)&gt;=18,2,       IF(($C43-E37)&gt;=0,1,0)   )    )</f>
        <v>2</v>
      </c>
      <c r="F42" s="54">
        <f t="shared" si="50"/>
        <v>1</v>
      </c>
      <c r="G42" s="54">
        <f t="shared" si="50"/>
        <v>1</v>
      </c>
      <c r="H42" s="54">
        <f t="shared" si="50"/>
        <v>2</v>
      </c>
      <c r="I42" s="54">
        <f t="shared" si="50"/>
        <v>2</v>
      </c>
      <c r="J42" s="54">
        <f t="shared" si="50"/>
        <v>1</v>
      </c>
      <c r="K42" s="54">
        <f t="shared" si="50"/>
        <v>1</v>
      </c>
      <c r="L42" s="54">
        <f t="shared" si="50"/>
        <v>1</v>
      </c>
      <c r="M42" s="55">
        <f t="shared" si="50"/>
        <v>1</v>
      </c>
      <c r="N42" s="129">
        <f t="shared" ref="N42" si="51">SUM(E42:M42)</f>
        <v>12</v>
      </c>
      <c r="O42" s="132">
        <f t="shared" ref="O42:W42" si="52">IF(($C43-O37)&gt;=36,3,     IF(($C43-O37)&gt;=18,2,       IF(($C43-O37)&gt;=0,1,0)   )    )</f>
        <v>2</v>
      </c>
      <c r="P42" s="54">
        <f t="shared" si="52"/>
        <v>1</v>
      </c>
      <c r="Q42" s="54">
        <f t="shared" si="52"/>
        <v>2</v>
      </c>
      <c r="R42" s="54">
        <f t="shared" si="52"/>
        <v>1</v>
      </c>
      <c r="S42" s="54">
        <f t="shared" si="52"/>
        <v>1</v>
      </c>
      <c r="T42" s="54">
        <f t="shared" si="52"/>
        <v>1</v>
      </c>
      <c r="U42" s="54">
        <f t="shared" si="52"/>
        <v>2</v>
      </c>
      <c r="V42" s="54">
        <f t="shared" si="52"/>
        <v>1</v>
      </c>
      <c r="W42" s="55">
        <f t="shared" si="52"/>
        <v>2</v>
      </c>
      <c r="X42" s="116">
        <f t="shared" ref="X42:X44" si="53">SUM(O42:W42)</f>
        <v>13</v>
      </c>
      <c r="Y42" s="55">
        <f>N42+X42</f>
        <v>25</v>
      </c>
      <c r="AB42" s="87"/>
    </row>
    <row r="43" spans="1:28" ht="13.5" customHeight="1" x14ac:dyDescent="0.25">
      <c r="A43" s="149" t="s">
        <v>22</v>
      </c>
      <c r="B43" s="78">
        <v>26.4</v>
      </c>
      <c r="C43" s="112">
        <f>ROUND((B43*Y37/113)+Y35-Y36,0)</f>
        <v>25</v>
      </c>
      <c r="D43" s="57" t="s">
        <v>14</v>
      </c>
      <c r="E43" s="84">
        <v>9</v>
      </c>
      <c r="F43" s="84">
        <v>6</v>
      </c>
      <c r="G43" s="84">
        <v>3</v>
      </c>
      <c r="H43" s="84">
        <v>6</v>
      </c>
      <c r="I43" s="84">
        <v>8</v>
      </c>
      <c r="J43" s="84">
        <v>7</v>
      </c>
      <c r="K43" s="84">
        <v>5</v>
      </c>
      <c r="L43" s="84">
        <v>7</v>
      </c>
      <c r="M43" s="114">
        <v>4</v>
      </c>
      <c r="N43" s="130">
        <f t="shared" ref="N43" si="54">SUM(E43:M43)</f>
        <v>55</v>
      </c>
      <c r="O43" s="84">
        <v>7</v>
      </c>
      <c r="P43" s="84">
        <v>8</v>
      </c>
      <c r="Q43" s="84">
        <v>7</v>
      </c>
      <c r="R43" s="84">
        <v>7</v>
      </c>
      <c r="S43" s="84">
        <v>3</v>
      </c>
      <c r="T43" s="84">
        <v>5</v>
      </c>
      <c r="U43" s="84">
        <v>7</v>
      </c>
      <c r="V43" s="84">
        <v>4</v>
      </c>
      <c r="W43" s="114">
        <v>6</v>
      </c>
      <c r="X43" s="110">
        <f t="shared" si="53"/>
        <v>54</v>
      </c>
      <c r="Y43" s="69">
        <f>N43+X43</f>
        <v>109</v>
      </c>
      <c r="Z43" s="97">
        <f>IF(AND(B43&lt;=36,Y44&gt;0),   VLOOKUP(((IF(AND(B43&gt;=18.5,B43&lt;= 26.4),4,5))&amp;Y44),TablaBajas[],2,FALSE), 0)</f>
        <v>0.7</v>
      </c>
      <c r="AA43" s="143">
        <f>IF((B43+Z43)&gt;=26.4,26.4,(B43+Z43))</f>
        <v>26.4</v>
      </c>
      <c r="AB43" s="98">
        <f>IF(Y43&gt;0,AB58+1,AB58)</f>
        <v>125</v>
      </c>
    </row>
    <row r="44" spans="1:28" ht="13.5" customHeight="1" thickBot="1" x14ac:dyDescent="0.3">
      <c r="A44" s="99"/>
      <c r="D44" s="150" t="s">
        <v>18</v>
      </c>
      <c r="E44" s="56">
        <f t="shared" ref="E44:M44" si="55" xml:space="preserve">       IF(    OR(E43="-", E43="",E43=0),0,       IF(E43-(E36+E42)&gt;=2,0,   IF(E43-(E36+E42)=1,1,   IF(E43-(E36+E42)=0,2,   IF(E43-(E36+E42)=-1,3,   IF(E43-(E36+E42)=-2,4,   IF(E43-(E36+E42)=-3,5,    IF(E43-(E36+E42)=-4,6,    ))))))))</f>
        <v>0</v>
      </c>
      <c r="F44" s="56">
        <f t="shared" si="55"/>
        <v>1</v>
      </c>
      <c r="G44" s="56">
        <f t="shared" si="55"/>
        <v>3</v>
      </c>
      <c r="H44" s="56">
        <f t="shared" si="55"/>
        <v>2</v>
      </c>
      <c r="I44" s="56">
        <f t="shared" si="55"/>
        <v>1</v>
      </c>
      <c r="J44" s="56">
        <f t="shared" si="55"/>
        <v>0</v>
      </c>
      <c r="K44" s="56">
        <f t="shared" si="55"/>
        <v>2</v>
      </c>
      <c r="L44" s="56">
        <f t="shared" si="55"/>
        <v>0</v>
      </c>
      <c r="M44" s="117">
        <f t="shared" si="55"/>
        <v>2</v>
      </c>
      <c r="N44" s="131">
        <f t="shared" ref="N44" si="56">SUM(E44:M44)</f>
        <v>11</v>
      </c>
      <c r="O44" s="133">
        <f t="shared" ref="O44:W44" si="57" xml:space="preserve">       IF(    OR(O43="-", O43="",O43=0),0,       IF(O43-(O36+O42)&gt;=2,0,   IF(O43-(O36+O42)=1,1,   IF(O43-(O36+O42)=0,2,   IF(O43-(O36+O42)=-1,3,   IF(O43-(O36+O42)=-2,4,   IF(O43-(O36+O42)=-3,5,    IF(O43-(O36+O42)=-4,6,    ))))))))</f>
        <v>2</v>
      </c>
      <c r="P44" s="56">
        <f t="shared" si="57"/>
        <v>0</v>
      </c>
      <c r="Q44" s="56">
        <f t="shared" si="57"/>
        <v>1</v>
      </c>
      <c r="R44" s="56">
        <f t="shared" si="57"/>
        <v>0</v>
      </c>
      <c r="S44" s="56">
        <f t="shared" si="57"/>
        <v>3</v>
      </c>
      <c r="T44" s="56">
        <f t="shared" si="57"/>
        <v>2</v>
      </c>
      <c r="U44" s="56">
        <f t="shared" si="57"/>
        <v>2</v>
      </c>
      <c r="V44" s="56">
        <f t="shared" si="57"/>
        <v>2</v>
      </c>
      <c r="W44" s="117">
        <f t="shared" si="57"/>
        <v>2</v>
      </c>
      <c r="X44" s="121">
        <f t="shared" si="53"/>
        <v>14</v>
      </c>
      <c r="Y44" s="70">
        <f>N44+X44</f>
        <v>25</v>
      </c>
      <c r="AB44" s="87"/>
    </row>
    <row r="45" spans="1:28" ht="13.5" thickBot="1" x14ac:dyDescent="0.25">
      <c r="A45" s="95"/>
      <c r="AB45" s="87"/>
    </row>
    <row r="46" spans="1:28" ht="12.75" customHeight="1" x14ac:dyDescent="0.25">
      <c r="A46" s="100"/>
      <c r="D46" s="58" t="s">
        <v>15</v>
      </c>
      <c r="E46" s="59">
        <f t="shared" ref="E46:M46" si="58">IF(($C47-E37)&gt;=36,3,     IF(($C47-E37)&gt;=18,2,       IF(($C47-E37)&gt;=0,1,0)   )    )</f>
        <v>2</v>
      </c>
      <c r="F46" s="59">
        <f t="shared" si="58"/>
        <v>1</v>
      </c>
      <c r="G46" s="59">
        <f t="shared" si="58"/>
        <v>1</v>
      </c>
      <c r="H46" s="59">
        <f t="shared" si="58"/>
        <v>2</v>
      </c>
      <c r="I46" s="59">
        <f t="shared" si="58"/>
        <v>2</v>
      </c>
      <c r="J46" s="59">
        <f t="shared" si="58"/>
        <v>1</v>
      </c>
      <c r="K46" s="59">
        <f t="shared" si="58"/>
        <v>1</v>
      </c>
      <c r="L46" s="59">
        <f t="shared" si="58"/>
        <v>1</v>
      </c>
      <c r="M46" s="60">
        <f t="shared" si="58"/>
        <v>1</v>
      </c>
      <c r="N46" s="134">
        <f t="shared" ref="N46" si="59">SUM(E46:M46)</f>
        <v>12</v>
      </c>
      <c r="O46" s="137">
        <f t="shared" ref="O46:W46" si="60">IF(($C47-O37)&gt;=36,3,     IF(($C47-O37)&gt;=18,2,       IF(($C47-O37)&gt;=0,1,0)   )    )</f>
        <v>2</v>
      </c>
      <c r="P46" s="59">
        <f t="shared" si="60"/>
        <v>1</v>
      </c>
      <c r="Q46" s="59">
        <f t="shared" si="60"/>
        <v>2</v>
      </c>
      <c r="R46" s="59">
        <f t="shared" si="60"/>
        <v>1</v>
      </c>
      <c r="S46" s="59">
        <f t="shared" si="60"/>
        <v>1</v>
      </c>
      <c r="T46" s="59">
        <f t="shared" si="60"/>
        <v>1</v>
      </c>
      <c r="U46" s="59">
        <f t="shared" si="60"/>
        <v>2</v>
      </c>
      <c r="V46" s="59">
        <f t="shared" si="60"/>
        <v>1</v>
      </c>
      <c r="W46" s="60">
        <f t="shared" si="60"/>
        <v>2</v>
      </c>
      <c r="X46" s="118">
        <f t="shared" ref="X46:X48" si="61">SUM(O46:W46)</f>
        <v>13</v>
      </c>
      <c r="Y46" s="60">
        <f>N46+X46</f>
        <v>25</v>
      </c>
      <c r="AB46" s="87"/>
    </row>
    <row r="47" spans="1:28" ht="13.5" customHeight="1" x14ac:dyDescent="0.25">
      <c r="A47" s="151" t="s">
        <v>23</v>
      </c>
      <c r="B47" s="79">
        <f>AA62</f>
        <v>26.4</v>
      </c>
      <c r="C47" s="112">
        <f>ROUND((B47*Y37/113)+Y35-Y36,0)</f>
        <v>25</v>
      </c>
      <c r="D47" s="62" t="s">
        <v>14</v>
      </c>
      <c r="E47" s="84">
        <v>6</v>
      </c>
      <c r="F47" s="84">
        <v>6</v>
      </c>
      <c r="G47" s="84">
        <v>5</v>
      </c>
      <c r="H47" s="84">
        <v>5</v>
      </c>
      <c r="I47" s="84">
        <v>9</v>
      </c>
      <c r="J47" s="84">
        <v>8</v>
      </c>
      <c r="K47" s="84">
        <v>6</v>
      </c>
      <c r="L47" s="84">
        <v>4</v>
      </c>
      <c r="M47" s="114">
        <v>6</v>
      </c>
      <c r="N47" s="135">
        <f t="shared" ref="N47" si="62">SUM(E47:M47)</f>
        <v>55</v>
      </c>
      <c r="O47" s="127">
        <v>9</v>
      </c>
      <c r="P47" s="84">
        <v>5</v>
      </c>
      <c r="Q47" s="84">
        <v>5</v>
      </c>
      <c r="R47" s="84">
        <v>6</v>
      </c>
      <c r="S47" s="84">
        <v>4</v>
      </c>
      <c r="T47" s="84">
        <v>5</v>
      </c>
      <c r="U47" s="84">
        <v>6</v>
      </c>
      <c r="V47" s="84">
        <v>4</v>
      </c>
      <c r="W47" s="114">
        <v>7</v>
      </c>
      <c r="X47" s="111">
        <f t="shared" si="61"/>
        <v>51</v>
      </c>
      <c r="Y47" s="71">
        <f>N47+X47</f>
        <v>106</v>
      </c>
      <c r="Z47" s="102">
        <f>IF(AND(B47&lt;=36,Y48&gt;0),   VLOOKUP(((IF(AND(B47&gt;=18.5,B47&lt;= 26.4),4,5))&amp;Y48),TablaBajas[],2,FALSE), 0)</f>
        <v>0.4</v>
      </c>
      <c r="AA47" s="141">
        <f>IF((B47+Z47)&gt;=26.4,26.4,(B47+Z47))</f>
        <v>26.4</v>
      </c>
      <c r="AB47" s="103">
        <f>IF(Y47&gt;0,AB62+1,AB62)</f>
        <v>142</v>
      </c>
    </row>
    <row r="48" spans="1:28" ht="13.5" customHeight="1" thickBot="1" x14ac:dyDescent="0.3">
      <c r="A48" s="104"/>
      <c r="B48" s="105"/>
      <c r="C48" s="105"/>
      <c r="D48" s="152" t="s">
        <v>18</v>
      </c>
      <c r="E48" s="61">
        <f t="shared" ref="E48:M48" si="63" xml:space="preserve">       IF(    OR(E47="-", E47="",E47=0),0,       IF(E47-(E36+E46)&gt;=2,0,   IF(E47-(E36+E46)=1,1,   IF(E47-(E36+E46)=0,2,   IF(E47-(E36+E46)=-1,3,   IF(E47-(E36+E46)=-2,4,   IF(E47-(E36+E46)=-3,5,    IF(E47-(E36+E46)=-4,6,    ))))))))</f>
        <v>3</v>
      </c>
      <c r="F48" s="61">
        <f t="shared" si="63"/>
        <v>1</v>
      </c>
      <c r="G48" s="61">
        <f t="shared" si="63"/>
        <v>1</v>
      </c>
      <c r="H48" s="61">
        <f t="shared" si="63"/>
        <v>3</v>
      </c>
      <c r="I48" s="61">
        <f t="shared" si="63"/>
        <v>0</v>
      </c>
      <c r="J48" s="61">
        <f t="shared" si="63"/>
        <v>0</v>
      </c>
      <c r="K48" s="61">
        <f t="shared" si="63"/>
        <v>1</v>
      </c>
      <c r="L48" s="61">
        <f t="shared" si="63"/>
        <v>3</v>
      </c>
      <c r="M48" s="119">
        <f t="shared" si="63"/>
        <v>0</v>
      </c>
      <c r="N48" s="136">
        <f t="shared" ref="N48" si="64">SUM(E48:M48)</f>
        <v>12</v>
      </c>
      <c r="O48" s="138">
        <f t="shared" ref="O48:W48" si="65" xml:space="preserve">       IF(    OR(O47="-", O47="",O47=0),0,       IF(O47-(O36+O46)&gt;=2,0,   IF(O47-(O36+O46)=1,1,   IF(O47-(O36+O46)=0,2,   IF(O47-(O36+O46)=-1,3,   IF(O47-(O36+O46)=-2,4,   IF(O47-(O36+O46)=-3,5,    IF(O47-(O36+O46)=-4,6,    ))))))))</f>
        <v>0</v>
      </c>
      <c r="P48" s="61">
        <f t="shared" si="65"/>
        <v>2</v>
      </c>
      <c r="Q48" s="61">
        <f t="shared" si="65"/>
        <v>3</v>
      </c>
      <c r="R48" s="61">
        <f t="shared" si="65"/>
        <v>1</v>
      </c>
      <c r="S48" s="61">
        <f t="shared" si="65"/>
        <v>2</v>
      </c>
      <c r="T48" s="61">
        <f t="shared" si="65"/>
        <v>2</v>
      </c>
      <c r="U48" s="61">
        <f t="shared" si="65"/>
        <v>3</v>
      </c>
      <c r="V48" s="61">
        <f t="shared" si="65"/>
        <v>2</v>
      </c>
      <c r="W48" s="119">
        <f t="shared" si="65"/>
        <v>1</v>
      </c>
      <c r="X48" s="122">
        <f t="shared" si="61"/>
        <v>16</v>
      </c>
      <c r="Y48" s="72">
        <f>N48+X48</f>
        <v>28</v>
      </c>
      <c r="Z48" s="105"/>
      <c r="AA48" s="105"/>
      <c r="AB48" s="106"/>
    </row>
    <row r="49" spans="1:28" ht="9.75" customHeight="1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customHeight="1" x14ac:dyDescent="0.25">
      <c r="A50" s="83"/>
      <c r="B50" s="171" t="s">
        <v>4</v>
      </c>
      <c r="C50" s="174" t="s">
        <v>19</v>
      </c>
      <c r="D50" s="64" t="s">
        <v>1</v>
      </c>
      <c r="E50" s="163">
        <v>450</v>
      </c>
      <c r="F50" s="163">
        <v>115</v>
      </c>
      <c r="G50" s="163">
        <v>293</v>
      </c>
      <c r="H50" s="163">
        <v>458</v>
      </c>
      <c r="I50" s="163">
        <v>389</v>
      </c>
      <c r="J50" s="163">
        <v>357</v>
      </c>
      <c r="K50" s="163">
        <v>348</v>
      </c>
      <c r="L50" s="163">
        <v>307</v>
      </c>
      <c r="M50" s="163">
        <v>136</v>
      </c>
      <c r="N50" s="177" t="s">
        <v>16</v>
      </c>
      <c r="O50" s="163">
        <v>290</v>
      </c>
      <c r="P50" s="163">
        <v>415</v>
      </c>
      <c r="Q50" s="163">
        <v>169</v>
      </c>
      <c r="R50" s="163">
        <v>282</v>
      </c>
      <c r="S50" s="163">
        <v>446</v>
      </c>
      <c r="T50" s="163">
        <v>137</v>
      </c>
      <c r="U50" s="163">
        <v>338</v>
      </c>
      <c r="V50" s="163">
        <v>357</v>
      </c>
      <c r="W50" s="163">
        <v>267</v>
      </c>
      <c r="X50" s="177" t="s">
        <v>17</v>
      </c>
      <c r="Y50" s="89">
        <v>68.7</v>
      </c>
      <c r="Z50" s="180" t="s">
        <v>27</v>
      </c>
      <c r="AA50" s="183" t="s">
        <v>6</v>
      </c>
      <c r="AB50" s="186" t="s">
        <v>20</v>
      </c>
    </row>
    <row r="51" spans="1:28" ht="15" x14ac:dyDescent="0.25">
      <c r="A51" s="83" t="s">
        <v>32</v>
      </c>
      <c r="B51" s="172"/>
      <c r="C51" s="175"/>
      <c r="D51" s="65" t="s">
        <v>2</v>
      </c>
      <c r="E51" s="43">
        <v>5</v>
      </c>
      <c r="F51" s="39">
        <v>3</v>
      </c>
      <c r="G51" s="39">
        <v>4</v>
      </c>
      <c r="H51" s="39">
        <v>5</v>
      </c>
      <c r="I51" s="39">
        <v>4</v>
      </c>
      <c r="J51" s="39">
        <v>4</v>
      </c>
      <c r="K51" s="39">
        <v>4</v>
      </c>
      <c r="L51" s="39">
        <v>4</v>
      </c>
      <c r="M51" s="44">
        <v>3</v>
      </c>
      <c r="N51" s="178"/>
      <c r="O51" s="43">
        <v>4</v>
      </c>
      <c r="P51" s="39">
        <v>5</v>
      </c>
      <c r="Q51" s="39">
        <v>3</v>
      </c>
      <c r="R51" s="39">
        <v>4</v>
      </c>
      <c r="S51" s="39">
        <v>5</v>
      </c>
      <c r="T51" s="39">
        <v>3</v>
      </c>
      <c r="U51" s="39">
        <v>4</v>
      </c>
      <c r="V51" s="39">
        <v>4</v>
      </c>
      <c r="W51" s="44">
        <v>4</v>
      </c>
      <c r="X51" s="178"/>
      <c r="Y51" s="63">
        <v>72</v>
      </c>
      <c r="Z51" s="181"/>
      <c r="AA51" s="184"/>
      <c r="AB51" s="187"/>
    </row>
    <row r="52" spans="1:28" ht="15.75" thickBot="1" x14ac:dyDescent="0.3">
      <c r="A52" s="139">
        <v>45443</v>
      </c>
      <c r="B52" s="173"/>
      <c r="C52" s="176"/>
      <c r="D52" s="66" t="s">
        <v>3</v>
      </c>
      <c r="E52" s="45">
        <v>9</v>
      </c>
      <c r="F52" s="46">
        <v>17</v>
      </c>
      <c r="G52" s="46">
        <v>11</v>
      </c>
      <c r="H52" s="46">
        <v>15</v>
      </c>
      <c r="I52" s="46">
        <v>3</v>
      </c>
      <c r="J52" s="46">
        <v>1</v>
      </c>
      <c r="K52" s="46">
        <v>5</v>
      </c>
      <c r="L52" s="46">
        <v>13</v>
      </c>
      <c r="M52" s="47">
        <v>7</v>
      </c>
      <c r="N52" s="179"/>
      <c r="O52" s="45">
        <v>14</v>
      </c>
      <c r="P52" s="46">
        <v>12</v>
      </c>
      <c r="Q52" s="46">
        <v>4</v>
      </c>
      <c r="R52" s="46">
        <v>18</v>
      </c>
      <c r="S52" s="46">
        <v>16</v>
      </c>
      <c r="T52" s="46">
        <v>8</v>
      </c>
      <c r="U52" s="46">
        <v>6</v>
      </c>
      <c r="V52" s="46">
        <v>2</v>
      </c>
      <c r="W52" s="47">
        <v>10</v>
      </c>
      <c r="X52" s="179"/>
      <c r="Y52" s="108">
        <v>125</v>
      </c>
      <c r="Z52" s="182"/>
      <c r="AA52" s="185"/>
      <c r="AB52" s="188"/>
    </row>
    <row r="53" spans="1:28" ht="12.75" customHeight="1" x14ac:dyDescent="0.25">
      <c r="A53" s="91"/>
      <c r="D53" s="48" t="s">
        <v>15</v>
      </c>
      <c r="E53" s="49">
        <f t="shared" ref="E53:M53" si="66">IF(($C54-E52)&gt;=36,3,     IF(($C54-E52)&gt;=18,2,       IF(($C54-E52)&gt;=0,1,0)   )    )</f>
        <v>1</v>
      </c>
      <c r="F53" s="49">
        <f t="shared" si="66"/>
        <v>1</v>
      </c>
      <c r="G53" s="49">
        <f t="shared" si="66"/>
        <v>1</v>
      </c>
      <c r="H53" s="49">
        <f t="shared" si="66"/>
        <v>1</v>
      </c>
      <c r="I53" s="49">
        <f t="shared" si="66"/>
        <v>2</v>
      </c>
      <c r="J53" s="49">
        <f t="shared" si="66"/>
        <v>2</v>
      </c>
      <c r="K53" s="49">
        <f t="shared" si="66"/>
        <v>2</v>
      </c>
      <c r="L53" s="49">
        <f t="shared" si="66"/>
        <v>1</v>
      </c>
      <c r="M53" s="50">
        <f t="shared" si="66"/>
        <v>2</v>
      </c>
      <c r="N53" s="123">
        <f t="shared" ref="N53" si="67">SUM(E53:M53)</f>
        <v>13</v>
      </c>
      <c r="O53" s="126">
        <f t="shared" ref="O53:W53" si="68">IF(($C54-O52)&gt;=36,3,     IF(($C54-O52)&gt;=18,2,       IF(($C54-O52)&gt;=0,1,0)   )    )</f>
        <v>1</v>
      </c>
      <c r="P53" s="49">
        <f t="shared" si="68"/>
        <v>1</v>
      </c>
      <c r="Q53" s="49">
        <f t="shared" si="68"/>
        <v>2</v>
      </c>
      <c r="R53" s="49">
        <f t="shared" si="68"/>
        <v>1</v>
      </c>
      <c r="S53" s="49">
        <f t="shared" si="68"/>
        <v>1</v>
      </c>
      <c r="T53" s="49">
        <f t="shared" si="68"/>
        <v>2</v>
      </c>
      <c r="U53" s="49">
        <f t="shared" si="68"/>
        <v>2</v>
      </c>
      <c r="V53" s="49">
        <f t="shared" si="68"/>
        <v>2</v>
      </c>
      <c r="W53" s="50">
        <f t="shared" si="68"/>
        <v>1</v>
      </c>
      <c r="X53" s="113">
        <f t="shared" ref="X53:X55" si="69">SUM(O53:W53)</f>
        <v>13</v>
      </c>
      <c r="Y53" s="85">
        <f>N53+X53</f>
        <v>26</v>
      </c>
      <c r="AB53" s="87"/>
    </row>
    <row r="54" spans="1:28" ht="13.5" customHeight="1" x14ac:dyDescent="0.25">
      <c r="A54" s="91" t="s">
        <v>24</v>
      </c>
      <c r="B54" s="73">
        <f>AA69</f>
        <v>26.4</v>
      </c>
      <c r="C54" s="112">
        <f>ROUND((B54*Y52/113)+Y50-Y51,0)</f>
        <v>26</v>
      </c>
      <c r="D54" s="52" t="s">
        <v>14</v>
      </c>
      <c r="E54" s="84">
        <v>7</v>
      </c>
      <c r="F54" s="84">
        <v>3</v>
      </c>
      <c r="G54" s="84">
        <v>5</v>
      </c>
      <c r="H54" s="84">
        <v>8</v>
      </c>
      <c r="I54" s="84">
        <v>6</v>
      </c>
      <c r="J54" s="84">
        <v>6</v>
      </c>
      <c r="K54" s="84">
        <v>6</v>
      </c>
      <c r="L54" s="84">
        <v>5</v>
      </c>
      <c r="M54" s="114">
        <v>4</v>
      </c>
      <c r="N54" s="109">
        <f>SUM(E54:M54)</f>
        <v>50</v>
      </c>
      <c r="O54" s="84">
        <v>5</v>
      </c>
      <c r="P54" s="84">
        <v>7</v>
      </c>
      <c r="Q54" s="84">
        <v>3</v>
      </c>
      <c r="R54" s="84">
        <v>4</v>
      </c>
      <c r="S54" s="84">
        <v>8</v>
      </c>
      <c r="T54" s="84">
        <v>4</v>
      </c>
      <c r="U54" s="84">
        <v>6</v>
      </c>
      <c r="V54" s="84">
        <v>8</v>
      </c>
      <c r="W54" s="114">
        <v>4</v>
      </c>
      <c r="X54" s="109">
        <f t="shared" si="69"/>
        <v>49</v>
      </c>
      <c r="Y54" s="67">
        <f>N54+X54</f>
        <v>99</v>
      </c>
      <c r="Z54" s="92">
        <f>IF(AND(B54&lt;=36,Y55&gt;0),   VLOOKUP(((IF(AND(B54&gt;=18.5,B54&lt;= 26.4),4,5))&amp;Y55),TablaBajas[],2,FALSE), 0)</f>
        <v>0</v>
      </c>
      <c r="AA54" s="142">
        <f>IF((B54+Z54)&gt;=26.4,26.4,(B54+Z54))</f>
        <v>26.4</v>
      </c>
      <c r="AB54" s="93">
        <f>IF(Y54&gt;0,AB69+1,AB69)</f>
        <v>126</v>
      </c>
    </row>
    <row r="55" spans="1:28" ht="13.5" customHeight="1" thickBot="1" x14ac:dyDescent="0.3">
      <c r="A55" s="94"/>
      <c r="D55" s="74" t="s">
        <v>18</v>
      </c>
      <c r="E55" s="51">
        <f t="shared" ref="E55:M55" si="70" xml:space="preserve">       IF(    OR(E54="-", E54="",E54=0),0,       IF(E54-(E51+E53)&gt;=2,0,   IF(E54-(E51+E53)=1,1,   IF(E54-(E51+E53)=0,2,   IF(E54-(E51+E53)=-1,3,   IF(E54-(E51+E53)=-2,4,   IF(E54-(E51+E53)=-3,5,    IF(E54-(E51+E53)=-4,6,    ))))))))</f>
        <v>1</v>
      </c>
      <c r="F55" s="51">
        <f t="shared" si="70"/>
        <v>3</v>
      </c>
      <c r="G55" s="51">
        <f t="shared" si="70"/>
        <v>2</v>
      </c>
      <c r="H55" s="51">
        <f t="shared" si="70"/>
        <v>0</v>
      </c>
      <c r="I55" s="51">
        <f t="shared" si="70"/>
        <v>2</v>
      </c>
      <c r="J55" s="51">
        <f t="shared" si="70"/>
        <v>2</v>
      </c>
      <c r="K55" s="51">
        <f t="shared" si="70"/>
        <v>2</v>
      </c>
      <c r="L55" s="51">
        <f t="shared" si="70"/>
        <v>2</v>
      </c>
      <c r="M55" s="115">
        <f t="shared" si="70"/>
        <v>3</v>
      </c>
      <c r="N55" s="125">
        <f t="shared" ref="N55" si="71">SUM(E55:M55)</f>
        <v>17</v>
      </c>
      <c r="O55" s="128">
        <f t="shared" ref="O55:W55" si="72" xml:space="preserve">       IF(    OR(O54="-", O54="",O54=0),0,       IF(O54-(O51+O53)&gt;=2,0,   IF(O54-(O51+O53)=1,1,   IF(O54-(O51+O53)=0,2,   IF(O54-(O51+O53)=-1,3,   IF(O54-(O51+O53)=-2,4,   IF(O54-(O51+O53)=-3,5,    IF(O54-(O51+O53)=-4,6,    ))))))))</f>
        <v>2</v>
      </c>
      <c r="P55" s="51">
        <f t="shared" si="72"/>
        <v>1</v>
      </c>
      <c r="Q55" s="51">
        <f t="shared" si="72"/>
        <v>4</v>
      </c>
      <c r="R55" s="51">
        <f t="shared" si="72"/>
        <v>3</v>
      </c>
      <c r="S55" s="51">
        <f t="shared" si="72"/>
        <v>0</v>
      </c>
      <c r="T55" s="51">
        <f t="shared" si="72"/>
        <v>3</v>
      </c>
      <c r="U55" s="51">
        <f t="shared" si="72"/>
        <v>2</v>
      </c>
      <c r="V55" s="51">
        <f t="shared" si="72"/>
        <v>0</v>
      </c>
      <c r="W55" s="115">
        <f t="shared" si="72"/>
        <v>3</v>
      </c>
      <c r="X55" s="120">
        <f t="shared" si="69"/>
        <v>18</v>
      </c>
      <c r="Y55" s="68">
        <f>N55+X55</f>
        <v>35</v>
      </c>
      <c r="AB55" s="87"/>
    </row>
    <row r="56" spans="1:28" ht="13.5" thickBot="1" x14ac:dyDescent="0.25">
      <c r="A56" s="95"/>
      <c r="AB56" s="87"/>
    </row>
    <row r="57" spans="1:28" ht="12.75" customHeight="1" x14ac:dyDescent="0.25">
      <c r="A57" s="99"/>
      <c r="D57" s="53" t="s">
        <v>15</v>
      </c>
      <c r="E57" s="54">
        <f t="shared" ref="E57:M57" si="73">IF(($C58-E52)&gt;=36,3,     IF(($C58-E52)&gt;=18,2,       IF(($C58-E52)&gt;=0,1,0)   )    )</f>
        <v>1</v>
      </c>
      <c r="F57" s="54">
        <f t="shared" si="73"/>
        <v>1</v>
      </c>
      <c r="G57" s="54">
        <f t="shared" si="73"/>
        <v>1</v>
      </c>
      <c r="H57" s="54">
        <f t="shared" si="73"/>
        <v>1</v>
      </c>
      <c r="I57" s="54">
        <f t="shared" si="73"/>
        <v>2</v>
      </c>
      <c r="J57" s="54">
        <f t="shared" si="73"/>
        <v>2</v>
      </c>
      <c r="K57" s="54">
        <f t="shared" si="73"/>
        <v>2</v>
      </c>
      <c r="L57" s="54">
        <f t="shared" si="73"/>
        <v>1</v>
      </c>
      <c r="M57" s="55">
        <f t="shared" si="73"/>
        <v>2</v>
      </c>
      <c r="N57" s="129">
        <f t="shared" ref="N57" si="74">SUM(E57:M57)</f>
        <v>13</v>
      </c>
      <c r="O57" s="132">
        <f t="shared" ref="O57:W57" si="75">IF(($C58-O52)&gt;=36,3,     IF(($C58-O52)&gt;=18,2,       IF(($C58-O52)&gt;=0,1,0)   )    )</f>
        <v>1</v>
      </c>
      <c r="P57" s="54">
        <f t="shared" si="75"/>
        <v>1</v>
      </c>
      <c r="Q57" s="54">
        <f t="shared" si="75"/>
        <v>2</v>
      </c>
      <c r="R57" s="54">
        <f t="shared" si="75"/>
        <v>1</v>
      </c>
      <c r="S57" s="54">
        <f t="shared" si="75"/>
        <v>1</v>
      </c>
      <c r="T57" s="54">
        <f t="shared" si="75"/>
        <v>2</v>
      </c>
      <c r="U57" s="54">
        <f t="shared" si="75"/>
        <v>2</v>
      </c>
      <c r="V57" s="54">
        <f t="shared" si="75"/>
        <v>2</v>
      </c>
      <c r="W57" s="55">
        <f t="shared" si="75"/>
        <v>1</v>
      </c>
      <c r="X57" s="116">
        <f t="shared" ref="X57:X59" si="76">SUM(O57:W57)</f>
        <v>13</v>
      </c>
      <c r="Y57" s="55">
        <f>N57+X57</f>
        <v>26</v>
      </c>
      <c r="AB57" s="87"/>
    </row>
    <row r="58" spans="1:28" ht="13.5" customHeight="1" x14ac:dyDescent="0.25">
      <c r="A58" s="96" t="s">
        <v>22</v>
      </c>
      <c r="B58" s="78">
        <f>AA73</f>
        <v>26.4</v>
      </c>
      <c r="C58" s="112">
        <f>ROUND((B58*Y52/113)+Y50-Y51,0)</f>
        <v>26</v>
      </c>
      <c r="D58" s="57" t="s">
        <v>14</v>
      </c>
      <c r="E58" s="84">
        <v>8</v>
      </c>
      <c r="F58" s="84">
        <v>4</v>
      </c>
      <c r="G58" s="84">
        <v>7</v>
      </c>
      <c r="H58" s="84">
        <v>8</v>
      </c>
      <c r="I58" s="84">
        <v>5</v>
      </c>
      <c r="J58" s="84">
        <v>6</v>
      </c>
      <c r="K58" s="84">
        <v>5</v>
      </c>
      <c r="L58" s="84">
        <v>6</v>
      </c>
      <c r="M58" s="114">
        <v>4</v>
      </c>
      <c r="N58" s="130">
        <f t="shared" ref="N58" si="77">SUM(E58:M58)</f>
        <v>53</v>
      </c>
      <c r="O58" s="84">
        <v>7</v>
      </c>
      <c r="P58" s="84">
        <v>6</v>
      </c>
      <c r="Q58" s="84">
        <v>4</v>
      </c>
      <c r="R58" s="84">
        <v>5</v>
      </c>
      <c r="S58" s="84">
        <v>7</v>
      </c>
      <c r="T58" s="84">
        <v>5</v>
      </c>
      <c r="U58" s="84">
        <v>5</v>
      </c>
      <c r="V58" s="84">
        <v>5</v>
      </c>
      <c r="W58" s="114">
        <v>7</v>
      </c>
      <c r="X58" s="110">
        <f t="shared" si="76"/>
        <v>51</v>
      </c>
      <c r="Y58" s="69">
        <f>N58+X58</f>
        <v>104</v>
      </c>
      <c r="Z58" s="97">
        <f>IF(AND(B58&lt;=36,Y59&gt;0),   VLOOKUP(((IF(AND(B58&gt;=18.5,B58&lt;= 26.4),4,5))&amp;Y59),TablaBajas[],2,FALSE), 0)</f>
        <v>0.2</v>
      </c>
      <c r="AA58" s="143">
        <f>IF((B58+Z58)&gt;=26.4,26.4,(B58+Z58))</f>
        <v>26.4</v>
      </c>
      <c r="AB58" s="98">
        <f>IF(Y58&gt;0,AB73+1,AB73)</f>
        <v>124</v>
      </c>
    </row>
    <row r="59" spans="1:28" ht="13.5" customHeight="1" thickBot="1" x14ac:dyDescent="0.3">
      <c r="A59" s="99"/>
      <c r="D59" s="75" t="s">
        <v>18</v>
      </c>
      <c r="E59" s="56">
        <f t="shared" ref="E59:M59" si="78" xml:space="preserve">       IF(    OR(E58="-", E58="",E58=0),0,       IF(E58-(E51+E57)&gt;=2,0,   IF(E58-(E51+E57)=1,1,   IF(E58-(E51+E57)=0,2,   IF(E58-(E51+E57)=-1,3,   IF(E58-(E51+E57)=-2,4,   IF(E58-(E51+E57)=-3,5,    IF(E58-(E51+E57)=-4,6,    ))))))))</f>
        <v>0</v>
      </c>
      <c r="F59" s="56">
        <f t="shared" si="78"/>
        <v>2</v>
      </c>
      <c r="G59" s="56">
        <f t="shared" si="78"/>
        <v>0</v>
      </c>
      <c r="H59" s="56">
        <f t="shared" si="78"/>
        <v>0</v>
      </c>
      <c r="I59" s="56">
        <f t="shared" si="78"/>
        <v>3</v>
      </c>
      <c r="J59" s="56">
        <f t="shared" si="78"/>
        <v>2</v>
      </c>
      <c r="K59" s="56">
        <f t="shared" si="78"/>
        <v>3</v>
      </c>
      <c r="L59" s="56">
        <f t="shared" si="78"/>
        <v>1</v>
      </c>
      <c r="M59" s="117">
        <f t="shared" si="78"/>
        <v>3</v>
      </c>
      <c r="N59" s="131">
        <f t="shared" ref="N59" si="79">SUM(E59:M59)</f>
        <v>14</v>
      </c>
      <c r="O59" s="133">
        <f t="shared" ref="O59:W59" si="80" xml:space="preserve">       IF(    OR(O58="-", O58="",O58=0),0,       IF(O58-(O51+O57)&gt;=2,0,   IF(O58-(O51+O57)=1,1,   IF(O58-(O51+O57)=0,2,   IF(O58-(O51+O57)=-1,3,   IF(O58-(O51+O57)=-2,4,   IF(O58-(O51+O57)=-3,5,    IF(O58-(O51+O57)=-4,6,    ))))))))</f>
        <v>0</v>
      </c>
      <c r="P59" s="56">
        <f t="shared" si="80"/>
        <v>2</v>
      </c>
      <c r="Q59" s="56">
        <f t="shared" si="80"/>
        <v>3</v>
      </c>
      <c r="R59" s="56">
        <f t="shared" si="80"/>
        <v>2</v>
      </c>
      <c r="S59" s="56">
        <f t="shared" si="80"/>
        <v>1</v>
      </c>
      <c r="T59" s="56">
        <f t="shared" si="80"/>
        <v>2</v>
      </c>
      <c r="U59" s="56">
        <f t="shared" si="80"/>
        <v>3</v>
      </c>
      <c r="V59" s="56">
        <f t="shared" si="80"/>
        <v>3</v>
      </c>
      <c r="W59" s="117">
        <f t="shared" si="80"/>
        <v>0</v>
      </c>
      <c r="X59" s="121">
        <f t="shared" si="76"/>
        <v>16</v>
      </c>
      <c r="Y59" s="70">
        <f>N59+X59</f>
        <v>30</v>
      </c>
      <c r="AB59" s="87"/>
    </row>
    <row r="60" spans="1:28" ht="13.5" thickBot="1" x14ac:dyDescent="0.25">
      <c r="A60" s="95"/>
      <c r="AB60" s="87"/>
    </row>
    <row r="61" spans="1:28" ht="12.75" customHeight="1" x14ac:dyDescent="0.25">
      <c r="A61" s="100"/>
      <c r="D61" s="58" t="s">
        <v>15</v>
      </c>
      <c r="E61" s="59">
        <f t="shared" ref="E61:M61" si="81">IF(($C62-E52)&gt;=36,3,     IF(($C62-E52)&gt;=18,2,       IF(($C62-E52)&gt;=0,1,0)   )    )</f>
        <v>1</v>
      </c>
      <c r="F61" s="59">
        <f t="shared" si="81"/>
        <v>1</v>
      </c>
      <c r="G61" s="59">
        <f t="shared" si="81"/>
        <v>1</v>
      </c>
      <c r="H61" s="59">
        <f t="shared" si="81"/>
        <v>1</v>
      </c>
      <c r="I61" s="59">
        <f t="shared" si="81"/>
        <v>2</v>
      </c>
      <c r="J61" s="59">
        <f t="shared" si="81"/>
        <v>2</v>
      </c>
      <c r="K61" s="59">
        <f t="shared" si="81"/>
        <v>2</v>
      </c>
      <c r="L61" s="59">
        <f t="shared" si="81"/>
        <v>1</v>
      </c>
      <c r="M61" s="60">
        <f t="shared" si="81"/>
        <v>2</v>
      </c>
      <c r="N61" s="134">
        <f t="shared" ref="N61" si="82">SUM(E61:M61)</f>
        <v>13</v>
      </c>
      <c r="O61" s="137">
        <f t="shared" ref="O61:W61" si="83">IF(($C62-O52)&gt;=36,3,     IF(($C62-O52)&gt;=18,2,       IF(($C62-O52)&gt;=0,1,0)   )    )</f>
        <v>1</v>
      </c>
      <c r="P61" s="59">
        <f t="shared" si="83"/>
        <v>1</v>
      </c>
      <c r="Q61" s="59">
        <f t="shared" si="83"/>
        <v>2</v>
      </c>
      <c r="R61" s="59">
        <f t="shared" si="83"/>
        <v>1</v>
      </c>
      <c r="S61" s="59">
        <f t="shared" si="83"/>
        <v>1</v>
      </c>
      <c r="T61" s="59">
        <f t="shared" si="83"/>
        <v>2</v>
      </c>
      <c r="U61" s="59">
        <f t="shared" si="83"/>
        <v>2</v>
      </c>
      <c r="V61" s="59">
        <f t="shared" si="83"/>
        <v>2</v>
      </c>
      <c r="W61" s="60">
        <f t="shared" si="83"/>
        <v>1</v>
      </c>
      <c r="X61" s="118">
        <f t="shared" ref="X61:X63" si="84">SUM(O61:W61)</f>
        <v>13</v>
      </c>
      <c r="Y61" s="60">
        <f>N61+X61</f>
        <v>26</v>
      </c>
      <c r="AB61" s="87"/>
    </row>
    <row r="62" spans="1:28" ht="13.5" customHeight="1" x14ac:dyDescent="0.25">
      <c r="A62" s="101" t="s">
        <v>23</v>
      </c>
      <c r="B62" s="79">
        <f>AA77</f>
        <v>26.4</v>
      </c>
      <c r="C62" s="112">
        <f>ROUND((B62*Y52/113)+Y50-Y51,0)</f>
        <v>26</v>
      </c>
      <c r="D62" s="62" t="s">
        <v>14</v>
      </c>
      <c r="E62" s="84">
        <v>8</v>
      </c>
      <c r="F62" s="84">
        <v>4</v>
      </c>
      <c r="G62" s="84">
        <v>6</v>
      </c>
      <c r="H62" s="84">
        <v>7</v>
      </c>
      <c r="I62" s="84">
        <v>5</v>
      </c>
      <c r="J62" s="84">
        <v>7</v>
      </c>
      <c r="K62" s="84">
        <v>7</v>
      </c>
      <c r="L62" s="84">
        <v>5</v>
      </c>
      <c r="M62" s="114">
        <v>7</v>
      </c>
      <c r="N62" s="135">
        <f t="shared" ref="N62" si="85">SUM(E62:M62)</f>
        <v>56</v>
      </c>
      <c r="O62" s="84">
        <v>7</v>
      </c>
      <c r="P62" s="84">
        <v>7</v>
      </c>
      <c r="Q62" s="84">
        <v>4</v>
      </c>
      <c r="R62" s="84">
        <v>5</v>
      </c>
      <c r="S62" s="84">
        <v>8</v>
      </c>
      <c r="T62" s="84">
        <v>4</v>
      </c>
      <c r="U62" s="84">
        <v>6</v>
      </c>
      <c r="V62" s="84">
        <v>7</v>
      </c>
      <c r="W62" s="114">
        <v>5</v>
      </c>
      <c r="X62" s="111">
        <f t="shared" si="84"/>
        <v>53</v>
      </c>
      <c r="Y62" s="71">
        <f>N62+X62</f>
        <v>109</v>
      </c>
      <c r="Z62" s="102">
        <f>IF(AND(B62&lt;=36,Y63&gt;0),   VLOOKUP(((IF(AND(B62&gt;=18.5,B62&lt;= 26.4),4,5))&amp;Y63),TablaBajas[],2,FALSE), 0)</f>
        <v>0.7</v>
      </c>
      <c r="AA62" s="141">
        <f>IF((B62+Z62)&gt;=26.4,26.4,(B62+Z62))</f>
        <v>26.4</v>
      </c>
      <c r="AB62" s="103">
        <f>IF(Y62&gt;0,AB77+1,AB77)</f>
        <v>141</v>
      </c>
    </row>
    <row r="63" spans="1:28" ht="13.5" customHeight="1" thickBot="1" x14ac:dyDescent="0.3">
      <c r="A63" s="104"/>
      <c r="B63" s="105"/>
      <c r="C63" s="105"/>
      <c r="D63" s="76" t="s">
        <v>18</v>
      </c>
      <c r="E63" s="61">
        <f t="shared" ref="E63:M63" si="86" xml:space="preserve">       IF(    OR(E62="-", E62="",E62=0),0,       IF(E62-(E51+E61)&gt;=2,0,   IF(E62-(E51+E61)=1,1,   IF(E62-(E51+E61)=0,2,   IF(E62-(E51+E61)=-1,3,   IF(E62-(E51+E61)=-2,4,   IF(E62-(E51+E61)=-3,5,    IF(E62-(E51+E61)=-4,6,    ))))))))</f>
        <v>0</v>
      </c>
      <c r="F63" s="61">
        <f t="shared" si="86"/>
        <v>2</v>
      </c>
      <c r="G63" s="61">
        <f t="shared" si="86"/>
        <v>1</v>
      </c>
      <c r="H63" s="61">
        <f t="shared" si="86"/>
        <v>1</v>
      </c>
      <c r="I63" s="61">
        <f t="shared" si="86"/>
        <v>3</v>
      </c>
      <c r="J63" s="61">
        <f t="shared" si="86"/>
        <v>1</v>
      </c>
      <c r="K63" s="61">
        <f t="shared" si="86"/>
        <v>1</v>
      </c>
      <c r="L63" s="61">
        <f t="shared" si="86"/>
        <v>2</v>
      </c>
      <c r="M63" s="119">
        <f t="shared" si="86"/>
        <v>0</v>
      </c>
      <c r="N63" s="136">
        <f t="shared" ref="N63" si="87">SUM(E63:M63)</f>
        <v>11</v>
      </c>
      <c r="O63" s="138">
        <f t="shared" ref="O63:W63" si="88" xml:space="preserve">       IF(    OR(O62="-", O62="",O62=0),0,       IF(O62-(O51+O61)&gt;=2,0,   IF(O62-(O51+O61)=1,1,   IF(O62-(O51+O61)=0,2,   IF(O62-(O51+O61)=-1,3,   IF(O62-(O51+O61)=-2,4,   IF(O62-(O51+O61)=-3,5,    IF(O62-(O51+O61)=-4,6,    ))))))))</f>
        <v>0</v>
      </c>
      <c r="P63" s="61">
        <f t="shared" si="88"/>
        <v>1</v>
      </c>
      <c r="Q63" s="61">
        <f t="shared" si="88"/>
        <v>3</v>
      </c>
      <c r="R63" s="61">
        <f t="shared" si="88"/>
        <v>2</v>
      </c>
      <c r="S63" s="61">
        <f t="shared" si="88"/>
        <v>0</v>
      </c>
      <c r="T63" s="61">
        <f t="shared" si="88"/>
        <v>3</v>
      </c>
      <c r="U63" s="61">
        <f t="shared" si="88"/>
        <v>2</v>
      </c>
      <c r="V63" s="61">
        <f t="shared" si="88"/>
        <v>1</v>
      </c>
      <c r="W63" s="119">
        <f t="shared" si="88"/>
        <v>2</v>
      </c>
      <c r="X63" s="122">
        <f t="shared" si="84"/>
        <v>14</v>
      </c>
      <c r="Y63" s="72">
        <f>N63+X63</f>
        <v>25</v>
      </c>
      <c r="Z63" s="105"/>
      <c r="AA63" s="105"/>
      <c r="AB63" s="106"/>
    </row>
    <row r="64" spans="1:28" ht="9.75" customHeight="1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31" ht="15" customHeight="1" x14ac:dyDescent="0.25">
      <c r="A65" s="86"/>
      <c r="B65" s="171" t="s">
        <v>4</v>
      </c>
      <c r="C65" s="174" t="s">
        <v>19</v>
      </c>
      <c r="D65" s="64" t="s">
        <v>1</v>
      </c>
      <c r="E65" s="155">
        <v>507</v>
      </c>
      <c r="F65" s="155">
        <v>362</v>
      </c>
      <c r="G65" s="155">
        <v>205</v>
      </c>
      <c r="H65" s="155">
        <v>371</v>
      </c>
      <c r="I65" s="155">
        <v>455</v>
      </c>
      <c r="J65" s="155">
        <v>393</v>
      </c>
      <c r="K65" s="155">
        <v>130</v>
      </c>
      <c r="L65" s="155">
        <v>264</v>
      </c>
      <c r="M65" s="156">
        <v>339</v>
      </c>
      <c r="N65" s="177" t="s">
        <v>16</v>
      </c>
      <c r="O65" s="157">
        <v>449</v>
      </c>
      <c r="P65" s="155">
        <v>343</v>
      </c>
      <c r="Q65" s="155">
        <v>174</v>
      </c>
      <c r="R65" s="155">
        <v>338</v>
      </c>
      <c r="S65" s="155">
        <v>331</v>
      </c>
      <c r="T65" s="155">
        <v>384</v>
      </c>
      <c r="U65" s="155">
        <v>504</v>
      </c>
      <c r="V65" s="155">
        <v>177</v>
      </c>
      <c r="W65" s="156">
        <v>345</v>
      </c>
      <c r="X65" s="177" t="s">
        <v>17</v>
      </c>
      <c r="Y65" s="89">
        <v>72.400000000000006</v>
      </c>
      <c r="Z65" s="180" t="s">
        <v>27</v>
      </c>
      <c r="AA65" s="183" t="s">
        <v>6</v>
      </c>
      <c r="AB65" s="186" t="s">
        <v>20</v>
      </c>
    </row>
    <row r="66" spans="1:31" ht="15" x14ac:dyDescent="0.25">
      <c r="A66" s="86" t="s">
        <v>31</v>
      </c>
      <c r="B66" s="172"/>
      <c r="C66" s="175"/>
      <c r="D66" s="65" t="s">
        <v>2</v>
      </c>
      <c r="E66" s="63">
        <v>5</v>
      </c>
      <c r="F66" s="63">
        <v>4</v>
      </c>
      <c r="G66" s="63">
        <v>3</v>
      </c>
      <c r="H66" s="63">
        <v>4</v>
      </c>
      <c r="I66" s="63">
        <v>5</v>
      </c>
      <c r="J66" s="63">
        <v>4</v>
      </c>
      <c r="K66" s="63">
        <v>3</v>
      </c>
      <c r="L66" s="63">
        <v>4</v>
      </c>
      <c r="M66" s="158">
        <v>4</v>
      </c>
      <c r="N66" s="178"/>
      <c r="O66" s="159">
        <v>5</v>
      </c>
      <c r="P66" s="63">
        <v>4</v>
      </c>
      <c r="Q66" s="63">
        <v>3</v>
      </c>
      <c r="R66" s="63">
        <v>4</v>
      </c>
      <c r="S66" s="63">
        <v>4</v>
      </c>
      <c r="T66" s="63">
        <v>4</v>
      </c>
      <c r="U66" s="63">
        <v>5</v>
      </c>
      <c r="V66" s="63">
        <v>3</v>
      </c>
      <c r="W66" s="158">
        <v>4</v>
      </c>
      <c r="X66" s="178"/>
      <c r="Y66" s="63">
        <v>72</v>
      </c>
      <c r="Z66" s="181"/>
      <c r="AA66" s="184"/>
      <c r="AB66" s="187"/>
    </row>
    <row r="67" spans="1:31" ht="15.75" thickBot="1" x14ac:dyDescent="0.3">
      <c r="A67" s="140">
        <v>45435</v>
      </c>
      <c r="B67" s="173"/>
      <c r="C67" s="176"/>
      <c r="D67" s="66" t="s">
        <v>3</v>
      </c>
      <c r="E67" s="160">
        <v>2</v>
      </c>
      <c r="F67" s="160">
        <v>8</v>
      </c>
      <c r="G67" s="160">
        <v>4</v>
      </c>
      <c r="H67" s="160">
        <v>10</v>
      </c>
      <c r="I67" s="160">
        <v>18</v>
      </c>
      <c r="J67" s="160">
        <v>6</v>
      </c>
      <c r="K67" s="160">
        <v>16</v>
      </c>
      <c r="L67" s="160">
        <v>14</v>
      </c>
      <c r="M67" s="161">
        <v>12</v>
      </c>
      <c r="N67" s="179"/>
      <c r="O67" s="162">
        <v>9</v>
      </c>
      <c r="P67" s="160">
        <v>17</v>
      </c>
      <c r="Q67" s="160">
        <v>11</v>
      </c>
      <c r="R67" s="160">
        <v>13</v>
      </c>
      <c r="S67" s="160">
        <v>5</v>
      </c>
      <c r="T67" s="160">
        <v>1</v>
      </c>
      <c r="U67" s="160">
        <v>3</v>
      </c>
      <c r="V67" s="160">
        <v>7</v>
      </c>
      <c r="W67" s="161">
        <v>15</v>
      </c>
      <c r="X67" s="179"/>
      <c r="Y67" s="108">
        <v>140</v>
      </c>
      <c r="Z67" s="182"/>
      <c r="AA67" s="185"/>
      <c r="AB67" s="188"/>
    </row>
    <row r="68" spans="1:31" ht="12.75" customHeight="1" x14ac:dyDescent="0.25">
      <c r="A68" s="146"/>
      <c r="D68" s="48" t="s">
        <v>15</v>
      </c>
      <c r="E68" s="49">
        <f t="shared" ref="E68:M68" si="89">IF(($C69-E67)&gt;=36,3,     IF(($C69-E67)&gt;=18,2,       IF(($C69-E67)&gt;=0,1,0)   )    )</f>
        <v>2</v>
      </c>
      <c r="F68" s="49">
        <f t="shared" si="89"/>
        <v>2</v>
      </c>
      <c r="G68" s="49">
        <f t="shared" si="89"/>
        <v>2</v>
      </c>
      <c r="H68" s="49">
        <f t="shared" si="89"/>
        <v>2</v>
      </c>
      <c r="I68" s="49">
        <f t="shared" si="89"/>
        <v>1</v>
      </c>
      <c r="J68" s="49">
        <f t="shared" si="89"/>
        <v>2</v>
      </c>
      <c r="K68" s="49">
        <f t="shared" si="89"/>
        <v>1</v>
      </c>
      <c r="L68" s="49">
        <f t="shared" si="89"/>
        <v>2</v>
      </c>
      <c r="M68" s="50">
        <f t="shared" si="89"/>
        <v>2</v>
      </c>
      <c r="N68" s="123">
        <f t="shared" ref="N68:N70" si="90">SUM(E68:M68)</f>
        <v>16</v>
      </c>
      <c r="O68" s="126">
        <f t="shared" ref="O68:W68" si="91">IF(($C69-O67)&gt;=36,3,     IF(($C69-O67)&gt;=18,2,       IF(($C69-O67)&gt;=0,1,0)   )    )</f>
        <v>2</v>
      </c>
      <c r="P68" s="49">
        <f t="shared" si="91"/>
        <v>1</v>
      </c>
      <c r="Q68" s="49">
        <f t="shared" si="91"/>
        <v>2</v>
      </c>
      <c r="R68" s="49">
        <f t="shared" si="91"/>
        <v>2</v>
      </c>
      <c r="S68" s="49">
        <f t="shared" si="91"/>
        <v>2</v>
      </c>
      <c r="T68" s="49">
        <f t="shared" si="91"/>
        <v>2</v>
      </c>
      <c r="U68" s="49">
        <f t="shared" si="91"/>
        <v>2</v>
      </c>
      <c r="V68" s="49">
        <f t="shared" si="91"/>
        <v>2</v>
      </c>
      <c r="W68" s="50">
        <f t="shared" si="91"/>
        <v>2</v>
      </c>
      <c r="X68" s="113">
        <f t="shared" ref="X68:X70" si="92">SUM(O68:W68)</f>
        <v>17</v>
      </c>
      <c r="Y68" s="85">
        <f>N68+X68</f>
        <v>33</v>
      </c>
      <c r="AB68" s="87"/>
    </row>
    <row r="69" spans="1:31" ht="13.5" customHeight="1" x14ac:dyDescent="0.25">
      <c r="A69" s="146" t="s">
        <v>24</v>
      </c>
      <c r="B69" s="73">
        <f>AA84</f>
        <v>26.4</v>
      </c>
      <c r="C69" s="112">
        <f>ROUND((B69*Y67/113)+Y65-Y66,0)</f>
        <v>33</v>
      </c>
      <c r="D69" s="52" t="s">
        <v>14</v>
      </c>
      <c r="E69" s="84">
        <v>9</v>
      </c>
      <c r="F69" s="84">
        <v>5</v>
      </c>
      <c r="G69" s="84">
        <v>4</v>
      </c>
      <c r="H69" s="84">
        <v>6</v>
      </c>
      <c r="I69" s="84">
        <v>7</v>
      </c>
      <c r="J69" s="84">
        <v>8</v>
      </c>
      <c r="K69" s="84">
        <v>5</v>
      </c>
      <c r="L69" s="84">
        <v>4</v>
      </c>
      <c r="M69" s="114">
        <v>5</v>
      </c>
      <c r="N69" s="147">
        <f t="shared" si="90"/>
        <v>53</v>
      </c>
      <c r="O69" s="84">
        <v>7</v>
      </c>
      <c r="P69" s="84">
        <v>6</v>
      </c>
      <c r="Q69" s="84">
        <v>6</v>
      </c>
      <c r="R69" s="84">
        <v>7</v>
      </c>
      <c r="S69" s="84">
        <v>7</v>
      </c>
      <c r="T69" s="84">
        <v>6</v>
      </c>
      <c r="U69" s="84">
        <v>7</v>
      </c>
      <c r="V69" s="84">
        <v>5</v>
      </c>
      <c r="W69" s="114">
        <v>6</v>
      </c>
      <c r="X69" s="109">
        <f t="shared" si="92"/>
        <v>57</v>
      </c>
      <c r="Y69" s="67">
        <f>N69+X69</f>
        <v>110</v>
      </c>
      <c r="Z69" s="92">
        <f>IF(AND(B69&lt;=36,Y70&gt;0),   VLOOKUP(((IF(AND(B69&gt;=18.5,B69&lt;= 26.4),4,5))&amp;Y70),TablaBajas[],2,FALSE), 0)</f>
        <v>0.1</v>
      </c>
      <c r="AA69" s="142">
        <f>IF((B69+Z69)&gt;=26.4,26.4,(B69+Z69))</f>
        <v>26.4</v>
      </c>
      <c r="AB69" s="93">
        <f>IF(Y69&gt;0,AB84+1,AB84)</f>
        <v>125</v>
      </c>
    </row>
    <row r="70" spans="1:31" ht="13.5" customHeight="1" thickBot="1" x14ac:dyDescent="0.3">
      <c r="A70" s="94"/>
      <c r="D70" s="148" t="s">
        <v>18</v>
      </c>
      <c r="E70" s="51">
        <f t="shared" ref="E70:M70" si="93" xml:space="preserve">       IF(    OR(E69="-", E69="",E69=0),0,       IF(E69-(E66+E68)&gt;=2,0,   IF(E69-(E66+E68)=1,1,   IF(E69-(E66+E68)=0,2,   IF(E69-(E66+E68)=-1,3,   IF(E69-(E66+E68)=-2,4,   IF(E69-(E66+E68)=-3,5,    IF(E69-(E66+E68)=-4,6,    ))))))))</f>
        <v>0</v>
      </c>
      <c r="F70" s="51">
        <f t="shared" si="93"/>
        <v>3</v>
      </c>
      <c r="G70" s="51">
        <f t="shared" si="93"/>
        <v>3</v>
      </c>
      <c r="H70" s="51">
        <f t="shared" si="93"/>
        <v>2</v>
      </c>
      <c r="I70" s="51">
        <f t="shared" si="93"/>
        <v>1</v>
      </c>
      <c r="J70" s="51">
        <f t="shared" si="93"/>
        <v>0</v>
      </c>
      <c r="K70" s="51">
        <f t="shared" si="93"/>
        <v>1</v>
      </c>
      <c r="L70" s="51">
        <f t="shared" si="93"/>
        <v>4</v>
      </c>
      <c r="M70" s="115">
        <f t="shared" si="93"/>
        <v>3</v>
      </c>
      <c r="N70" s="125">
        <f t="shared" si="90"/>
        <v>17</v>
      </c>
      <c r="O70" s="128">
        <f t="shared" ref="O70:W70" si="94" xml:space="preserve">       IF(    OR(O69="-", O69="",O69=0),0,       IF(O69-(O66+O68)&gt;=2,0,   IF(O69-(O66+O68)=1,1,   IF(O69-(O66+O68)=0,2,   IF(O69-(O66+O68)=-1,3,   IF(O69-(O66+O68)=-2,4,   IF(O69-(O66+O68)=-3,5,    IF(O69-(O66+O68)=-4,6,    ))))))))</f>
        <v>2</v>
      </c>
      <c r="P70" s="51">
        <f t="shared" si="94"/>
        <v>1</v>
      </c>
      <c r="Q70" s="51">
        <f t="shared" si="94"/>
        <v>1</v>
      </c>
      <c r="R70" s="51">
        <f t="shared" si="94"/>
        <v>1</v>
      </c>
      <c r="S70" s="51">
        <f t="shared" si="94"/>
        <v>1</v>
      </c>
      <c r="T70" s="51">
        <f t="shared" si="94"/>
        <v>2</v>
      </c>
      <c r="U70" s="51">
        <f t="shared" si="94"/>
        <v>2</v>
      </c>
      <c r="V70" s="51">
        <f t="shared" si="94"/>
        <v>2</v>
      </c>
      <c r="W70" s="115">
        <f t="shared" si="94"/>
        <v>2</v>
      </c>
      <c r="X70" s="120">
        <f t="shared" si="92"/>
        <v>14</v>
      </c>
      <c r="Y70" s="68">
        <f>N70+X70</f>
        <v>31</v>
      </c>
      <c r="AB70" s="87"/>
    </row>
    <row r="71" spans="1:31" ht="13.5" thickBot="1" x14ac:dyDescent="0.25">
      <c r="A71" s="95"/>
      <c r="AB71" s="87"/>
      <c r="AD71" t="s">
        <v>30</v>
      </c>
      <c r="AE71" t="s">
        <v>30</v>
      </c>
    </row>
    <row r="72" spans="1:31" ht="12.75" customHeight="1" x14ac:dyDescent="0.25">
      <c r="A72" s="99"/>
      <c r="D72" s="53" t="s">
        <v>15</v>
      </c>
      <c r="E72" s="54">
        <f t="shared" ref="E72:M72" si="95">IF(($C73-E67)&gt;=36,3,     IF(($C73-E67)&gt;=18,2,       IF(($C73-E67)&gt;=0,1,0)   )    )</f>
        <v>2</v>
      </c>
      <c r="F72" s="54">
        <f t="shared" si="95"/>
        <v>2</v>
      </c>
      <c r="G72" s="54">
        <f t="shared" si="95"/>
        <v>2</v>
      </c>
      <c r="H72" s="54">
        <f t="shared" si="95"/>
        <v>2</v>
      </c>
      <c r="I72" s="54">
        <f t="shared" si="95"/>
        <v>1</v>
      </c>
      <c r="J72" s="54">
        <f t="shared" si="95"/>
        <v>2</v>
      </c>
      <c r="K72" s="54">
        <f t="shared" si="95"/>
        <v>1</v>
      </c>
      <c r="L72" s="54">
        <f t="shared" si="95"/>
        <v>2</v>
      </c>
      <c r="M72" s="55">
        <f t="shared" si="95"/>
        <v>2</v>
      </c>
      <c r="N72" s="129">
        <f t="shared" ref="N72" si="96">SUM(E72:M72)</f>
        <v>16</v>
      </c>
      <c r="O72" s="132">
        <f t="shared" ref="O72:W72" si="97">IF(($C73-O67)&gt;=36,3,     IF(($C73-O67)&gt;=18,2,       IF(($C73-O67)&gt;=0,1,0)   )    )</f>
        <v>2</v>
      </c>
      <c r="P72" s="54">
        <f t="shared" si="97"/>
        <v>1</v>
      </c>
      <c r="Q72" s="54">
        <f t="shared" si="97"/>
        <v>2</v>
      </c>
      <c r="R72" s="54">
        <f t="shared" si="97"/>
        <v>2</v>
      </c>
      <c r="S72" s="54">
        <f t="shared" si="97"/>
        <v>2</v>
      </c>
      <c r="T72" s="54">
        <f t="shared" si="97"/>
        <v>2</v>
      </c>
      <c r="U72" s="54">
        <f t="shared" si="97"/>
        <v>2</v>
      </c>
      <c r="V72" s="54">
        <f t="shared" si="97"/>
        <v>2</v>
      </c>
      <c r="W72" s="55">
        <f t="shared" si="97"/>
        <v>2</v>
      </c>
      <c r="X72" s="116">
        <f t="shared" ref="X72:X74" si="98">SUM(O72:W72)</f>
        <v>17</v>
      </c>
      <c r="Y72" s="55">
        <f>N72+X72</f>
        <v>33</v>
      </c>
      <c r="AB72" s="87"/>
    </row>
    <row r="73" spans="1:31" ht="13.5" customHeight="1" x14ac:dyDescent="0.25">
      <c r="A73" s="149" t="s">
        <v>22</v>
      </c>
      <c r="B73" s="78">
        <f>AA88</f>
        <v>26.4</v>
      </c>
      <c r="C73" s="112">
        <f>ROUND((B73*Y67/113)+Y65-Y66,0)</f>
        <v>33</v>
      </c>
      <c r="D73" s="57">
        <v>9</v>
      </c>
      <c r="E73" s="84">
        <v>9</v>
      </c>
      <c r="F73" s="84">
        <v>5</v>
      </c>
      <c r="G73" s="84">
        <v>4</v>
      </c>
      <c r="H73" s="84">
        <v>7</v>
      </c>
      <c r="I73" s="84">
        <v>7</v>
      </c>
      <c r="J73" s="84">
        <v>6</v>
      </c>
      <c r="K73" s="84">
        <v>6</v>
      </c>
      <c r="L73" s="84">
        <v>5</v>
      </c>
      <c r="M73" s="114">
        <v>5</v>
      </c>
      <c r="N73" s="130">
        <f t="shared" ref="N73" si="99">SUM(E73:M73)</f>
        <v>54</v>
      </c>
      <c r="O73" s="84">
        <v>9</v>
      </c>
      <c r="P73" s="84">
        <v>6</v>
      </c>
      <c r="Q73" s="84">
        <v>4</v>
      </c>
      <c r="R73" s="84">
        <v>8</v>
      </c>
      <c r="S73" s="84">
        <v>8</v>
      </c>
      <c r="T73" s="84">
        <v>6</v>
      </c>
      <c r="U73" s="84">
        <v>6</v>
      </c>
      <c r="V73" s="84">
        <v>4</v>
      </c>
      <c r="W73" s="114">
        <v>5</v>
      </c>
      <c r="X73" s="110">
        <f t="shared" si="98"/>
        <v>56</v>
      </c>
      <c r="Y73" s="69">
        <f>N73+X73</f>
        <v>110</v>
      </c>
      <c r="Z73" s="97">
        <f>IF(AND(B73&lt;=36,Y74&gt;0),   VLOOKUP(((IF(AND(B73&gt;=18.5,B73&lt;= 26.4),4,5))&amp;Y74),TablaBajas[],2,FALSE), 0)</f>
        <v>0.1</v>
      </c>
      <c r="AA73" s="143">
        <f>IF((B73+Z73)&gt;=26.4,26.4,(B73+Z73))</f>
        <v>26.4</v>
      </c>
      <c r="AB73" s="98">
        <f>IF(Y73&gt;0,AB88+1,AB88)</f>
        <v>123</v>
      </c>
    </row>
    <row r="74" spans="1:31" ht="13.5" customHeight="1" thickBot="1" x14ac:dyDescent="0.3">
      <c r="A74" s="99"/>
      <c r="D74" s="150" t="s">
        <v>18</v>
      </c>
      <c r="E74" s="56">
        <f t="shared" ref="E74:M74" si="100" xml:space="preserve">       IF(    OR(E73="-", E73="",E73=0),0,       IF(E73-(E66+E72)&gt;=2,0,   IF(E73-(E66+E72)=1,1,   IF(E73-(E66+E72)=0,2,   IF(E73-(E66+E72)=-1,3,   IF(E73-(E66+E72)=-2,4,   IF(E73-(E66+E72)=-3,5,    IF(E73-(E66+E72)=-4,6,    ))))))))</f>
        <v>0</v>
      </c>
      <c r="F74" s="56">
        <f t="shared" si="100"/>
        <v>3</v>
      </c>
      <c r="G74" s="56">
        <f t="shared" si="100"/>
        <v>3</v>
      </c>
      <c r="H74" s="56">
        <f t="shared" si="100"/>
        <v>1</v>
      </c>
      <c r="I74" s="56">
        <f t="shared" si="100"/>
        <v>1</v>
      </c>
      <c r="J74" s="56">
        <f t="shared" si="100"/>
        <v>2</v>
      </c>
      <c r="K74" s="56">
        <f t="shared" si="100"/>
        <v>0</v>
      </c>
      <c r="L74" s="56">
        <f t="shared" si="100"/>
        <v>3</v>
      </c>
      <c r="M74" s="117">
        <f t="shared" si="100"/>
        <v>3</v>
      </c>
      <c r="N74" s="131">
        <f t="shared" ref="N74" si="101">SUM(E74:M74)</f>
        <v>16</v>
      </c>
      <c r="O74" s="133">
        <f t="shared" ref="O74:W74" si="102" xml:space="preserve">       IF(    OR(O73="-", O73="",O73=0),0,       IF(O73-(O66+O72)&gt;=2,0,   IF(O73-(O66+O72)=1,1,   IF(O73-(O66+O72)=0,2,   IF(O73-(O66+O72)=-1,3,   IF(O73-(O66+O72)=-2,4,   IF(O73-(O66+O72)=-3,5,    IF(O73-(O66+O72)=-4,6,    ))))))))</f>
        <v>0</v>
      </c>
      <c r="P74" s="56">
        <f t="shared" si="102"/>
        <v>1</v>
      </c>
      <c r="Q74" s="56">
        <f t="shared" si="102"/>
        <v>3</v>
      </c>
      <c r="R74" s="56">
        <f t="shared" si="102"/>
        <v>0</v>
      </c>
      <c r="S74" s="56">
        <f t="shared" si="102"/>
        <v>0</v>
      </c>
      <c r="T74" s="56">
        <f t="shared" si="102"/>
        <v>2</v>
      </c>
      <c r="U74" s="56">
        <f t="shared" si="102"/>
        <v>3</v>
      </c>
      <c r="V74" s="56">
        <f t="shared" si="102"/>
        <v>3</v>
      </c>
      <c r="W74" s="117">
        <f t="shared" si="102"/>
        <v>3</v>
      </c>
      <c r="X74" s="121">
        <f t="shared" si="98"/>
        <v>15</v>
      </c>
      <c r="Y74" s="70">
        <f>N74+X74</f>
        <v>31</v>
      </c>
      <c r="AB74" s="87"/>
    </row>
    <row r="75" spans="1:31" ht="13.5" thickBot="1" x14ac:dyDescent="0.25">
      <c r="A75" s="95"/>
      <c r="AB75" s="87"/>
    </row>
    <row r="76" spans="1:31" ht="12.75" customHeight="1" x14ac:dyDescent="0.25">
      <c r="A76" s="100"/>
      <c r="D76" s="58" t="s">
        <v>15</v>
      </c>
      <c r="E76" s="59">
        <f t="shared" ref="E76:M76" si="103">IF(($C77-E67)&gt;=36,3,     IF(($C77-E67)&gt;=18,2,       IF(($C77-E67)&gt;=0,1,0)   )    )</f>
        <v>2</v>
      </c>
      <c r="F76" s="59">
        <f t="shared" si="103"/>
        <v>2</v>
      </c>
      <c r="G76" s="59">
        <f t="shared" si="103"/>
        <v>2</v>
      </c>
      <c r="H76" s="59">
        <f t="shared" si="103"/>
        <v>2</v>
      </c>
      <c r="I76" s="59">
        <f t="shared" si="103"/>
        <v>1</v>
      </c>
      <c r="J76" s="59">
        <f t="shared" si="103"/>
        <v>2</v>
      </c>
      <c r="K76" s="59">
        <f t="shared" si="103"/>
        <v>1</v>
      </c>
      <c r="L76" s="59">
        <f t="shared" si="103"/>
        <v>2</v>
      </c>
      <c r="M76" s="60">
        <f t="shared" si="103"/>
        <v>2</v>
      </c>
      <c r="N76" s="134">
        <f t="shared" ref="N76" si="104">SUM(E76:M76)</f>
        <v>16</v>
      </c>
      <c r="O76" s="137">
        <f t="shared" ref="O76:W76" si="105">IF(($C77-O67)&gt;=36,3,     IF(($C77-O67)&gt;=18,2,       IF(($C77-O67)&gt;=0,1,0)   )    )</f>
        <v>2</v>
      </c>
      <c r="P76" s="59">
        <f t="shared" si="105"/>
        <v>1</v>
      </c>
      <c r="Q76" s="59">
        <f t="shared" si="105"/>
        <v>2</v>
      </c>
      <c r="R76" s="59">
        <f t="shared" si="105"/>
        <v>2</v>
      </c>
      <c r="S76" s="59">
        <f t="shared" si="105"/>
        <v>2</v>
      </c>
      <c r="T76" s="59">
        <f t="shared" si="105"/>
        <v>2</v>
      </c>
      <c r="U76" s="59">
        <f t="shared" si="105"/>
        <v>2</v>
      </c>
      <c r="V76" s="59">
        <f t="shared" si="105"/>
        <v>2</v>
      </c>
      <c r="W76" s="60">
        <f t="shared" si="105"/>
        <v>2</v>
      </c>
      <c r="X76" s="118">
        <f t="shared" ref="X76:X78" si="106">SUM(O76:W76)</f>
        <v>17</v>
      </c>
      <c r="Y76" s="60">
        <f>N76+X76</f>
        <v>33</v>
      </c>
      <c r="AB76" s="87"/>
    </row>
    <row r="77" spans="1:31" ht="13.5" customHeight="1" x14ac:dyDescent="0.25">
      <c r="A77" s="151" t="s">
        <v>23</v>
      </c>
      <c r="B77" s="79">
        <f>AA92</f>
        <v>26.4</v>
      </c>
      <c r="C77" s="112">
        <f>ROUND((B77*Y67/113)+Y65-Y66,0)</f>
        <v>33</v>
      </c>
      <c r="D77" s="62" t="s">
        <v>14</v>
      </c>
      <c r="E77" s="84">
        <v>9</v>
      </c>
      <c r="F77" s="84">
        <v>6</v>
      </c>
      <c r="G77" s="84">
        <v>4</v>
      </c>
      <c r="H77" s="84">
        <v>8</v>
      </c>
      <c r="I77" s="84">
        <v>8</v>
      </c>
      <c r="J77" s="84">
        <v>6</v>
      </c>
      <c r="K77" s="84">
        <v>3</v>
      </c>
      <c r="L77" s="84">
        <v>8</v>
      </c>
      <c r="M77" s="114">
        <v>6</v>
      </c>
      <c r="N77" s="135">
        <f t="shared" ref="N77" si="107">SUM(E77:M77)</f>
        <v>58</v>
      </c>
      <c r="O77" s="127">
        <v>8</v>
      </c>
      <c r="P77" s="84">
        <v>5</v>
      </c>
      <c r="Q77" s="84">
        <v>7</v>
      </c>
      <c r="R77" s="84">
        <v>6</v>
      </c>
      <c r="S77" s="84">
        <v>6</v>
      </c>
      <c r="T77" s="84">
        <v>6</v>
      </c>
      <c r="U77" s="84">
        <v>6</v>
      </c>
      <c r="V77" s="84">
        <v>5</v>
      </c>
      <c r="W77" s="114">
        <v>5</v>
      </c>
      <c r="X77" s="111">
        <f t="shared" si="106"/>
        <v>54</v>
      </c>
      <c r="Y77" s="71">
        <f>N77+X77</f>
        <v>112</v>
      </c>
      <c r="Z77" s="102">
        <f>IF(AND(B77&lt;=36,Y78&gt;0),   VLOOKUP(((IF(AND(B77&gt;=18.5,B77&lt;= 26.4),4,5))&amp;Y78),TablaBajas[],2,FALSE), 0)</f>
        <v>0.30000000000000004</v>
      </c>
      <c r="AA77" s="141">
        <f>IF((B77+Z77)&gt;=26.4,26.4,(B77+Z77))</f>
        <v>26.4</v>
      </c>
      <c r="AB77" s="103">
        <f>IF(Y77&gt;0,AB92+1,AB92)</f>
        <v>140</v>
      </c>
    </row>
    <row r="78" spans="1:31" ht="13.5" customHeight="1" thickBot="1" x14ac:dyDescent="0.3">
      <c r="A78" s="104"/>
      <c r="B78" s="105"/>
      <c r="C78" s="105"/>
      <c r="D78" s="152" t="s">
        <v>18</v>
      </c>
      <c r="E78" s="61">
        <f t="shared" ref="E78:M78" si="108" xml:space="preserve">       IF(    OR(E77="-", E77="",E77=0),0,       IF(E77-(E66+E76)&gt;=2,0,   IF(E77-(E66+E76)=1,1,   IF(E77-(E66+E76)=0,2,   IF(E77-(E66+E76)=-1,3,   IF(E77-(E66+E76)=-2,4,   IF(E77-(E66+E76)=-3,5,    IF(E77-(E66+E76)=-4,6,    ))))))))</f>
        <v>0</v>
      </c>
      <c r="F78" s="61">
        <f t="shared" si="108"/>
        <v>2</v>
      </c>
      <c r="G78" s="61">
        <f t="shared" si="108"/>
        <v>3</v>
      </c>
      <c r="H78" s="61">
        <f t="shared" si="108"/>
        <v>0</v>
      </c>
      <c r="I78" s="61">
        <f t="shared" si="108"/>
        <v>0</v>
      </c>
      <c r="J78" s="61">
        <f t="shared" si="108"/>
        <v>2</v>
      </c>
      <c r="K78" s="61">
        <f t="shared" si="108"/>
        <v>3</v>
      </c>
      <c r="L78" s="61">
        <f t="shared" si="108"/>
        <v>0</v>
      </c>
      <c r="M78" s="119">
        <f t="shared" si="108"/>
        <v>2</v>
      </c>
      <c r="N78" s="136">
        <f t="shared" ref="N78" si="109">SUM(E78:M78)</f>
        <v>12</v>
      </c>
      <c r="O78" s="138">
        <f t="shared" ref="O78:W78" si="110" xml:space="preserve">       IF(    OR(O77="-", O77="",O77=0),0,       IF(O77-(O66+O76)&gt;=2,0,   IF(O77-(O66+O76)=1,1,   IF(O77-(O66+O76)=0,2,   IF(O77-(O66+O76)=-1,3,   IF(O77-(O66+O76)=-2,4,   IF(O77-(O66+O76)=-3,5,    IF(O77-(O66+O76)=-4,6,    ))))))))</f>
        <v>1</v>
      </c>
      <c r="P78" s="61">
        <f t="shared" si="110"/>
        <v>2</v>
      </c>
      <c r="Q78" s="61">
        <f t="shared" si="110"/>
        <v>0</v>
      </c>
      <c r="R78" s="61">
        <f t="shared" si="110"/>
        <v>2</v>
      </c>
      <c r="S78" s="61">
        <f t="shared" si="110"/>
        <v>2</v>
      </c>
      <c r="T78" s="61">
        <f t="shared" si="110"/>
        <v>2</v>
      </c>
      <c r="U78" s="61">
        <f t="shared" si="110"/>
        <v>3</v>
      </c>
      <c r="V78" s="61">
        <f t="shared" si="110"/>
        <v>2</v>
      </c>
      <c r="W78" s="119">
        <f t="shared" si="110"/>
        <v>3</v>
      </c>
      <c r="X78" s="122">
        <f t="shared" si="106"/>
        <v>17</v>
      </c>
      <c r="Y78" s="72">
        <f>N78+X78</f>
        <v>29</v>
      </c>
      <c r="Z78" s="105"/>
      <c r="AA78" s="105"/>
      <c r="AB78" s="106"/>
    </row>
    <row r="79" spans="1:31" ht="9.75" customHeight="1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31" ht="15" customHeight="1" x14ac:dyDescent="0.25">
      <c r="A80" s="153"/>
      <c r="B80" s="171" t="s">
        <v>4</v>
      </c>
      <c r="C80" s="174" t="s">
        <v>19</v>
      </c>
      <c r="D80" s="64" t="s">
        <v>1</v>
      </c>
      <c r="E80" s="40">
        <v>465</v>
      </c>
      <c r="F80" s="41">
        <v>365</v>
      </c>
      <c r="G80" s="41">
        <v>155</v>
      </c>
      <c r="H80" s="41">
        <v>366</v>
      </c>
      <c r="I80" s="41">
        <v>449</v>
      </c>
      <c r="J80" s="41">
        <v>281</v>
      </c>
      <c r="K80" s="41">
        <v>126</v>
      </c>
      <c r="L80" s="41">
        <v>353</v>
      </c>
      <c r="M80" s="42">
        <v>301</v>
      </c>
      <c r="N80" s="177" t="s">
        <v>16</v>
      </c>
      <c r="O80" s="40">
        <v>358</v>
      </c>
      <c r="P80" s="41">
        <v>142</v>
      </c>
      <c r="Q80" s="41">
        <v>512</v>
      </c>
      <c r="R80" s="41">
        <v>331</v>
      </c>
      <c r="S80" s="41">
        <v>337</v>
      </c>
      <c r="T80" s="41">
        <v>328</v>
      </c>
      <c r="U80" s="41">
        <v>342</v>
      </c>
      <c r="V80" s="41">
        <v>126</v>
      </c>
      <c r="W80" s="42">
        <v>470</v>
      </c>
      <c r="X80" s="177" t="s">
        <v>17</v>
      </c>
      <c r="Y80" s="89">
        <v>71.3</v>
      </c>
      <c r="Z80" s="180" t="s">
        <v>27</v>
      </c>
      <c r="AA80" s="183" t="s">
        <v>6</v>
      </c>
      <c r="AB80" s="186" t="s">
        <v>20</v>
      </c>
    </row>
    <row r="81" spans="1:31" ht="15" x14ac:dyDescent="0.25">
      <c r="A81" s="153" t="s">
        <v>29</v>
      </c>
      <c r="B81" s="172"/>
      <c r="C81" s="175"/>
      <c r="D81" s="65" t="s">
        <v>2</v>
      </c>
      <c r="E81" s="43">
        <v>5</v>
      </c>
      <c r="F81" s="39">
        <v>4</v>
      </c>
      <c r="G81" s="39">
        <v>3</v>
      </c>
      <c r="H81" s="39">
        <v>4</v>
      </c>
      <c r="I81" s="39">
        <v>5</v>
      </c>
      <c r="J81" s="39">
        <v>4</v>
      </c>
      <c r="K81" s="39">
        <v>3</v>
      </c>
      <c r="L81" s="39">
        <v>4</v>
      </c>
      <c r="M81" s="44">
        <v>4</v>
      </c>
      <c r="N81" s="178"/>
      <c r="O81" s="43">
        <v>4</v>
      </c>
      <c r="P81" s="39">
        <v>3</v>
      </c>
      <c r="Q81" s="39">
        <v>5</v>
      </c>
      <c r="R81" s="39">
        <v>4</v>
      </c>
      <c r="S81" s="39">
        <v>4</v>
      </c>
      <c r="T81" s="39">
        <v>4</v>
      </c>
      <c r="U81" s="39">
        <v>4</v>
      </c>
      <c r="V81" s="39">
        <v>3</v>
      </c>
      <c r="W81" s="44">
        <v>5</v>
      </c>
      <c r="X81" s="178"/>
      <c r="Y81" s="63">
        <v>72</v>
      </c>
      <c r="Z81" s="181"/>
      <c r="AA81" s="184"/>
      <c r="AB81" s="187"/>
    </row>
    <row r="82" spans="1:31" ht="15.75" thickBot="1" x14ac:dyDescent="0.3">
      <c r="A82" s="154">
        <v>45421</v>
      </c>
      <c r="B82" s="173"/>
      <c r="C82" s="176"/>
      <c r="D82" s="66" t="s">
        <v>3</v>
      </c>
      <c r="E82" s="45">
        <v>8</v>
      </c>
      <c r="F82" s="46">
        <v>4</v>
      </c>
      <c r="G82" s="46">
        <v>18</v>
      </c>
      <c r="H82" s="46">
        <v>2</v>
      </c>
      <c r="I82" s="46">
        <v>6</v>
      </c>
      <c r="J82" s="46">
        <v>16</v>
      </c>
      <c r="K82" s="46">
        <v>12</v>
      </c>
      <c r="L82" s="46">
        <v>10</v>
      </c>
      <c r="M82" s="47">
        <v>14</v>
      </c>
      <c r="N82" s="179"/>
      <c r="O82" s="45">
        <v>3</v>
      </c>
      <c r="P82" s="46">
        <v>17</v>
      </c>
      <c r="Q82" s="46">
        <v>1</v>
      </c>
      <c r="R82" s="46">
        <v>15</v>
      </c>
      <c r="S82" s="46">
        <v>7</v>
      </c>
      <c r="T82" s="46">
        <v>5</v>
      </c>
      <c r="U82" s="46">
        <v>11</v>
      </c>
      <c r="V82" s="46">
        <v>9</v>
      </c>
      <c r="W82" s="47">
        <v>13</v>
      </c>
      <c r="X82" s="179"/>
      <c r="Y82" s="108">
        <v>140</v>
      </c>
      <c r="Z82" s="182"/>
      <c r="AA82" s="185"/>
      <c r="AB82" s="188"/>
    </row>
    <row r="83" spans="1:31" ht="12.75" customHeight="1" x14ac:dyDescent="0.25">
      <c r="A83" s="146"/>
      <c r="D83" s="48" t="s">
        <v>15</v>
      </c>
      <c r="E83" s="49">
        <f t="shared" ref="E83:M83" si="111">IF(($C84-E82)&gt;=36,3,     IF(($C84-E82)&gt;=18,2,       IF(($C84-E82)&gt;=0,1,0)   )    )</f>
        <v>2</v>
      </c>
      <c r="F83" s="49">
        <f t="shared" si="111"/>
        <v>2</v>
      </c>
      <c r="G83" s="49">
        <f t="shared" si="111"/>
        <v>1</v>
      </c>
      <c r="H83" s="49">
        <f t="shared" si="111"/>
        <v>2</v>
      </c>
      <c r="I83" s="49">
        <f t="shared" si="111"/>
        <v>2</v>
      </c>
      <c r="J83" s="49">
        <f t="shared" si="111"/>
        <v>1</v>
      </c>
      <c r="K83" s="49">
        <f t="shared" si="111"/>
        <v>2</v>
      </c>
      <c r="L83" s="49">
        <f t="shared" si="111"/>
        <v>2</v>
      </c>
      <c r="M83" s="50">
        <f t="shared" si="111"/>
        <v>2</v>
      </c>
      <c r="N83" s="123">
        <f t="shared" ref="N83:N85" si="112">SUM(E83:M83)</f>
        <v>16</v>
      </c>
      <c r="O83" s="126">
        <f t="shared" ref="O83:W83" si="113">IF(($C84-O82)&gt;=36,3,     IF(($C84-O82)&gt;=18,2,       IF(($C84-O82)&gt;=0,1,0)   )    )</f>
        <v>2</v>
      </c>
      <c r="P83" s="49">
        <f t="shared" si="113"/>
        <v>1</v>
      </c>
      <c r="Q83" s="49">
        <f t="shared" si="113"/>
        <v>2</v>
      </c>
      <c r="R83" s="49">
        <f t="shared" si="113"/>
        <v>1</v>
      </c>
      <c r="S83" s="49">
        <f t="shared" si="113"/>
        <v>2</v>
      </c>
      <c r="T83" s="49">
        <f t="shared" si="113"/>
        <v>2</v>
      </c>
      <c r="U83" s="49">
        <f t="shared" si="113"/>
        <v>2</v>
      </c>
      <c r="V83" s="49">
        <f t="shared" si="113"/>
        <v>2</v>
      </c>
      <c r="W83" s="50">
        <f t="shared" si="113"/>
        <v>2</v>
      </c>
      <c r="X83" s="113">
        <f t="shared" ref="X83:X85" si="114">SUM(O83:W83)</f>
        <v>16</v>
      </c>
      <c r="Y83" s="85">
        <f>N83+X83</f>
        <v>32</v>
      </c>
      <c r="AB83" s="87"/>
    </row>
    <row r="84" spans="1:31" ht="13.5" customHeight="1" x14ac:dyDescent="0.25">
      <c r="A84" s="146" t="s">
        <v>24</v>
      </c>
      <c r="B84" s="73">
        <f>AA99</f>
        <v>26.4</v>
      </c>
      <c r="C84" s="112">
        <f>ROUND((B84*Y82/113)+Y80-Y81,0)</f>
        <v>32</v>
      </c>
      <c r="D84" s="52" t="s">
        <v>14</v>
      </c>
      <c r="E84" s="84">
        <v>9</v>
      </c>
      <c r="F84" s="84">
        <v>6</v>
      </c>
      <c r="G84" s="84">
        <v>4</v>
      </c>
      <c r="H84" s="84">
        <v>6</v>
      </c>
      <c r="I84" s="84">
        <v>9</v>
      </c>
      <c r="J84" s="84">
        <v>8</v>
      </c>
      <c r="K84" s="84">
        <v>6</v>
      </c>
      <c r="L84" s="84">
        <v>7</v>
      </c>
      <c r="M84" s="114">
        <v>6</v>
      </c>
      <c r="N84" s="147">
        <f t="shared" si="112"/>
        <v>61</v>
      </c>
      <c r="O84" s="84">
        <v>5</v>
      </c>
      <c r="P84" s="84">
        <v>4</v>
      </c>
      <c r="Q84" s="84">
        <v>9</v>
      </c>
      <c r="R84" s="84">
        <v>6</v>
      </c>
      <c r="S84" s="84">
        <v>4</v>
      </c>
      <c r="T84" s="84">
        <v>5</v>
      </c>
      <c r="U84" s="84">
        <v>6</v>
      </c>
      <c r="V84" s="84">
        <v>6</v>
      </c>
      <c r="W84" s="114">
        <v>8</v>
      </c>
      <c r="X84" s="109">
        <f t="shared" si="114"/>
        <v>53</v>
      </c>
      <c r="Y84" s="67">
        <f>N84+X84</f>
        <v>114</v>
      </c>
      <c r="Z84" s="92">
        <f>IF(AND(B84&lt;=36,Y85&gt;0),   VLOOKUP(((IF(AND(B84&gt;=18.5,B84&lt;= 26.4),4,5))&amp;Y85),TablaBajas[],2,FALSE), 0)</f>
        <v>0.5</v>
      </c>
      <c r="AA84" s="142">
        <f>IF((B84+Z84)&gt;=26.4,26.4,(B84+Z84))</f>
        <v>26.4</v>
      </c>
      <c r="AB84" s="93">
        <f>IF(Y84&gt;0,AB99+1,AB99)</f>
        <v>124</v>
      </c>
    </row>
    <row r="85" spans="1:31" ht="13.5" customHeight="1" thickBot="1" x14ac:dyDescent="0.3">
      <c r="A85" s="94"/>
      <c r="D85" s="148" t="s">
        <v>18</v>
      </c>
      <c r="E85" s="51">
        <f t="shared" ref="E85:M85" si="115" xml:space="preserve">       IF(    OR(E84="-", E84="",E84=0),0,       IF(E84-(E81+E83)&gt;=2,0,   IF(E84-(E81+E83)=1,1,   IF(E84-(E81+E83)=0,2,   IF(E84-(E81+E83)=-1,3,   IF(E84-(E81+E83)=-2,4,   IF(E84-(E81+E83)=-3,5,    IF(E84-(E81+E83)=-4,6,    ))))))))</f>
        <v>0</v>
      </c>
      <c r="F85" s="51">
        <f t="shared" si="115"/>
        <v>2</v>
      </c>
      <c r="G85" s="51">
        <f t="shared" si="115"/>
        <v>2</v>
      </c>
      <c r="H85" s="51">
        <f t="shared" si="115"/>
        <v>2</v>
      </c>
      <c r="I85" s="51">
        <f t="shared" si="115"/>
        <v>0</v>
      </c>
      <c r="J85" s="51">
        <f t="shared" si="115"/>
        <v>0</v>
      </c>
      <c r="K85" s="51">
        <f t="shared" si="115"/>
        <v>1</v>
      </c>
      <c r="L85" s="51">
        <f t="shared" si="115"/>
        <v>1</v>
      </c>
      <c r="M85" s="115">
        <f t="shared" si="115"/>
        <v>2</v>
      </c>
      <c r="N85" s="125">
        <f t="shared" si="112"/>
        <v>10</v>
      </c>
      <c r="O85" s="128">
        <f t="shared" ref="O85:W85" si="116" xml:space="preserve">       IF(    OR(O84="-", O84="",O84=0),0,       IF(O84-(O81+O83)&gt;=2,0,   IF(O84-(O81+O83)=1,1,   IF(O84-(O81+O83)=0,2,   IF(O84-(O81+O83)=-1,3,   IF(O84-(O81+O83)=-2,4,   IF(O84-(O81+O83)=-3,5,    IF(O84-(O81+O83)=-4,6,    ))))))))</f>
        <v>3</v>
      </c>
      <c r="P85" s="51">
        <f t="shared" si="116"/>
        <v>2</v>
      </c>
      <c r="Q85" s="51">
        <f t="shared" si="116"/>
        <v>0</v>
      </c>
      <c r="R85" s="51">
        <f t="shared" si="116"/>
        <v>1</v>
      </c>
      <c r="S85" s="51">
        <f t="shared" si="116"/>
        <v>4</v>
      </c>
      <c r="T85" s="51">
        <f t="shared" si="116"/>
        <v>3</v>
      </c>
      <c r="U85" s="51">
        <f t="shared" si="116"/>
        <v>2</v>
      </c>
      <c r="V85" s="51">
        <f t="shared" si="116"/>
        <v>1</v>
      </c>
      <c r="W85" s="115">
        <f t="shared" si="116"/>
        <v>1</v>
      </c>
      <c r="X85" s="120">
        <f t="shared" si="114"/>
        <v>17</v>
      </c>
      <c r="Y85" s="68">
        <f>N85+X85</f>
        <v>27</v>
      </c>
      <c r="AB85" s="87"/>
    </row>
    <row r="86" spans="1:31" ht="13.5" thickBot="1" x14ac:dyDescent="0.25">
      <c r="A86" s="95"/>
      <c r="AB86" s="87"/>
      <c r="AD86" t="s">
        <v>30</v>
      </c>
      <c r="AE86" t="s">
        <v>30</v>
      </c>
    </row>
    <row r="87" spans="1:31" ht="12.75" customHeight="1" x14ac:dyDescent="0.25">
      <c r="A87" s="99"/>
      <c r="D87" s="53" t="s">
        <v>15</v>
      </c>
      <c r="E87" s="54">
        <f t="shared" ref="E87:M87" si="117">IF(($C88-E82)&gt;=36,3,     IF(($C88-E82)&gt;=18,2,       IF(($C88-E82)&gt;=0,1,0)   )    )</f>
        <v>2</v>
      </c>
      <c r="F87" s="54">
        <f t="shared" si="117"/>
        <v>2</v>
      </c>
      <c r="G87" s="54">
        <f t="shared" si="117"/>
        <v>1</v>
      </c>
      <c r="H87" s="54">
        <f t="shared" si="117"/>
        <v>2</v>
      </c>
      <c r="I87" s="54">
        <f t="shared" si="117"/>
        <v>2</v>
      </c>
      <c r="J87" s="54">
        <f t="shared" si="117"/>
        <v>1</v>
      </c>
      <c r="K87" s="54">
        <f t="shared" si="117"/>
        <v>2</v>
      </c>
      <c r="L87" s="54">
        <f t="shared" si="117"/>
        <v>2</v>
      </c>
      <c r="M87" s="55">
        <f t="shared" si="117"/>
        <v>2</v>
      </c>
      <c r="N87" s="129">
        <f t="shared" ref="N87" si="118">SUM(E87:M87)</f>
        <v>16</v>
      </c>
      <c r="O87" s="132">
        <f t="shared" ref="O87:W87" si="119">IF(($C88-O82)&gt;=36,3,     IF(($C88-O82)&gt;=18,2,       IF(($C88-O82)&gt;=0,1,0)   )    )</f>
        <v>2</v>
      </c>
      <c r="P87" s="54">
        <f t="shared" si="119"/>
        <v>1</v>
      </c>
      <c r="Q87" s="54">
        <f t="shared" si="119"/>
        <v>2</v>
      </c>
      <c r="R87" s="54">
        <f t="shared" si="119"/>
        <v>1</v>
      </c>
      <c r="S87" s="54">
        <f t="shared" si="119"/>
        <v>2</v>
      </c>
      <c r="T87" s="54">
        <f t="shared" si="119"/>
        <v>2</v>
      </c>
      <c r="U87" s="54">
        <f t="shared" si="119"/>
        <v>2</v>
      </c>
      <c r="V87" s="54">
        <f t="shared" si="119"/>
        <v>2</v>
      </c>
      <c r="W87" s="55">
        <f t="shared" si="119"/>
        <v>2</v>
      </c>
      <c r="X87" s="116">
        <f t="shared" ref="X87:X89" si="120">SUM(O87:W87)</f>
        <v>16</v>
      </c>
      <c r="Y87" s="55">
        <f>N87+X87</f>
        <v>32</v>
      </c>
      <c r="AB87" s="87"/>
    </row>
    <row r="88" spans="1:31" ht="13.5" customHeight="1" x14ac:dyDescent="0.25">
      <c r="A88" s="149" t="s">
        <v>22</v>
      </c>
      <c r="B88" s="78">
        <f>AA103</f>
        <v>26.4</v>
      </c>
      <c r="C88" s="112">
        <f>ROUND((B88*Y82/113)+Y80-Y81,0)</f>
        <v>32</v>
      </c>
      <c r="D88" s="57" t="s">
        <v>14</v>
      </c>
      <c r="E88" s="84">
        <v>8</v>
      </c>
      <c r="F88" s="84">
        <v>7</v>
      </c>
      <c r="G88" s="84">
        <v>3</v>
      </c>
      <c r="H88" s="84">
        <v>6</v>
      </c>
      <c r="I88" s="84">
        <v>5</v>
      </c>
      <c r="J88" s="84">
        <v>5</v>
      </c>
      <c r="K88" s="84">
        <v>5</v>
      </c>
      <c r="L88" s="84">
        <v>6</v>
      </c>
      <c r="M88" s="114">
        <v>6</v>
      </c>
      <c r="N88" s="130">
        <f t="shared" ref="N88" si="121">SUM(E88:M88)</f>
        <v>51</v>
      </c>
      <c r="O88" s="84">
        <v>7</v>
      </c>
      <c r="P88" s="84">
        <v>4</v>
      </c>
      <c r="Q88" s="84">
        <v>8</v>
      </c>
      <c r="R88" s="84">
        <v>5</v>
      </c>
      <c r="S88" s="84">
        <v>5</v>
      </c>
      <c r="T88" s="84">
        <v>8</v>
      </c>
      <c r="U88" s="84">
        <v>5</v>
      </c>
      <c r="V88" s="84">
        <v>3</v>
      </c>
      <c r="W88" s="114">
        <v>9</v>
      </c>
      <c r="X88" s="110">
        <f t="shared" si="120"/>
        <v>54</v>
      </c>
      <c r="Y88" s="69">
        <f>N88+X88</f>
        <v>105</v>
      </c>
      <c r="Z88" s="97">
        <f>IF(AND(B88&lt;=36,Y89&gt;0),   VLOOKUP(((IF(AND(B88&gt;=18.5,B88&lt;= 26.4),4,5))&amp;Y89),TablaBajas[],2,FALSE), 0)</f>
        <v>0</v>
      </c>
      <c r="AA88" s="143">
        <f>IF((B88+Z88)&gt;=26.4,26.4,(B88+Z88))</f>
        <v>26.4</v>
      </c>
      <c r="AB88" s="98">
        <f>IF(Y88&gt;0,AB103+1,AB103)</f>
        <v>122</v>
      </c>
    </row>
    <row r="89" spans="1:31" ht="13.5" customHeight="1" thickBot="1" x14ac:dyDescent="0.3">
      <c r="A89" s="99"/>
      <c r="D89" s="150" t="s">
        <v>18</v>
      </c>
      <c r="E89" s="56">
        <f t="shared" ref="E89:M89" si="122" xml:space="preserve">       IF(    OR(E88="-", E88="",E88=0),0,       IF(E88-(E81+E87)&gt;=2,0,   IF(E88-(E81+E87)=1,1,   IF(E88-(E81+E87)=0,2,   IF(E88-(E81+E87)=-1,3,   IF(E88-(E81+E87)=-2,4,   IF(E88-(E81+E87)=-3,5,    IF(E88-(E81+E87)=-4,6,    ))))))))</f>
        <v>1</v>
      </c>
      <c r="F89" s="56">
        <f t="shared" si="122"/>
        <v>1</v>
      </c>
      <c r="G89" s="56">
        <f t="shared" si="122"/>
        <v>3</v>
      </c>
      <c r="H89" s="56">
        <f t="shared" si="122"/>
        <v>2</v>
      </c>
      <c r="I89" s="56">
        <f t="shared" si="122"/>
        <v>4</v>
      </c>
      <c r="J89" s="56">
        <f t="shared" si="122"/>
        <v>2</v>
      </c>
      <c r="K89" s="56">
        <f t="shared" si="122"/>
        <v>2</v>
      </c>
      <c r="L89" s="56">
        <f t="shared" si="122"/>
        <v>2</v>
      </c>
      <c r="M89" s="117">
        <f t="shared" si="122"/>
        <v>2</v>
      </c>
      <c r="N89" s="131">
        <f t="shared" ref="N89" si="123">SUM(E89:M89)</f>
        <v>19</v>
      </c>
      <c r="O89" s="133">
        <f t="shared" ref="O89:W89" si="124" xml:space="preserve">       IF(    OR(O88="-", O88="",O88=0),0,       IF(O88-(O81+O87)&gt;=2,0,   IF(O88-(O81+O87)=1,1,   IF(O88-(O81+O87)=0,2,   IF(O88-(O81+O87)=-1,3,   IF(O88-(O81+O87)=-2,4,   IF(O88-(O81+O87)=-3,5,    IF(O88-(O81+O87)=-4,6,    ))))))))</f>
        <v>1</v>
      </c>
      <c r="P89" s="56">
        <f t="shared" si="124"/>
        <v>2</v>
      </c>
      <c r="Q89" s="56">
        <f t="shared" si="124"/>
        <v>1</v>
      </c>
      <c r="R89" s="56">
        <f t="shared" si="124"/>
        <v>2</v>
      </c>
      <c r="S89" s="56">
        <f t="shared" si="124"/>
        <v>3</v>
      </c>
      <c r="T89" s="56">
        <f t="shared" si="124"/>
        <v>0</v>
      </c>
      <c r="U89" s="56">
        <f t="shared" si="124"/>
        <v>3</v>
      </c>
      <c r="V89" s="56">
        <f t="shared" si="124"/>
        <v>4</v>
      </c>
      <c r="W89" s="117">
        <f t="shared" si="124"/>
        <v>0</v>
      </c>
      <c r="X89" s="121">
        <f t="shared" si="120"/>
        <v>16</v>
      </c>
      <c r="Y89" s="70">
        <f>N89+X89</f>
        <v>35</v>
      </c>
      <c r="AB89" s="87"/>
    </row>
    <row r="90" spans="1:31" ht="13.5" thickBot="1" x14ac:dyDescent="0.25">
      <c r="A90" s="95"/>
      <c r="AB90" s="87"/>
    </row>
    <row r="91" spans="1:31" ht="12.75" customHeight="1" x14ac:dyDescent="0.25">
      <c r="A91" s="100"/>
      <c r="D91" s="58" t="s">
        <v>15</v>
      </c>
      <c r="E91" s="59">
        <f t="shared" ref="E91:M91" si="125">IF(($C92-E82)&gt;=36,3,     IF(($C92-E82)&gt;=18,2,       IF(($C92-E82)&gt;=0,1,0)   )    )</f>
        <v>2</v>
      </c>
      <c r="F91" s="59">
        <f t="shared" si="125"/>
        <v>2</v>
      </c>
      <c r="G91" s="59">
        <f t="shared" si="125"/>
        <v>1</v>
      </c>
      <c r="H91" s="59">
        <f t="shared" si="125"/>
        <v>2</v>
      </c>
      <c r="I91" s="59">
        <f t="shared" si="125"/>
        <v>2</v>
      </c>
      <c r="J91" s="59">
        <f t="shared" si="125"/>
        <v>1</v>
      </c>
      <c r="K91" s="59">
        <f t="shared" si="125"/>
        <v>2</v>
      </c>
      <c r="L91" s="59">
        <f t="shared" si="125"/>
        <v>2</v>
      </c>
      <c r="M91" s="60">
        <f t="shared" si="125"/>
        <v>2</v>
      </c>
      <c r="N91" s="134">
        <f t="shared" ref="N91" si="126">SUM(E91:M91)</f>
        <v>16</v>
      </c>
      <c r="O91" s="137">
        <f t="shared" ref="O91:W91" si="127">IF(($C92-O82)&gt;=36,3,     IF(($C92-O82)&gt;=18,2,       IF(($C92-O82)&gt;=0,1,0)   )    )</f>
        <v>2</v>
      </c>
      <c r="P91" s="59">
        <f t="shared" si="127"/>
        <v>1</v>
      </c>
      <c r="Q91" s="59">
        <f t="shared" si="127"/>
        <v>2</v>
      </c>
      <c r="R91" s="59">
        <f t="shared" si="127"/>
        <v>1</v>
      </c>
      <c r="S91" s="59">
        <f t="shared" si="127"/>
        <v>2</v>
      </c>
      <c r="T91" s="59">
        <f t="shared" si="127"/>
        <v>2</v>
      </c>
      <c r="U91" s="59">
        <f t="shared" si="127"/>
        <v>2</v>
      </c>
      <c r="V91" s="59">
        <f t="shared" si="127"/>
        <v>2</v>
      </c>
      <c r="W91" s="60">
        <f t="shared" si="127"/>
        <v>2</v>
      </c>
      <c r="X91" s="118">
        <f t="shared" ref="X91:X93" si="128">SUM(O91:W91)</f>
        <v>16</v>
      </c>
      <c r="Y91" s="60">
        <f>N91+X91</f>
        <v>32</v>
      </c>
      <c r="AB91" s="87"/>
    </row>
    <row r="92" spans="1:31" ht="13.5" customHeight="1" x14ac:dyDescent="0.25">
      <c r="A92" s="151" t="s">
        <v>23</v>
      </c>
      <c r="B92" s="79">
        <f>AA107</f>
        <v>26.4</v>
      </c>
      <c r="C92" s="112">
        <f>ROUND((B92*Y82/113)+Y80-Y81,0)</f>
        <v>32</v>
      </c>
      <c r="D92" s="62" t="s">
        <v>14</v>
      </c>
      <c r="E92" s="84">
        <v>8</v>
      </c>
      <c r="F92" s="84">
        <v>6</v>
      </c>
      <c r="G92" s="84">
        <v>4</v>
      </c>
      <c r="H92" s="84">
        <v>6</v>
      </c>
      <c r="I92" s="84">
        <v>7</v>
      </c>
      <c r="J92" s="84">
        <v>5</v>
      </c>
      <c r="K92" s="84">
        <v>6</v>
      </c>
      <c r="L92" s="84">
        <v>8</v>
      </c>
      <c r="M92" s="114">
        <v>6</v>
      </c>
      <c r="N92" s="135">
        <f t="shared" ref="N92" si="129">SUM(E92:M92)</f>
        <v>56</v>
      </c>
      <c r="O92" s="127">
        <v>6</v>
      </c>
      <c r="P92" s="84">
        <v>5</v>
      </c>
      <c r="Q92" s="84">
        <v>9</v>
      </c>
      <c r="R92" s="84">
        <v>5</v>
      </c>
      <c r="S92" s="84">
        <v>6</v>
      </c>
      <c r="T92" s="84">
        <v>6</v>
      </c>
      <c r="U92" s="84">
        <v>5</v>
      </c>
      <c r="V92" s="84">
        <v>7</v>
      </c>
      <c r="W92" s="114">
        <v>7</v>
      </c>
      <c r="X92" s="111">
        <f t="shared" si="128"/>
        <v>56</v>
      </c>
      <c r="Y92" s="71">
        <f>N92+X92</f>
        <v>112</v>
      </c>
      <c r="Z92" s="102">
        <f>IF(AND(B92&lt;=36,Y93&gt;0),   VLOOKUP(((IF(AND(B92&gt;=18.5,B92&lt;= 26.4),4,5))&amp;Y93),TablaBajas[],2,FALSE), 0)</f>
        <v>0.4</v>
      </c>
      <c r="AA92" s="141">
        <f>IF((B92+Z92)&gt;=26.4,26.4,(B92+Z92))</f>
        <v>26.4</v>
      </c>
      <c r="AB92" s="103">
        <f>IF(Y92&gt;0,AB107+1,AB107)</f>
        <v>139</v>
      </c>
    </row>
    <row r="93" spans="1:31" ht="13.5" customHeight="1" thickBot="1" x14ac:dyDescent="0.3">
      <c r="A93" s="104"/>
      <c r="B93" s="105"/>
      <c r="C93" s="105"/>
      <c r="D93" s="152" t="s">
        <v>18</v>
      </c>
      <c r="E93" s="61">
        <f t="shared" ref="E93:M93" si="130" xml:space="preserve">       IF(    OR(E92="-", E92="",E92=0),0,       IF(E92-(E81+E91)&gt;=2,0,   IF(E92-(E81+E91)=1,1,   IF(E92-(E81+E91)=0,2,   IF(E92-(E81+E91)=-1,3,   IF(E92-(E81+E91)=-2,4,   IF(E92-(E81+E91)=-3,5,    IF(E92-(E81+E91)=-4,6,    ))))))))</f>
        <v>1</v>
      </c>
      <c r="F93" s="61">
        <f t="shared" si="130"/>
        <v>2</v>
      </c>
      <c r="G93" s="61">
        <f t="shared" si="130"/>
        <v>2</v>
      </c>
      <c r="H93" s="61">
        <f t="shared" si="130"/>
        <v>2</v>
      </c>
      <c r="I93" s="61">
        <f t="shared" si="130"/>
        <v>2</v>
      </c>
      <c r="J93" s="61">
        <f t="shared" si="130"/>
        <v>2</v>
      </c>
      <c r="K93" s="61">
        <f t="shared" si="130"/>
        <v>1</v>
      </c>
      <c r="L93" s="61">
        <f t="shared" si="130"/>
        <v>0</v>
      </c>
      <c r="M93" s="119">
        <f t="shared" si="130"/>
        <v>2</v>
      </c>
      <c r="N93" s="136">
        <f t="shared" ref="N93" si="131">SUM(E93:M93)</f>
        <v>14</v>
      </c>
      <c r="O93" s="138">
        <f t="shared" ref="O93:W93" si="132" xml:space="preserve">       IF(    OR(O92="-", O92="",O92=0),0,       IF(O92-(O81+O91)&gt;=2,0,   IF(O92-(O81+O91)=1,1,   IF(O92-(O81+O91)=0,2,   IF(O92-(O81+O91)=-1,3,   IF(O92-(O81+O91)=-2,4,   IF(O92-(O81+O91)=-3,5,    IF(O92-(O81+O91)=-4,6,    ))))))))</f>
        <v>2</v>
      </c>
      <c r="P93" s="61">
        <f t="shared" si="132"/>
        <v>1</v>
      </c>
      <c r="Q93" s="61">
        <f t="shared" si="132"/>
        <v>0</v>
      </c>
      <c r="R93" s="61">
        <f t="shared" si="132"/>
        <v>2</v>
      </c>
      <c r="S93" s="61">
        <f t="shared" si="132"/>
        <v>2</v>
      </c>
      <c r="T93" s="61">
        <f t="shared" si="132"/>
        <v>2</v>
      </c>
      <c r="U93" s="61">
        <f t="shared" si="132"/>
        <v>3</v>
      </c>
      <c r="V93" s="61">
        <f t="shared" si="132"/>
        <v>0</v>
      </c>
      <c r="W93" s="119">
        <f t="shared" si="132"/>
        <v>2</v>
      </c>
      <c r="X93" s="122">
        <f t="shared" si="128"/>
        <v>14</v>
      </c>
      <c r="Y93" s="72">
        <f>N93+X93</f>
        <v>28</v>
      </c>
      <c r="Z93" s="105"/>
      <c r="AA93" s="105"/>
      <c r="AB93" s="106"/>
    </row>
    <row r="94" spans="1:31" ht="9.75" customHeight="1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31" ht="15" customHeight="1" x14ac:dyDescent="0.25">
      <c r="A95" s="86"/>
      <c r="B95" s="171" t="s">
        <v>4</v>
      </c>
      <c r="C95" s="174" t="s">
        <v>19</v>
      </c>
      <c r="D95" s="64" t="s">
        <v>1</v>
      </c>
      <c r="E95" s="155">
        <v>507</v>
      </c>
      <c r="F95" s="155">
        <v>362</v>
      </c>
      <c r="G95" s="155">
        <v>205</v>
      </c>
      <c r="H95" s="155">
        <v>371</v>
      </c>
      <c r="I95" s="155">
        <v>455</v>
      </c>
      <c r="J95" s="155">
        <v>393</v>
      </c>
      <c r="K95" s="155">
        <v>130</v>
      </c>
      <c r="L95" s="155">
        <v>264</v>
      </c>
      <c r="M95" s="156">
        <v>339</v>
      </c>
      <c r="N95" s="177" t="s">
        <v>16</v>
      </c>
      <c r="O95" s="157">
        <v>449</v>
      </c>
      <c r="P95" s="155">
        <v>343</v>
      </c>
      <c r="Q95" s="155">
        <v>174</v>
      </c>
      <c r="R95" s="155">
        <v>338</v>
      </c>
      <c r="S95" s="155">
        <v>331</v>
      </c>
      <c r="T95" s="155">
        <v>384</v>
      </c>
      <c r="U95" s="155">
        <v>504</v>
      </c>
      <c r="V95" s="155">
        <v>177</v>
      </c>
      <c r="W95" s="156">
        <v>345</v>
      </c>
      <c r="X95" s="177" t="s">
        <v>17</v>
      </c>
      <c r="Y95" s="89">
        <v>72.400000000000006</v>
      </c>
      <c r="Z95" s="180" t="s">
        <v>27</v>
      </c>
      <c r="AA95" s="183" t="s">
        <v>6</v>
      </c>
      <c r="AB95" s="186" t="s">
        <v>20</v>
      </c>
    </row>
    <row r="96" spans="1:31" ht="15" x14ac:dyDescent="0.25">
      <c r="A96" s="86" t="s">
        <v>31</v>
      </c>
      <c r="B96" s="172"/>
      <c r="C96" s="175"/>
      <c r="D96" s="65" t="s">
        <v>2</v>
      </c>
      <c r="E96" s="63">
        <v>5</v>
      </c>
      <c r="F96" s="63">
        <v>4</v>
      </c>
      <c r="G96" s="63">
        <v>3</v>
      </c>
      <c r="H96" s="63">
        <v>4</v>
      </c>
      <c r="I96" s="63">
        <v>5</v>
      </c>
      <c r="J96" s="63">
        <v>4</v>
      </c>
      <c r="K96" s="63">
        <v>3</v>
      </c>
      <c r="L96" s="63">
        <v>4</v>
      </c>
      <c r="M96" s="158">
        <v>4</v>
      </c>
      <c r="N96" s="178"/>
      <c r="O96" s="159">
        <v>5</v>
      </c>
      <c r="P96" s="63">
        <v>4</v>
      </c>
      <c r="Q96" s="63">
        <v>3</v>
      </c>
      <c r="R96" s="63">
        <v>4</v>
      </c>
      <c r="S96" s="63">
        <v>4</v>
      </c>
      <c r="T96" s="63">
        <v>4</v>
      </c>
      <c r="U96" s="63">
        <v>5</v>
      </c>
      <c r="V96" s="63">
        <v>3</v>
      </c>
      <c r="W96" s="158">
        <v>4</v>
      </c>
      <c r="X96" s="178"/>
      <c r="Y96" s="63">
        <v>72</v>
      </c>
      <c r="Z96" s="181"/>
      <c r="AA96" s="184"/>
      <c r="AB96" s="187"/>
    </row>
    <row r="97" spans="1:31" ht="15.75" thickBot="1" x14ac:dyDescent="0.3">
      <c r="A97" s="140">
        <v>45330</v>
      </c>
      <c r="B97" s="173"/>
      <c r="C97" s="176"/>
      <c r="D97" s="66" t="s">
        <v>3</v>
      </c>
      <c r="E97" s="160">
        <v>2</v>
      </c>
      <c r="F97" s="160">
        <v>8</v>
      </c>
      <c r="G97" s="160">
        <v>4</v>
      </c>
      <c r="H97" s="160">
        <v>10</v>
      </c>
      <c r="I97" s="160">
        <v>18</v>
      </c>
      <c r="J97" s="160">
        <v>6</v>
      </c>
      <c r="K97" s="160">
        <v>16</v>
      </c>
      <c r="L97" s="160">
        <v>14</v>
      </c>
      <c r="M97" s="161">
        <v>12</v>
      </c>
      <c r="N97" s="179"/>
      <c r="O97" s="162">
        <v>9</v>
      </c>
      <c r="P97" s="160">
        <v>17</v>
      </c>
      <c r="Q97" s="160">
        <v>11</v>
      </c>
      <c r="R97" s="160">
        <v>13</v>
      </c>
      <c r="S97" s="160">
        <v>5</v>
      </c>
      <c r="T97" s="160">
        <v>1</v>
      </c>
      <c r="U97" s="160">
        <v>3</v>
      </c>
      <c r="V97" s="160">
        <v>7</v>
      </c>
      <c r="W97" s="161">
        <v>15</v>
      </c>
      <c r="X97" s="179"/>
      <c r="Y97" s="108">
        <v>140</v>
      </c>
      <c r="Z97" s="182"/>
      <c r="AA97" s="185"/>
      <c r="AB97" s="188"/>
    </row>
    <row r="98" spans="1:31" ht="12.75" customHeight="1" x14ac:dyDescent="0.25">
      <c r="A98" s="146"/>
      <c r="D98" s="48" t="s">
        <v>15</v>
      </c>
      <c r="E98" s="49">
        <f t="shared" ref="E98:M98" si="133">IF(($C99-E97)&gt;=36,3,     IF(($C99-E97)&gt;=18,2,       IF(($C99-E97)&gt;=0,1,0)   )    )</f>
        <v>2</v>
      </c>
      <c r="F98" s="49">
        <f t="shared" si="133"/>
        <v>2</v>
      </c>
      <c r="G98" s="49">
        <f t="shared" si="133"/>
        <v>2</v>
      </c>
      <c r="H98" s="49">
        <f t="shared" si="133"/>
        <v>2</v>
      </c>
      <c r="I98" s="49">
        <f t="shared" si="133"/>
        <v>1</v>
      </c>
      <c r="J98" s="49">
        <f t="shared" si="133"/>
        <v>2</v>
      </c>
      <c r="K98" s="49">
        <f t="shared" si="133"/>
        <v>1</v>
      </c>
      <c r="L98" s="49">
        <f t="shared" si="133"/>
        <v>2</v>
      </c>
      <c r="M98" s="50">
        <f t="shared" si="133"/>
        <v>2</v>
      </c>
      <c r="N98" s="123">
        <f t="shared" ref="N98:N100" si="134">SUM(E98:M98)</f>
        <v>16</v>
      </c>
      <c r="O98" s="126">
        <f t="shared" ref="O98:W98" si="135">IF(($C99-O97)&gt;=36,3,     IF(($C99-O97)&gt;=18,2,       IF(($C99-O97)&gt;=0,1,0)   )    )</f>
        <v>2</v>
      </c>
      <c r="P98" s="49">
        <f t="shared" si="135"/>
        <v>1</v>
      </c>
      <c r="Q98" s="49">
        <f t="shared" si="135"/>
        <v>2</v>
      </c>
      <c r="R98" s="49">
        <f t="shared" si="135"/>
        <v>2</v>
      </c>
      <c r="S98" s="49">
        <f t="shared" si="135"/>
        <v>2</v>
      </c>
      <c r="T98" s="49">
        <f t="shared" si="135"/>
        <v>2</v>
      </c>
      <c r="U98" s="49">
        <f t="shared" si="135"/>
        <v>2</v>
      </c>
      <c r="V98" s="49">
        <f t="shared" si="135"/>
        <v>2</v>
      </c>
      <c r="W98" s="50">
        <f t="shared" si="135"/>
        <v>2</v>
      </c>
      <c r="X98" s="113">
        <f t="shared" ref="X98:X100" si="136">SUM(O98:W98)</f>
        <v>17</v>
      </c>
      <c r="Y98" s="85">
        <f>N98+X98</f>
        <v>33</v>
      </c>
      <c r="AB98" s="87"/>
    </row>
    <row r="99" spans="1:31" ht="13.5" customHeight="1" x14ac:dyDescent="0.25">
      <c r="A99" s="146" t="s">
        <v>24</v>
      </c>
      <c r="B99" s="73">
        <f>AA114</f>
        <v>26.4</v>
      </c>
      <c r="C99" s="112">
        <f>ROUND((B99*Y97/113)+Y95-Y96,0)</f>
        <v>33</v>
      </c>
      <c r="D99" s="52" t="s">
        <v>14</v>
      </c>
      <c r="E99" s="84">
        <v>8</v>
      </c>
      <c r="F99" s="84">
        <v>6</v>
      </c>
      <c r="G99" s="84">
        <v>5</v>
      </c>
      <c r="H99" s="84">
        <v>5</v>
      </c>
      <c r="I99" s="84">
        <v>7</v>
      </c>
      <c r="J99" s="84">
        <v>5</v>
      </c>
      <c r="K99" s="84">
        <v>3</v>
      </c>
      <c r="L99" s="84">
        <v>6</v>
      </c>
      <c r="M99" s="114">
        <v>5</v>
      </c>
      <c r="N99" s="147">
        <f t="shared" si="134"/>
        <v>50</v>
      </c>
      <c r="O99" s="84">
        <v>9</v>
      </c>
      <c r="P99" s="84">
        <v>5</v>
      </c>
      <c r="Q99" s="84">
        <v>4</v>
      </c>
      <c r="R99" s="84">
        <v>7</v>
      </c>
      <c r="S99" s="84">
        <v>7</v>
      </c>
      <c r="T99" s="84">
        <v>5</v>
      </c>
      <c r="U99" s="84">
        <v>9</v>
      </c>
      <c r="V99" s="84">
        <v>5</v>
      </c>
      <c r="W99" s="114">
        <v>6</v>
      </c>
      <c r="X99" s="109">
        <f t="shared" si="136"/>
        <v>57</v>
      </c>
      <c r="Y99" s="67">
        <f>N99+X99</f>
        <v>107</v>
      </c>
      <c r="Z99" s="92">
        <f>IF(AND(B99&lt;=36,Y100&gt;0),   VLOOKUP(((IF(AND(B99&gt;=18.5,B99&lt;= 26.4),4,5))&amp;Y100),TablaBajas[],2,FALSE), 0)</f>
        <v>0</v>
      </c>
      <c r="AA99" s="142">
        <f>IF((B99+Z99)&gt;=26.4,26.4,(B99+Z99))</f>
        <v>26.4</v>
      </c>
      <c r="AB99" s="93">
        <f>IF(Y99&gt;0,AB114+1,AB114)</f>
        <v>123</v>
      </c>
    </row>
    <row r="100" spans="1:31" ht="13.5" customHeight="1" thickBot="1" x14ac:dyDescent="0.3">
      <c r="A100" s="94"/>
      <c r="D100" s="148" t="s">
        <v>18</v>
      </c>
      <c r="E100" s="51">
        <f t="shared" ref="E100:M100" si="137" xml:space="preserve">       IF(    OR(E99="-", E99="",E99=0),0,       IF(E99-(E96+E98)&gt;=2,0,   IF(E99-(E96+E98)=1,1,   IF(E99-(E96+E98)=0,2,   IF(E99-(E96+E98)=-1,3,   IF(E99-(E96+E98)=-2,4,   IF(E99-(E96+E98)=-3,5,    IF(E99-(E96+E98)=-4,6,    ))))))))</f>
        <v>1</v>
      </c>
      <c r="F100" s="51">
        <f t="shared" si="137"/>
        <v>2</v>
      </c>
      <c r="G100" s="51">
        <f t="shared" si="137"/>
        <v>2</v>
      </c>
      <c r="H100" s="51">
        <f t="shared" si="137"/>
        <v>3</v>
      </c>
      <c r="I100" s="51">
        <f t="shared" si="137"/>
        <v>1</v>
      </c>
      <c r="J100" s="51">
        <f t="shared" si="137"/>
        <v>3</v>
      </c>
      <c r="K100" s="51">
        <f t="shared" si="137"/>
        <v>3</v>
      </c>
      <c r="L100" s="51">
        <f t="shared" si="137"/>
        <v>2</v>
      </c>
      <c r="M100" s="115">
        <f t="shared" si="137"/>
        <v>3</v>
      </c>
      <c r="N100" s="125">
        <f t="shared" si="134"/>
        <v>20</v>
      </c>
      <c r="O100" s="128">
        <f t="shared" ref="O100:W100" si="138" xml:space="preserve">       IF(    OR(O99="-", O99="",O99=0),0,       IF(O99-(O96+O98)&gt;=2,0,   IF(O99-(O96+O98)=1,1,   IF(O99-(O96+O98)=0,2,   IF(O99-(O96+O98)=-1,3,   IF(O99-(O96+O98)=-2,4,   IF(O99-(O96+O98)=-3,5,    IF(O99-(O96+O98)=-4,6,    ))))))))</f>
        <v>0</v>
      </c>
      <c r="P100" s="51">
        <f t="shared" si="138"/>
        <v>2</v>
      </c>
      <c r="Q100" s="51">
        <f t="shared" si="138"/>
        <v>3</v>
      </c>
      <c r="R100" s="51">
        <f t="shared" si="138"/>
        <v>1</v>
      </c>
      <c r="S100" s="51">
        <f t="shared" si="138"/>
        <v>1</v>
      </c>
      <c r="T100" s="51">
        <f t="shared" si="138"/>
        <v>3</v>
      </c>
      <c r="U100" s="51">
        <f t="shared" si="138"/>
        <v>0</v>
      </c>
      <c r="V100" s="51">
        <f t="shared" si="138"/>
        <v>2</v>
      </c>
      <c r="W100" s="115">
        <f t="shared" si="138"/>
        <v>2</v>
      </c>
      <c r="X100" s="120">
        <f t="shared" si="136"/>
        <v>14</v>
      </c>
      <c r="Y100" s="68">
        <f>N100+X100</f>
        <v>34</v>
      </c>
      <c r="AB100" s="87"/>
    </row>
    <row r="101" spans="1:31" ht="13.5" thickBot="1" x14ac:dyDescent="0.25">
      <c r="A101" s="95"/>
      <c r="AB101" s="87"/>
      <c r="AD101" t="s">
        <v>30</v>
      </c>
      <c r="AE101" t="s">
        <v>30</v>
      </c>
    </row>
    <row r="102" spans="1:31" ht="12.75" customHeight="1" x14ac:dyDescent="0.25">
      <c r="A102" s="99"/>
      <c r="D102" s="53" t="s">
        <v>15</v>
      </c>
      <c r="E102" s="54">
        <f t="shared" ref="E102:M102" si="139">IF(($C103-E97)&gt;=36,3,     IF(($C103-E97)&gt;=18,2,       IF(($C103-E97)&gt;=0,1,0)   )    )</f>
        <v>2</v>
      </c>
      <c r="F102" s="54">
        <f t="shared" si="139"/>
        <v>2</v>
      </c>
      <c r="G102" s="54">
        <f t="shared" si="139"/>
        <v>2</v>
      </c>
      <c r="H102" s="54">
        <f t="shared" si="139"/>
        <v>2</v>
      </c>
      <c r="I102" s="54">
        <f t="shared" si="139"/>
        <v>1</v>
      </c>
      <c r="J102" s="54">
        <f t="shared" si="139"/>
        <v>2</v>
      </c>
      <c r="K102" s="54">
        <f t="shared" si="139"/>
        <v>1</v>
      </c>
      <c r="L102" s="54">
        <f t="shared" si="139"/>
        <v>2</v>
      </c>
      <c r="M102" s="55">
        <f t="shared" si="139"/>
        <v>2</v>
      </c>
      <c r="N102" s="129">
        <f t="shared" ref="N102" si="140">SUM(E102:M102)</f>
        <v>16</v>
      </c>
      <c r="O102" s="132">
        <f t="shared" ref="O102:W102" si="141">IF(($C103-O97)&gt;=36,3,     IF(($C103-O97)&gt;=18,2,       IF(($C103-O97)&gt;=0,1,0)   )    )</f>
        <v>2</v>
      </c>
      <c r="P102" s="54">
        <f t="shared" si="141"/>
        <v>1</v>
      </c>
      <c r="Q102" s="54">
        <f t="shared" si="141"/>
        <v>2</v>
      </c>
      <c r="R102" s="54">
        <f t="shared" si="141"/>
        <v>2</v>
      </c>
      <c r="S102" s="54">
        <f t="shared" si="141"/>
        <v>2</v>
      </c>
      <c r="T102" s="54">
        <f t="shared" si="141"/>
        <v>2</v>
      </c>
      <c r="U102" s="54">
        <f t="shared" si="141"/>
        <v>2</v>
      </c>
      <c r="V102" s="54">
        <f t="shared" si="141"/>
        <v>2</v>
      </c>
      <c r="W102" s="55">
        <f t="shared" si="141"/>
        <v>2</v>
      </c>
      <c r="X102" s="116">
        <f t="shared" ref="X102:X104" si="142">SUM(O102:W102)</f>
        <v>17</v>
      </c>
      <c r="Y102" s="55">
        <f>N102+X102</f>
        <v>33</v>
      </c>
      <c r="AB102" s="87"/>
    </row>
    <row r="103" spans="1:31" ht="13.5" customHeight="1" x14ac:dyDescent="0.25">
      <c r="A103" s="149" t="s">
        <v>22</v>
      </c>
      <c r="B103" s="78">
        <f>AA118</f>
        <v>26.4</v>
      </c>
      <c r="C103" s="112">
        <f>ROUND((B103*Y97/113)+Y95-Y96,0)</f>
        <v>33</v>
      </c>
      <c r="D103" s="57">
        <v>9</v>
      </c>
      <c r="E103" s="84">
        <v>8</v>
      </c>
      <c r="F103" s="84">
        <v>6</v>
      </c>
      <c r="G103" s="84">
        <v>5</v>
      </c>
      <c r="H103" s="84">
        <v>5</v>
      </c>
      <c r="I103" s="84">
        <v>6</v>
      </c>
      <c r="J103" s="84">
        <v>8</v>
      </c>
      <c r="K103" s="84">
        <v>6</v>
      </c>
      <c r="L103" s="84">
        <v>7</v>
      </c>
      <c r="M103" s="114">
        <v>8</v>
      </c>
      <c r="N103" s="130">
        <f t="shared" ref="N103" si="143">SUM(E103:M103)</f>
        <v>59</v>
      </c>
      <c r="O103" s="84">
        <v>6</v>
      </c>
      <c r="P103" s="84">
        <v>5</v>
      </c>
      <c r="Q103" s="84">
        <v>5</v>
      </c>
      <c r="R103" s="84">
        <v>8</v>
      </c>
      <c r="S103" s="84">
        <v>6</v>
      </c>
      <c r="T103" s="84">
        <v>7</v>
      </c>
      <c r="U103" s="84">
        <v>7</v>
      </c>
      <c r="V103" s="84">
        <v>5</v>
      </c>
      <c r="W103" s="114">
        <v>5</v>
      </c>
      <c r="X103" s="110">
        <f t="shared" si="142"/>
        <v>54</v>
      </c>
      <c r="Y103" s="69">
        <f>N103+X103</f>
        <v>113</v>
      </c>
      <c r="Z103" s="97">
        <f>IF(AND(B103&lt;=36,Y104&gt;0),   VLOOKUP(((IF(AND(B103&gt;=18.5,B103&lt;= 26.4),4,5))&amp;Y104),TablaBajas[],2,FALSE), 0)</f>
        <v>0.4</v>
      </c>
      <c r="AA103" s="143">
        <f>IF((B103+Z103)&gt;=26.4,26.4,(B103+Z103))</f>
        <v>26.4</v>
      </c>
      <c r="AB103" s="98">
        <f>IF(Y103&gt;0,AB118+1,AB118)</f>
        <v>121</v>
      </c>
    </row>
    <row r="104" spans="1:31" ht="13.5" customHeight="1" thickBot="1" x14ac:dyDescent="0.3">
      <c r="A104" s="99"/>
      <c r="D104" s="150" t="s">
        <v>18</v>
      </c>
      <c r="E104" s="56">
        <f t="shared" ref="E104:M104" si="144" xml:space="preserve">       IF(    OR(E103="-", E103="",E103=0),0,       IF(E103-(E96+E102)&gt;=2,0,   IF(E103-(E96+E102)=1,1,   IF(E103-(E96+E102)=0,2,   IF(E103-(E96+E102)=-1,3,   IF(E103-(E96+E102)=-2,4,   IF(E103-(E96+E102)=-3,5,    IF(E103-(E96+E102)=-4,6,    ))))))))</f>
        <v>1</v>
      </c>
      <c r="F104" s="56">
        <f t="shared" si="144"/>
        <v>2</v>
      </c>
      <c r="G104" s="56">
        <f t="shared" si="144"/>
        <v>2</v>
      </c>
      <c r="H104" s="56">
        <f t="shared" si="144"/>
        <v>3</v>
      </c>
      <c r="I104" s="56">
        <f t="shared" si="144"/>
        <v>2</v>
      </c>
      <c r="J104" s="56">
        <f t="shared" si="144"/>
        <v>0</v>
      </c>
      <c r="K104" s="56">
        <f t="shared" si="144"/>
        <v>0</v>
      </c>
      <c r="L104" s="56">
        <f t="shared" si="144"/>
        <v>1</v>
      </c>
      <c r="M104" s="117">
        <f t="shared" si="144"/>
        <v>0</v>
      </c>
      <c r="N104" s="131">
        <f t="shared" ref="N104" si="145">SUM(E104:M104)</f>
        <v>11</v>
      </c>
      <c r="O104" s="133">
        <f t="shared" ref="O104:W104" si="146" xml:space="preserve">       IF(    OR(O103="-", O103="",O103=0),0,       IF(O103-(O96+O102)&gt;=2,0,   IF(O103-(O96+O102)=1,1,   IF(O103-(O96+O102)=0,2,   IF(O103-(O96+O102)=-1,3,   IF(O103-(O96+O102)=-2,4,   IF(O103-(O96+O102)=-3,5,    IF(O103-(O96+O102)=-4,6,    ))))))))</f>
        <v>3</v>
      </c>
      <c r="P104" s="56">
        <f t="shared" si="146"/>
        <v>2</v>
      </c>
      <c r="Q104" s="56">
        <f t="shared" si="146"/>
        <v>2</v>
      </c>
      <c r="R104" s="56">
        <f t="shared" si="146"/>
        <v>0</v>
      </c>
      <c r="S104" s="56">
        <f t="shared" si="146"/>
        <v>2</v>
      </c>
      <c r="T104" s="56">
        <f t="shared" si="146"/>
        <v>1</v>
      </c>
      <c r="U104" s="56">
        <f t="shared" si="146"/>
        <v>2</v>
      </c>
      <c r="V104" s="56">
        <f t="shared" si="146"/>
        <v>2</v>
      </c>
      <c r="W104" s="117">
        <f t="shared" si="146"/>
        <v>3</v>
      </c>
      <c r="X104" s="121">
        <f t="shared" si="142"/>
        <v>17</v>
      </c>
      <c r="Y104" s="70">
        <f>N104+X104</f>
        <v>28</v>
      </c>
      <c r="AB104" s="87"/>
    </row>
    <row r="105" spans="1:31" ht="13.5" thickBot="1" x14ac:dyDescent="0.25">
      <c r="A105" s="95"/>
      <c r="AB105" s="87"/>
    </row>
    <row r="106" spans="1:31" ht="12.75" customHeight="1" x14ac:dyDescent="0.25">
      <c r="A106" s="100"/>
      <c r="D106" s="58" t="s">
        <v>15</v>
      </c>
      <c r="E106" s="59">
        <f t="shared" ref="E106:M106" si="147">IF(($C107-E97)&gt;=36,3,     IF(($C107-E97)&gt;=18,2,       IF(($C107-E97)&gt;=0,1,0)   )    )</f>
        <v>2</v>
      </c>
      <c r="F106" s="59">
        <f t="shared" si="147"/>
        <v>2</v>
      </c>
      <c r="G106" s="59">
        <f t="shared" si="147"/>
        <v>2</v>
      </c>
      <c r="H106" s="59">
        <f t="shared" si="147"/>
        <v>2</v>
      </c>
      <c r="I106" s="59">
        <f t="shared" si="147"/>
        <v>1</v>
      </c>
      <c r="J106" s="59">
        <f t="shared" si="147"/>
        <v>2</v>
      </c>
      <c r="K106" s="59">
        <f t="shared" si="147"/>
        <v>1</v>
      </c>
      <c r="L106" s="59">
        <f t="shared" si="147"/>
        <v>2</v>
      </c>
      <c r="M106" s="60">
        <f t="shared" si="147"/>
        <v>2</v>
      </c>
      <c r="N106" s="134">
        <f t="shared" ref="N106" si="148">SUM(E106:M106)</f>
        <v>16</v>
      </c>
      <c r="O106" s="137">
        <f t="shared" ref="O106:W106" si="149">IF(($C107-O97)&gt;=36,3,     IF(($C107-O97)&gt;=18,2,       IF(($C107-O97)&gt;=0,1,0)   )    )</f>
        <v>2</v>
      </c>
      <c r="P106" s="59">
        <f t="shared" si="149"/>
        <v>1</v>
      </c>
      <c r="Q106" s="59">
        <f t="shared" si="149"/>
        <v>2</v>
      </c>
      <c r="R106" s="59">
        <f t="shared" si="149"/>
        <v>2</v>
      </c>
      <c r="S106" s="59">
        <f t="shared" si="149"/>
        <v>2</v>
      </c>
      <c r="T106" s="59">
        <f t="shared" si="149"/>
        <v>2</v>
      </c>
      <c r="U106" s="59">
        <f t="shared" si="149"/>
        <v>2</v>
      </c>
      <c r="V106" s="59">
        <f t="shared" si="149"/>
        <v>2</v>
      </c>
      <c r="W106" s="60">
        <f t="shared" si="149"/>
        <v>2</v>
      </c>
      <c r="X106" s="118">
        <f t="shared" ref="X106:X108" si="150">SUM(O106:W106)</f>
        <v>17</v>
      </c>
      <c r="Y106" s="60">
        <f>N106+X106</f>
        <v>33</v>
      </c>
      <c r="AB106" s="87"/>
    </row>
    <row r="107" spans="1:31" ht="13.5" customHeight="1" x14ac:dyDescent="0.25">
      <c r="A107" s="151" t="s">
        <v>23</v>
      </c>
      <c r="B107" s="79">
        <f>AA122</f>
        <v>26.4</v>
      </c>
      <c r="C107" s="112">
        <f>ROUND((B107*Y97/113)+Y95-Y96,0)</f>
        <v>33</v>
      </c>
      <c r="D107" s="62" t="s">
        <v>14</v>
      </c>
      <c r="E107" s="84">
        <v>9</v>
      </c>
      <c r="F107" s="84">
        <v>8</v>
      </c>
      <c r="G107" s="84">
        <v>6</v>
      </c>
      <c r="H107" s="84">
        <v>6</v>
      </c>
      <c r="I107" s="84">
        <v>8</v>
      </c>
      <c r="J107" s="84">
        <v>7</v>
      </c>
      <c r="K107" s="84">
        <v>3</v>
      </c>
      <c r="L107" s="84">
        <v>5</v>
      </c>
      <c r="M107" s="114">
        <v>6</v>
      </c>
      <c r="N107" s="135">
        <f t="shared" ref="N107" si="151">SUM(E107:M107)</f>
        <v>58</v>
      </c>
      <c r="O107" s="127">
        <v>7</v>
      </c>
      <c r="P107" s="84">
        <v>5</v>
      </c>
      <c r="Q107" s="84">
        <v>4</v>
      </c>
      <c r="R107" s="84">
        <v>8</v>
      </c>
      <c r="S107" s="84">
        <v>5</v>
      </c>
      <c r="T107" s="84">
        <v>8</v>
      </c>
      <c r="U107" s="84">
        <v>7</v>
      </c>
      <c r="V107" s="84">
        <v>3</v>
      </c>
      <c r="W107" s="114">
        <v>6</v>
      </c>
      <c r="X107" s="111">
        <f t="shared" si="150"/>
        <v>53</v>
      </c>
      <c r="Y107" s="71">
        <f>N107+X107</f>
        <v>111</v>
      </c>
      <c r="Z107" s="102">
        <f>IF(AND(B107&lt;=36,Y108&gt;0),   VLOOKUP(((IF(AND(B107&gt;=18.5,B107&lt;= 26.4),4,5))&amp;Y108),TablaBajas[],2,FALSE), 0)</f>
        <v>0.2</v>
      </c>
      <c r="AA107" s="141">
        <f>IF((B107+Z107)&gt;=26.4,26.4,(B107+Z107))</f>
        <v>26.4</v>
      </c>
      <c r="AB107" s="103">
        <f>IF(Y107&gt;0,AB122+1,AB122)</f>
        <v>138</v>
      </c>
    </row>
    <row r="108" spans="1:31" ht="13.5" customHeight="1" thickBot="1" x14ac:dyDescent="0.3">
      <c r="A108" s="104"/>
      <c r="B108" s="105"/>
      <c r="C108" s="105"/>
      <c r="D108" s="152" t="s">
        <v>18</v>
      </c>
      <c r="E108" s="61">
        <f t="shared" ref="E108:M108" si="152" xml:space="preserve">       IF(    OR(E107="-", E107="",E107=0),0,       IF(E107-(E96+E106)&gt;=2,0,   IF(E107-(E96+E106)=1,1,   IF(E107-(E96+E106)=0,2,   IF(E107-(E96+E106)=-1,3,   IF(E107-(E96+E106)=-2,4,   IF(E107-(E96+E106)=-3,5,    IF(E107-(E96+E106)=-4,6,    ))))))))</f>
        <v>0</v>
      </c>
      <c r="F108" s="61">
        <f t="shared" si="152"/>
        <v>0</v>
      </c>
      <c r="G108" s="61">
        <f t="shared" si="152"/>
        <v>1</v>
      </c>
      <c r="H108" s="61">
        <f t="shared" si="152"/>
        <v>2</v>
      </c>
      <c r="I108" s="61">
        <f t="shared" si="152"/>
        <v>0</v>
      </c>
      <c r="J108" s="61">
        <f t="shared" si="152"/>
        <v>1</v>
      </c>
      <c r="K108" s="61">
        <f t="shared" si="152"/>
        <v>3</v>
      </c>
      <c r="L108" s="61">
        <f t="shared" si="152"/>
        <v>3</v>
      </c>
      <c r="M108" s="119">
        <f t="shared" si="152"/>
        <v>2</v>
      </c>
      <c r="N108" s="136">
        <f t="shared" ref="N108" si="153">SUM(E108:M108)</f>
        <v>12</v>
      </c>
      <c r="O108" s="138">
        <f t="shared" ref="O108:W108" si="154" xml:space="preserve">       IF(    OR(O107="-", O107="",O107=0),0,       IF(O107-(O96+O106)&gt;=2,0,   IF(O107-(O96+O106)=1,1,   IF(O107-(O96+O106)=0,2,   IF(O107-(O96+O106)=-1,3,   IF(O107-(O96+O106)=-2,4,   IF(O107-(O96+O106)=-3,5,    IF(O107-(O96+O106)=-4,6,    ))))))))</f>
        <v>2</v>
      </c>
      <c r="P108" s="61">
        <f t="shared" si="154"/>
        <v>2</v>
      </c>
      <c r="Q108" s="61">
        <f t="shared" si="154"/>
        <v>3</v>
      </c>
      <c r="R108" s="61">
        <f t="shared" si="154"/>
        <v>0</v>
      </c>
      <c r="S108" s="61">
        <f t="shared" si="154"/>
        <v>3</v>
      </c>
      <c r="T108" s="61">
        <f t="shared" si="154"/>
        <v>0</v>
      </c>
      <c r="U108" s="61">
        <f t="shared" si="154"/>
        <v>2</v>
      </c>
      <c r="V108" s="61">
        <f t="shared" si="154"/>
        <v>4</v>
      </c>
      <c r="W108" s="119">
        <f t="shared" si="154"/>
        <v>2</v>
      </c>
      <c r="X108" s="122">
        <f t="shared" si="150"/>
        <v>18</v>
      </c>
      <c r="Y108" s="72">
        <f>N108+X108</f>
        <v>30</v>
      </c>
      <c r="Z108" s="105"/>
      <c r="AA108" s="105"/>
      <c r="AB108" s="106"/>
    </row>
    <row r="109" spans="1:31" ht="9.75" customHeight="1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31" ht="15" customHeight="1" x14ac:dyDescent="0.25">
      <c r="A110" s="83"/>
      <c r="B110" s="171" t="s">
        <v>4</v>
      </c>
      <c r="C110" s="174" t="s">
        <v>19</v>
      </c>
      <c r="D110" s="64" t="s">
        <v>1</v>
      </c>
      <c r="E110" s="163">
        <v>450</v>
      </c>
      <c r="F110" s="163">
        <v>115</v>
      </c>
      <c r="G110" s="163">
        <v>293</v>
      </c>
      <c r="H110" s="163">
        <v>458</v>
      </c>
      <c r="I110" s="163">
        <v>389</v>
      </c>
      <c r="J110" s="163">
        <v>357</v>
      </c>
      <c r="K110" s="163">
        <v>348</v>
      </c>
      <c r="L110" s="163">
        <v>307</v>
      </c>
      <c r="M110" s="163">
        <v>136</v>
      </c>
      <c r="N110" s="177" t="s">
        <v>16</v>
      </c>
      <c r="O110" s="163">
        <v>290</v>
      </c>
      <c r="P110" s="163">
        <v>415</v>
      </c>
      <c r="Q110" s="163">
        <v>169</v>
      </c>
      <c r="R110" s="163">
        <v>282</v>
      </c>
      <c r="S110" s="163">
        <v>446</v>
      </c>
      <c r="T110" s="163">
        <v>137</v>
      </c>
      <c r="U110" s="163">
        <v>338</v>
      </c>
      <c r="V110" s="163">
        <v>357</v>
      </c>
      <c r="W110" s="163">
        <v>267</v>
      </c>
      <c r="X110" s="177" t="s">
        <v>17</v>
      </c>
      <c r="Y110" s="89">
        <v>68.7</v>
      </c>
      <c r="Z110" s="180" t="s">
        <v>27</v>
      </c>
      <c r="AA110" s="183" t="s">
        <v>6</v>
      </c>
      <c r="AB110" s="186" t="s">
        <v>20</v>
      </c>
    </row>
    <row r="111" spans="1:31" ht="15" x14ac:dyDescent="0.25">
      <c r="A111" s="83" t="s">
        <v>32</v>
      </c>
      <c r="B111" s="172"/>
      <c r="C111" s="175"/>
      <c r="D111" s="65" t="s">
        <v>2</v>
      </c>
      <c r="E111" s="43">
        <v>5</v>
      </c>
      <c r="F111" s="39">
        <v>3</v>
      </c>
      <c r="G111" s="39">
        <v>4</v>
      </c>
      <c r="H111" s="39">
        <v>5</v>
      </c>
      <c r="I111" s="39">
        <v>4</v>
      </c>
      <c r="J111" s="39">
        <v>4</v>
      </c>
      <c r="K111" s="39">
        <v>4</v>
      </c>
      <c r="L111" s="39">
        <v>4</v>
      </c>
      <c r="M111" s="44">
        <v>3</v>
      </c>
      <c r="N111" s="178"/>
      <c r="O111" s="43">
        <v>4</v>
      </c>
      <c r="P111" s="39">
        <v>5</v>
      </c>
      <c r="Q111" s="39">
        <v>3</v>
      </c>
      <c r="R111" s="39">
        <v>4</v>
      </c>
      <c r="S111" s="39">
        <v>5</v>
      </c>
      <c r="T111" s="39">
        <v>3</v>
      </c>
      <c r="U111" s="39">
        <v>4</v>
      </c>
      <c r="V111" s="39">
        <v>4</v>
      </c>
      <c r="W111" s="44">
        <v>4</v>
      </c>
      <c r="X111" s="178"/>
      <c r="Y111" s="63">
        <v>72</v>
      </c>
      <c r="Z111" s="181"/>
      <c r="AA111" s="184"/>
      <c r="AB111" s="187"/>
    </row>
    <row r="112" spans="1:31" ht="15.75" thickBot="1" x14ac:dyDescent="0.3">
      <c r="A112" s="139">
        <v>45273</v>
      </c>
      <c r="B112" s="173"/>
      <c r="C112" s="176"/>
      <c r="D112" s="66" t="s">
        <v>3</v>
      </c>
      <c r="E112" s="45">
        <v>9</v>
      </c>
      <c r="F112" s="46">
        <v>17</v>
      </c>
      <c r="G112" s="46">
        <v>11</v>
      </c>
      <c r="H112" s="46">
        <v>15</v>
      </c>
      <c r="I112" s="46">
        <v>3</v>
      </c>
      <c r="J112" s="46">
        <v>1</v>
      </c>
      <c r="K112" s="46">
        <v>5</v>
      </c>
      <c r="L112" s="46">
        <v>13</v>
      </c>
      <c r="M112" s="47">
        <v>7</v>
      </c>
      <c r="N112" s="179"/>
      <c r="O112" s="45">
        <v>14</v>
      </c>
      <c r="P112" s="46">
        <v>12</v>
      </c>
      <c r="Q112" s="46">
        <v>4</v>
      </c>
      <c r="R112" s="46">
        <v>18</v>
      </c>
      <c r="S112" s="46">
        <v>16</v>
      </c>
      <c r="T112" s="46">
        <v>8</v>
      </c>
      <c r="U112" s="46">
        <v>6</v>
      </c>
      <c r="V112" s="46">
        <v>2</v>
      </c>
      <c r="W112" s="47">
        <v>10</v>
      </c>
      <c r="X112" s="179"/>
      <c r="Y112" s="108">
        <v>125</v>
      </c>
      <c r="Z112" s="182"/>
      <c r="AA112" s="185"/>
      <c r="AB112" s="188"/>
    </row>
    <row r="113" spans="1:28" ht="12.75" customHeight="1" x14ac:dyDescent="0.25">
      <c r="A113" s="91"/>
      <c r="D113" s="48" t="s">
        <v>15</v>
      </c>
      <c r="E113" s="49">
        <f t="shared" ref="E113:M113" si="155">IF(($C114-E112)&gt;=36,3,     IF(($C114-E112)&gt;=18,2,       IF(($C114-E112)&gt;=0,1,0)   )    )</f>
        <v>1</v>
      </c>
      <c r="F113" s="49">
        <f t="shared" si="155"/>
        <v>1</v>
      </c>
      <c r="G113" s="49">
        <f t="shared" si="155"/>
        <v>1</v>
      </c>
      <c r="H113" s="49">
        <f t="shared" si="155"/>
        <v>1</v>
      </c>
      <c r="I113" s="49">
        <f t="shared" si="155"/>
        <v>2</v>
      </c>
      <c r="J113" s="49">
        <f t="shared" si="155"/>
        <v>2</v>
      </c>
      <c r="K113" s="49">
        <f t="shared" si="155"/>
        <v>2</v>
      </c>
      <c r="L113" s="49">
        <f t="shared" si="155"/>
        <v>1</v>
      </c>
      <c r="M113" s="50">
        <f t="shared" si="155"/>
        <v>2</v>
      </c>
      <c r="N113" s="123">
        <f t="shared" ref="N113" si="156">SUM(E113:M113)</f>
        <v>13</v>
      </c>
      <c r="O113" s="126">
        <f t="shared" ref="O113:W113" si="157">IF(($C114-O112)&gt;=36,3,     IF(($C114-O112)&gt;=18,2,       IF(($C114-O112)&gt;=0,1,0)   )    )</f>
        <v>1</v>
      </c>
      <c r="P113" s="49">
        <f t="shared" si="157"/>
        <v>1</v>
      </c>
      <c r="Q113" s="49">
        <f t="shared" si="157"/>
        <v>2</v>
      </c>
      <c r="R113" s="49">
        <f t="shared" si="157"/>
        <v>1</v>
      </c>
      <c r="S113" s="49">
        <f t="shared" si="157"/>
        <v>1</v>
      </c>
      <c r="T113" s="49">
        <f t="shared" si="157"/>
        <v>1</v>
      </c>
      <c r="U113" s="49">
        <f t="shared" si="157"/>
        <v>2</v>
      </c>
      <c r="V113" s="49">
        <f t="shared" si="157"/>
        <v>2</v>
      </c>
      <c r="W113" s="50">
        <f t="shared" si="157"/>
        <v>1</v>
      </c>
      <c r="X113" s="113">
        <f t="shared" ref="X113:X115" si="158">SUM(O113:W113)</f>
        <v>12</v>
      </c>
      <c r="Y113" s="85">
        <f>N113+X113</f>
        <v>25</v>
      </c>
      <c r="AB113" s="87"/>
    </row>
    <row r="114" spans="1:28" ht="13.5" customHeight="1" x14ac:dyDescent="0.25">
      <c r="A114" s="91" t="s">
        <v>24</v>
      </c>
      <c r="B114" s="73">
        <f>AA129</f>
        <v>25.700000000000021</v>
      </c>
      <c r="C114" s="112">
        <f>ROUND((B114*Y112/113)+Y110-Y111,0)</f>
        <v>25</v>
      </c>
      <c r="D114" s="52" t="s">
        <v>14</v>
      </c>
      <c r="E114" s="84">
        <v>6</v>
      </c>
      <c r="F114" s="84">
        <v>6</v>
      </c>
      <c r="G114" s="84">
        <v>7</v>
      </c>
      <c r="H114" s="84">
        <v>8</v>
      </c>
      <c r="I114" s="84">
        <v>7</v>
      </c>
      <c r="J114" s="84">
        <v>4</v>
      </c>
      <c r="K114" s="84">
        <v>6</v>
      </c>
      <c r="L114" s="84">
        <v>4</v>
      </c>
      <c r="M114" s="114">
        <v>5</v>
      </c>
      <c r="N114" s="109">
        <f>SUM(E114:M114)</f>
        <v>53</v>
      </c>
      <c r="O114" s="84">
        <v>5</v>
      </c>
      <c r="P114" s="84">
        <v>8</v>
      </c>
      <c r="Q114" s="84">
        <v>5</v>
      </c>
      <c r="R114" s="84">
        <v>7</v>
      </c>
      <c r="S114" s="84">
        <v>8</v>
      </c>
      <c r="T114" s="84">
        <v>5</v>
      </c>
      <c r="U114" s="84">
        <v>6</v>
      </c>
      <c r="V114" s="84">
        <v>7</v>
      </c>
      <c r="W114" s="114">
        <v>5</v>
      </c>
      <c r="X114" s="109">
        <f t="shared" si="158"/>
        <v>56</v>
      </c>
      <c r="Y114" s="67">
        <f>N114+X114</f>
        <v>109</v>
      </c>
      <c r="Z114" s="92">
        <f>IF(AND(B114&lt;=36,Y115&gt;0),   VLOOKUP(((IF(AND(B114&gt;=18.5,B114&lt;= 26.4),4,5))&amp;Y115),TablaBajas[],2,FALSE), 0)</f>
        <v>0.79999999999999993</v>
      </c>
      <c r="AA114" s="142">
        <f>IF((B114+Z114)&gt;=26.4,26.4,(B114+Z114))</f>
        <v>26.4</v>
      </c>
      <c r="AB114" s="93">
        <f>IF(Y114&gt;0,AB129+1,AB129)</f>
        <v>122</v>
      </c>
    </row>
    <row r="115" spans="1:28" ht="13.5" customHeight="1" thickBot="1" x14ac:dyDescent="0.3">
      <c r="A115" s="94"/>
      <c r="D115" s="74" t="s">
        <v>18</v>
      </c>
      <c r="E115" s="51">
        <f t="shared" ref="E115:M115" si="159" xml:space="preserve">       IF(    OR(E114="-", E114="",E114=0),0,       IF(E114-(E111+E113)&gt;=2,0,   IF(E114-(E111+E113)=1,1,   IF(E114-(E111+E113)=0,2,   IF(E114-(E111+E113)=-1,3,   IF(E114-(E111+E113)=-2,4,   IF(E114-(E111+E113)=-3,5,    IF(E114-(E111+E113)=-4,6,    ))))))))</f>
        <v>2</v>
      </c>
      <c r="F115" s="51">
        <f t="shared" si="159"/>
        <v>0</v>
      </c>
      <c r="G115" s="51">
        <f t="shared" si="159"/>
        <v>0</v>
      </c>
      <c r="H115" s="51">
        <f t="shared" si="159"/>
        <v>0</v>
      </c>
      <c r="I115" s="51">
        <f t="shared" si="159"/>
        <v>1</v>
      </c>
      <c r="J115" s="51">
        <f t="shared" si="159"/>
        <v>4</v>
      </c>
      <c r="K115" s="51">
        <f t="shared" si="159"/>
        <v>2</v>
      </c>
      <c r="L115" s="51">
        <f t="shared" si="159"/>
        <v>3</v>
      </c>
      <c r="M115" s="115">
        <f t="shared" si="159"/>
        <v>2</v>
      </c>
      <c r="N115" s="125">
        <f t="shared" ref="N115" si="160">SUM(E115:M115)</f>
        <v>14</v>
      </c>
      <c r="O115" s="128">
        <f t="shared" ref="O115:W115" si="161" xml:space="preserve">       IF(    OR(O114="-", O114="",O114=0),0,       IF(O114-(O111+O113)&gt;=2,0,   IF(O114-(O111+O113)=1,1,   IF(O114-(O111+O113)=0,2,   IF(O114-(O111+O113)=-1,3,   IF(O114-(O111+O113)=-2,4,   IF(O114-(O111+O113)=-3,5,    IF(O114-(O111+O113)=-4,6,    ))))))))</f>
        <v>2</v>
      </c>
      <c r="P115" s="51">
        <f t="shared" si="161"/>
        <v>0</v>
      </c>
      <c r="Q115" s="51">
        <f t="shared" si="161"/>
        <v>2</v>
      </c>
      <c r="R115" s="51">
        <f t="shared" si="161"/>
        <v>0</v>
      </c>
      <c r="S115" s="51">
        <f t="shared" si="161"/>
        <v>0</v>
      </c>
      <c r="T115" s="51">
        <f t="shared" si="161"/>
        <v>1</v>
      </c>
      <c r="U115" s="51">
        <f t="shared" si="161"/>
        <v>2</v>
      </c>
      <c r="V115" s="51">
        <f t="shared" si="161"/>
        <v>1</v>
      </c>
      <c r="W115" s="115">
        <f t="shared" si="161"/>
        <v>2</v>
      </c>
      <c r="X115" s="120">
        <f t="shared" si="158"/>
        <v>10</v>
      </c>
      <c r="Y115" s="68">
        <f>N115+X115</f>
        <v>24</v>
      </c>
      <c r="AB115" s="87"/>
    </row>
    <row r="116" spans="1:28" ht="13.5" thickBot="1" x14ac:dyDescent="0.25">
      <c r="A116" s="95"/>
      <c r="AB116" s="87"/>
    </row>
    <row r="117" spans="1:28" ht="12.75" customHeight="1" x14ac:dyDescent="0.25">
      <c r="A117" s="99"/>
      <c r="D117" s="53" t="s">
        <v>15</v>
      </c>
      <c r="E117" s="54">
        <f t="shared" ref="E117:M117" si="162">IF(($C118-E112)&gt;=36,3,     IF(($C118-E112)&gt;=18,2,       IF(($C118-E112)&gt;=0,1,0)   )    )</f>
        <v>1</v>
      </c>
      <c r="F117" s="54">
        <f t="shared" si="162"/>
        <v>1</v>
      </c>
      <c r="G117" s="54">
        <f t="shared" si="162"/>
        <v>1</v>
      </c>
      <c r="H117" s="54">
        <f t="shared" si="162"/>
        <v>1</v>
      </c>
      <c r="I117" s="54">
        <f t="shared" si="162"/>
        <v>2</v>
      </c>
      <c r="J117" s="54">
        <f t="shared" si="162"/>
        <v>2</v>
      </c>
      <c r="K117" s="54">
        <f t="shared" si="162"/>
        <v>2</v>
      </c>
      <c r="L117" s="54">
        <f t="shared" si="162"/>
        <v>1</v>
      </c>
      <c r="M117" s="55">
        <f t="shared" si="162"/>
        <v>2</v>
      </c>
      <c r="N117" s="129">
        <f t="shared" ref="N117" si="163">SUM(E117:M117)</f>
        <v>13</v>
      </c>
      <c r="O117" s="132">
        <f t="shared" ref="O117:W117" si="164">IF(($C118-O112)&gt;=36,3,     IF(($C118-O112)&gt;=18,2,       IF(($C118-O112)&gt;=0,1,0)   )    )</f>
        <v>1</v>
      </c>
      <c r="P117" s="54">
        <f t="shared" si="164"/>
        <v>1</v>
      </c>
      <c r="Q117" s="54">
        <f t="shared" si="164"/>
        <v>2</v>
      </c>
      <c r="R117" s="54">
        <f t="shared" si="164"/>
        <v>1</v>
      </c>
      <c r="S117" s="54">
        <f t="shared" si="164"/>
        <v>1</v>
      </c>
      <c r="T117" s="54">
        <f t="shared" si="164"/>
        <v>2</v>
      </c>
      <c r="U117" s="54">
        <f t="shared" si="164"/>
        <v>2</v>
      </c>
      <c r="V117" s="54">
        <f t="shared" si="164"/>
        <v>2</v>
      </c>
      <c r="W117" s="55">
        <f t="shared" si="164"/>
        <v>1</v>
      </c>
      <c r="X117" s="116">
        <f t="shared" ref="X117:X119" si="165">SUM(O117:W117)</f>
        <v>13</v>
      </c>
      <c r="Y117" s="55">
        <f>N117+X117</f>
        <v>26</v>
      </c>
      <c r="AB117" s="87"/>
    </row>
    <row r="118" spans="1:28" ht="13.5" customHeight="1" x14ac:dyDescent="0.25">
      <c r="A118" s="96" t="s">
        <v>22</v>
      </c>
      <c r="B118" s="78">
        <f>AA133</f>
        <v>26.4</v>
      </c>
      <c r="C118" s="112">
        <f>ROUND((B118*Y112/113)+Y110-Y111,0)</f>
        <v>26</v>
      </c>
      <c r="D118" s="57" t="s">
        <v>14</v>
      </c>
      <c r="E118" s="84">
        <v>8</v>
      </c>
      <c r="F118" s="84">
        <v>4</v>
      </c>
      <c r="G118" s="84">
        <v>7</v>
      </c>
      <c r="H118" s="84">
        <v>6</v>
      </c>
      <c r="I118" s="84">
        <v>7</v>
      </c>
      <c r="J118" s="84">
        <v>6</v>
      </c>
      <c r="K118" s="84">
        <v>6</v>
      </c>
      <c r="L118" s="84">
        <v>5</v>
      </c>
      <c r="M118" s="114">
        <v>7</v>
      </c>
      <c r="N118" s="130">
        <f t="shared" ref="N118" si="166">SUM(E118:M118)</f>
        <v>56</v>
      </c>
      <c r="O118" s="84">
        <v>7</v>
      </c>
      <c r="P118" s="84">
        <v>8</v>
      </c>
      <c r="Q118" s="84">
        <v>4</v>
      </c>
      <c r="R118" s="84">
        <v>7</v>
      </c>
      <c r="S118" s="84">
        <v>7</v>
      </c>
      <c r="T118" s="84">
        <v>6</v>
      </c>
      <c r="U118" s="84">
        <v>7</v>
      </c>
      <c r="V118" s="84">
        <v>7</v>
      </c>
      <c r="W118" s="114">
        <v>4</v>
      </c>
      <c r="X118" s="110">
        <f t="shared" si="165"/>
        <v>57</v>
      </c>
      <c r="Y118" s="69">
        <f>N118+X118</f>
        <v>113</v>
      </c>
      <c r="Z118" s="97">
        <f>IF(AND(B118&lt;=36,Y119&gt;0),   VLOOKUP(((IF(AND(B118&gt;=18.5,B118&lt;= 26.4),4,5))&amp;Y119),TablaBajas[],2,FALSE), 0)</f>
        <v>1.0999999999999999</v>
      </c>
      <c r="AA118" s="143">
        <f>IF((B118+Z118)&gt;=26.4,26.4,(B118+Z118))</f>
        <v>26.4</v>
      </c>
      <c r="AB118" s="98">
        <f>IF(Y118&gt;0,AB133+1,AB133)</f>
        <v>120</v>
      </c>
    </row>
    <row r="119" spans="1:28" ht="13.5" customHeight="1" thickBot="1" x14ac:dyDescent="0.3">
      <c r="A119" s="99"/>
      <c r="D119" s="75" t="s">
        <v>18</v>
      </c>
      <c r="E119" s="56">
        <f t="shared" ref="E119:M119" si="167" xml:space="preserve">       IF(    OR(E118="-", E118="",E118=0),0,       IF(E118-(E111+E117)&gt;=2,0,   IF(E118-(E111+E117)=1,1,   IF(E118-(E111+E117)=0,2,   IF(E118-(E111+E117)=-1,3,   IF(E118-(E111+E117)=-2,4,   IF(E118-(E111+E117)=-3,5,    IF(E118-(E111+E117)=-4,6,    ))))))))</f>
        <v>0</v>
      </c>
      <c r="F119" s="56">
        <f t="shared" si="167"/>
        <v>2</v>
      </c>
      <c r="G119" s="56">
        <f t="shared" si="167"/>
        <v>0</v>
      </c>
      <c r="H119" s="56">
        <f t="shared" si="167"/>
        <v>2</v>
      </c>
      <c r="I119" s="56">
        <f t="shared" si="167"/>
        <v>1</v>
      </c>
      <c r="J119" s="56">
        <f t="shared" si="167"/>
        <v>2</v>
      </c>
      <c r="K119" s="56">
        <f t="shared" si="167"/>
        <v>2</v>
      </c>
      <c r="L119" s="56">
        <f t="shared" si="167"/>
        <v>2</v>
      </c>
      <c r="M119" s="117">
        <f t="shared" si="167"/>
        <v>0</v>
      </c>
      <c r="N119" s="131">
        <f t="shared" ref="N119" si="168">SUM(E119:M119)</f>
        <v>11</v>
      </c>
      <c r="O119" s="133">
        <f t="shared" ref="O119:W119" si="169" xml:space="preserve">       IF(    OR(O118="-", O118="",O118=0),0,       IF(O118-(O111+O117)&gt;=2,0,   IF(O118-(O111+O117)=1,1,   IF(O118-(O111+O117)=0,2,   IF(O118-(O111+O117)=-1,3,   IF(O118-(O111+O117)=-2,4,   IF(O118-(O111+O117)=-3,5,    IF(O118-(O111+O117)=-4,6,    ))))))))</f>
        <v>0</v>
      </c>
      <c r="P119" s="56">
        <f t="shared" si="169"/>
        <v>0</v>
      </c>
      <c r="Q119" s="56">
        <f t="shared" si="169"/>
        <v>3</v>
      </c>
      <c r="R119" s="56">
        <f t="shared" si="169"/>
        <v>0</v>
      </c>
      <c r="S119" s="56">
        <f t="shared" si="169"/>
        <v>1</v>
      </c>
      <c r="T119" s="56">
        <f t="shared" si="169"/>
        <v>1</v>
      </c>
      <c r="U119" s="56">
        <f t="shared" si="169"/>
        <v>1</v>
      </c>
      <c r="V119" s="56">
        <f t="shared" si="169"/>
        <v>1</v>
      </c>
      <c r="W119" s="117">
        <f t="shared" si="169"/>
        <v>3</v>
      </c>
      <c r="X119" s="121">
        <f t="shared" si="165"/>
        <v>10</v>
      </c>
      <c r="Y119" s="70">
        <f>N119+X119</f>
        <v>21</v>
      </c>
      <c r="AB119" s="87"/>
    </row>
    <row r="120" spans="1:28" ht="13.5" thickBot="1" x14ac:dyDescent="0.25">
      <c r="A120" s="95"/>
      <c r="AB120" s="87"/>
    </row>
    <row r="121" spans="1:28" ht="12.75" customHeight="1" x14ac:dyDescent="0.25">
      <c r="A121" s="100"/>
      <c r="D121" s="58" t="s">
        <v>15</v>
      </c>
      <c r="E121" s="59">
        <f t="shared" ref="E121:M121" si="170">IF(($C122-E112)&gt;=36,3,     IF(($C122-E112)&gt;=18,2,       IF(($C122-E112)&gt;=0,1,0)   )    )</f>
        <v>1</v>
      </c>
      <c r="F121" s="59">
        <f t="shared" si="170"/>
        <v>1</v>
      </c>
      <c r="G121" s="59">
        <f t="shared" si="170"/>
        <v>1</v>
      </c>
      <c r="H121" s="59">
        <f t="shared" si="170"/>
        <v>1</v>
      </c>
      <c r="I121" s="59">
        <f t="shared" si="170"/>
        <v>2</v>
      </c>
      <c r="J121" s="59">
        <f t="shared" si="170"/>
        <v>2</v>
      </c>
      <c r="K121" s="59">
        <f t="shared" si="170"/>
        <v>2</v>
      </c>
      <c r="L121" s="59">
        <f t="shared" si="170"/>
        <v>1</v>
      </c>
      <c r="M121" s="60">
        <f t="shared" si="170"/>
        <v>2</v>
      </c>
      <c r="N121" s="134">
        <f t="shared" ref="N121" si="171">SUM(E121:M121)</f>
        <v>13</v>
      </c>
      <c r="O121" s="137">
        <f t="shared" ref="O121:W121" si="172">IF(($C122-O112)&gt;=36,3,     IF(($C122-O112)&gt;=18,2,       IF(($C122-O112)&gt;=0,1,0)   )    )</f>
        <v>1</v>
      </c>
      <c r="P121" s="59">
        <f t="shared" si="172"/>
        <v>1</v>
      </c>
      <c r="Q121" s="59">
        <f t="shared" si="172"/>
        <v>2</v>
      </c>
      <c r="R121" s="59">
        <f t="shared" si="172"/>
        <v>1</v>
      </c>
      <c r="S121" s="59">
        <f t="shared" si="172"/>
        <v>1</v>
      </c>
      <c r="T121" s="59">
        <f t="shared" si="172"/>
        <v>1</v>
      </c>
      <c r="U121" s="59">
        <f t="shared" si="172"/>
        <v>2</v>
      </c>
      <c r="V121" s="59">
        <f t="shared" si="172"/>
        <v>2</v>
      </c>
      <c r="W121" s="60">
        <f t="shared" si="172"/>
        <v>1</v>
      </c>
      <c r="X121" s="118">
        <f t="shared" ref="X121:X123" si="173">SUM(O121:W121)</f>
        <v>12</v>
      </c>
      <c r="Y121" s="60">
        <f>N121+X121</f>
        <v>25</v>
      </c>
      <c r="AB121" s="87"/>
    </row>
    <row r="122" spans="1:28" ht="13.5" customHeight="1" x14ac:dyDescent="0.25">
      <c r="A122" s="101" t="s">
        <v>23</v>
      </c>
      <c r="B122" s="79">
        <f>AA137</f>
        <v>25.900000000000016</v>
      </c>
      <c r="C122" s="112">
        <f>ROUND((B122*Y112/113)+Y110-Y111,0)</f>
        <v>25</v>
      </c>
      <c r="D122" s="62" t="s">
        <v>14</v>
      </c>
      <c r="E122" s="84">
        <v>6</v>
      </c>
      <c r="F122" s="84">
        <v>5</v>
      </c>
      <c r="G122" s="84">
        <v>7</v>
      </c>
      <c r="H122" s="84">
        <v>8</v>
      </c>
      <c r="I122" s="84">
        <v>8</v>
      </c>
      <c r="J122" s="84">
        <v>6</v>
      </c>
      <c r="K122" s="84">
        <v>7</v>
      </c>
      <c r="L122" s="84">
        <v>5</v>
      </c>
      <c r="M122" s="114">
        <v>4</v>
      </c>
      <c r="N122" s="135">
        <f t="shared" ref="N122" si="174">SUM(E122:M122)</f>
        <v>56</v>
      </c>
      <c r="O122" s="84">
        <v>7</v>
      </c>
      <c r="P122" s="84">
        <v>6</v>
      </c>
      <c r="Q122" s="84">
        <v>4</v>
      </c>
      <c r="R122" s="84">
        <v>6</v>
      </c>
      <c r="S122" s="84">
        <v>8</v>
      </c>
      <c r="T122" s="84">
        <v>3</v>
      </c>
      <c r="U122" s="84">
        <v>6</v>
      </c>
      <c r="V122" s="84">
        <v>7</v>
      </c>
      <c r="W122" s="114">
        <v>5</v>
      </c>
      <c r="X122" s="111">
        <f t="shared" si="173"/>
        <v>52</v>
      </c>
      <c r="Y122" s="71">
        <f>N122+X122</f>
        <v>108</v>
      </c>
      <c r="Z122" s="102">
        <f>IF(AND(B122&lt;=36,Y123&gt;0),   VLOOKUP(((IF(AND(B122&gt;=18.5,B122&lt;= 26.4),4,5))&amp;Y123),TablaBajas[],2,FALSE), 0)</f>
        <v>0.7</v>
      </c>
      <c r="AA122" s="141">
        <f>IF((B122+Z122)&gt;=26.4,26.4,(B122+Z122))</f>
        <v>26.4</v>
      </c>
      <c r="AB122" s="103">
        <f>IF(Y122&gt;0,AB137+1,AB137)</f>
        <v>137</v>
      </c>
    </row>
    <row r="123" spans="1:28" ht="13.5" customHeight="1" thickBot="1" x14ac:dyDescent="0.3">
      <c r="A123" s="104"/>
      <c r="B123" s="105"/>
      <c r="C123" s="105"/>
      <c r="D123" s="76" t="s">
        <v>18</v>
      </c>
      <c r="E123" s="61">
        <f t="shared" ref="E123:M123" si="175" xml:space="preserve">       IF(    OR(E122="-", E122="",E122=0),0,       IF(E122-(E111+E121)&gt;=2,0,   IF(E122-(E111+E121)=1,1,   IF(E122-(E111+E121)=0,2,   IF(E122-(E111+E121)=-1,3,   IF(E122-(E111+E121)=-2,4,   IF(E122-(E111+E121)=-3,5,    IF(E122-(E111+E121)=-4,6,    ))))))))</f>
        <v>2</v>
      </c>
      <c r="F123" s="61">
        <f t="shared" si="175"/>
        <v>1</v>
      </c>
      <c r="G123" s="61">
        <f t="shared" si="175"/>
        <v>0</v>
      </c>
      <c r="H123" s="61">
        <f t="shared" si="175"/>
        <v>0</v>
      </c>
      <c r="I123" s="61">
        <f t="shared" si="175"/>
        <v>0</v>
      </c>
      <c r="J123" s="61">
        <f t="shared" si="175"/>
        <v>2</v>
      </c>
      <c r="K123" s="61">
        <f t="shared" si="175"/>
        <v>1</v>
      </c>
      <c r="L123" s="61">
        <f t="shared" si="175"/>
        <v>2</v>
      </c>
      <c r="M123" s="119">
        <f t="shared" si="175"/>
        <v>3</v>
      </c>
      <c r="N123" s="136">
        <f t="shared" ref="N123" si="176">SUM(E123:M123)</f>
        <v>11</v>
      </c>
      <c r="O123" s="138">
        <f t="shared" ref="O123:W123" si="177" xml:space="preserve">       IF(    OR(O122="-", O122="",O122=0),0,       IF(O122-(O111+O121)&gt;=2,0,   IF(O122-(O111+O121)=1,1,   IF(O122-(O111+O121)=0,2,   IF(O122-(O111+O121)=-1,3,   IF(O122-(O111+O121)=-2,4,   IF(O122-(O111+O121)=-3,5,    IF(O122-(O111+O121)=-4,6,    ))))))))</f>
        <v>0</v>
      </c>
      <c r="P123" s="61">
        <f t="shared" si="177"/>
        <v>2</v>
      </c>
      <c r="Q123" s="61">
        <f t="shared" si="177"/>
        <v>3</v>
      </c>
      <c r="R123" s="61">
        <f t="shared" si="177"/>
        <v>1</v>
      </c>
      <c r="S123" s="61">
        <f t="shared" si="177"/>
        <v>0</v>
      </c>
      <c r="T123" s="61">
        <f t="shared" si="177"/>
        <v>3</v>
      </c>
      <c r="U123" s="61">
        <f t="shared" si="177"/>
        <v>2</v>
      </c>
      <c r="V123" s="61">
        <f t="shared" si="177"/>
        <v>1</v>
      </c>
      <c r="W123" s="119">
        <f t="shared" si="177"/>
        <v>2</v>
      </c>
      <c r="X123" s="122">
        <f t="shared" si="173"/>
        <v>14</v>
      </c>
      <c r="Y123" s="72">
        <f>N123+X123</f>
        <v>25</v>
      </c>
      <c r="Z123" s="105"/>
      <c r="AA123" s="105"/>
      <c r="AB123" s="106"/>
    </row>
    <row r="124" spans="1:28" ht="9.75" customHeight="1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customHeight="1" x14ac:dyDescent="0.25">
      <c r="A125" s="164"/>
      <c r="B125" s="171" t="s">
        <v>4</v>
      </c>
      <c r="C125" s="174" t="s">
        <v>19</v>
      </c>
      <c r="D125" s="64" t="s">
        <v>1</v>
      </c>
      <c r="E125" s="163">
        <v>379</v>
      </c>
      <c r="F125" s="163">
        <v>132</v>
      </c>
      <c r="G125" s="163">
        <v>482</v>
      </c>
      <c r="H125" s="163">
        <v>369</v>
      </c>
      <c r="I125" s="163">
        <v>276</v>
      </c>
      <c r="J125" s="163">
        <v>313</v>
      </c>
      <c r="K125" s="163">
        <v>505</v>
      </c>
      <c r="L125" s="163">
        <v>316</v>
      </c>
      <c r="M125" s="163">
        <v>200</v>
      </c>
      <c r="N125" s="177" t="s">
        <v>16</v>
      </c>
      <c r="O125" s="163">
        <v>486</v>
      </c>
      <c r="P125" s="163">
        <v>306</v>
      </c>
      <c r="Q125" s="163">
        <v>144</v>
      </c>
      <c r="R125" s="163">
        <v>466</v>
      </c>
      <c r="S125" s="163">
        <v>369</v>
      </c>
      <c r="T125" s="163">
        <v>361</v>
      </c>
      <c r="U125" s="163">
        <v>381</v>
      </c>
      <c r="V125" s="163">
        <v>145</v>
      </c>
      <c r="W125" s="163">
        <v>414</v>
      </c>
      <c r="X125" s="177" t="s">
        <v>17</v>
      </c>
      <c r="Y125" s="89">
        <v>71</v>
      </c>
      <c r="Z125" s="180" t="s">
        <v>27</v>
      </c>
      <c r="AA125" s="183" t="s">
        <v>6</v>
      </c>
      <c r="AB125" s="186" t="s">
        <v>20</v>
      </c>
    </row>
    <row r="126" spans="1:28" ht="15" x14ac:dyDescent="0.25">
      <c r="A126" s="164" t="s">
        <v>33</v>
      </c>
      <c r="B126" s="172"/>
      <c r="C126" s="175"/>
      <c r="D126" s="65" t="s">
        <v>2</v>
      </c>
      <c r="E126" s="43">
        <v>4</v>
      </c>
      <c r="F126" s="39">
        <v>3</v>
      </c>
      <c r="G126" s="39">
        <v>5</v>
      </c>
      <c r="H126" s="39">
        <v>4</v>
      </c>
      <c r="I126" s="39">
        <v>4</v>
      </c>
      <c r="J126" s="39">
        <v>4</v>
      </c>
      <c r="K126" s="39">
        <v>5</v>
      </c>
      <c r="L126" s="39">
        <v>4</v>
      </c>
      <c r="M126" s="44">
        <v>3</v>
      </c>
      <c r="N126" s="178"/>
      <c r="O126" s="43">
        <v>5</v>
      </c>
      <c r="P126" s="39">
        <v>4</v>
      </c>
      <c r="Q126" s="39">
        <v>3</v>
      </c>
      <c r="R126" s="39">
        <v>5</v>
      </c>
      <c r="S126" s="39">
        <v>4</v>
      </c>
      <c r="T126" s="39">
        <v>4</v>
      </c>
      <c r="U126" s="39">
        <v>4</v>
      </c>
      <c r="V126" s="39">
        <v>3</v>
      </c>
      <c r="W126" s="44">
        <v>4</v>
      </c>
      <c r="X126" s="178"/>
      <c r="Y126" s="63">
        <v>72</v>
      </c>
      <c r="Z126" s="181"/>
      <c r="AA126" s="184"/>
      <c r="AB126" s="187"/>
    </row>
    <row r="127" spans="1:28" ht="15.75" thickBot="1" x14ac:dyDescent="0.3">
      <c r="A127" s="165">
        <v>45177</v>
      </c>
      <c r="B127" s="173"/>
      <c r="C127" s="176"/>
      <c r="D127" s="66" t="s">
        <v>3</v>
      </c>
      <c r="E127" s="45">
        <v>1</v>
      </c>
      <c r="F127" s="46">
        <v>17</v>
      </c>
      <c r="G127" s="46">
        <v>6</v>
      </c>
      <c r="H127" s="46">
        <v>9</v>
      </c>
      <c r="I127" s="46">
        <v>18</v>
      </c>
      <c r="J127" s="46">
        <v>12</v>
      </c>
      <c r="K127" s="46">
        <v>13</v>
      </c>
      <c r="L127" s="46">
        <v>15</v>
      </c>
      <c r="M127" s="47">
        <v>8</v>
      </c>
      <c r="N127" s="179"/>
      <c r="O127" s="45">
        <v>10</v>
      </c>
      <c r="P127" s="46">
        <v>5</v>
      </c>
      <c r="Q127" s="46">
        <v>16</v>
      </c>
      <c r="R127" s="46">
        <v>7</v>
      </c>
      <c r="S127" s="46">
        <v>3</v>
      </c>
      <c r="T127" s="46">
        <v>11</v>
      </c>
      <c r="U127" s="46">
        <v>4</v>
      </c>
      <c r="V127" s="46">
        <v>14</v>
      </c>
      <c r="W127" s="47">
        <v>2</v>
      </c>
      <c r="X127" s="179"/>
      <c r="Y127" s="108">
        <v>126</v>
      </c>
      <c r="Z127" s="182"/>
      <c r="AA127" s="185"/>
      <c r="AB127" s="188"/>
    </row>
    <row r="128" spans="1:28" ht="12.75" customHeight="1" x14ac:dyDescent="0.25">
      <c r="A128" s="91"/>
      <c r="D128" s="48" t="s">
        <v>15</v>
      </c>
      <c r="E128" s="49">
        <f t="shared" ref="E128:M128" si="178">IF(($C129-E127)&gt;=36,3,     IF(($C129-E127)&gt;=18,2,       IF(($C129-E127)&gt;=0,1,0)   )    )</f>
        <v>2</v>
      </c>
      <c r="F128" s="49">
        <f t="shared" si="178"/>
        <v>1</v>
      </c>
      <c r="G128" s="49">
        <f t="shared" si="178"/>
        <v>2</v>
      </c>
      <c r="H128" s="49">
        <f t="shared" si="178"/>
        <v>2</v>
      </c>
      <c r="I128" s="49">
        <f t="shared" si="178"/>
        <v>1</v>
      </c>
      <c r="J128" s="49">
        <f t="shared" si="178"/>
        <v>1</v>
      </c>
      <c r="K128" s="49">
        <f t="shared" si="178"/>
        <v>1</v>
      </c>
      <c r="L128" s="49">
        <f t="shared" si="178"/>
        <v>1</v>
      </c>
      <c r="M128" s="50">
        <f t="shared" si="178"/>
        <v>2</v>
      </c>
      <c r="N128" s="123">
        <f t="shared" ref="N128:N130" si="179">SUM(E128:M128)</f>
        <v>13</v>
      </c>
      <c r="O128" s="126">
        <f t="shared" ref="O128:W128" si="180">IF(($C129-O127)&gt;=36,3,     IF(($C129-O127)&gt;=18,2,       IF(($C129-O127)&gt;=0,1,0)   )    )</f>
        <v>2</v>
      </c>
      <c r="P128" s="49">
        <f t="shared" si="180"/>
        <v>2</v>
      </c>
      <c r="Q128" s="49">
        <f t="shared" si="180"/>
        <v>1</v>
      </c>
      <c r="R128" s="49">
        <f t="shared" si="180"/>
        <v>2</v>
      </c>
      <c r="S128" s="49">
        <f t="shared" si="180"/>
        <v>2</v>
      </c>
      <c r="T128" s="49">
        <f t="shared" si="180"/>
        <v>1</v>
      </c>
      <c r="U128" s="49">
        <f t="shared" si="180"/>
        <v>2</v>
      </c>
      <c r="V128" s="49">
        <f t="shared" si="180"/>
        <v>1</v>
      </c>
      <c r="W128" s="50">
        <f t="shared" si="180"/>
        <v>2</v>
      </c>
      <c r="X128" s="113">
        <f t="shared" ref="X128:X130" si="181">SUM(O128:W128)</f>
        <v>15</v>
      </c>
      <c r="Y128" s="85">
        <f>N128+X128</f>
        <v>28</v>
      </c>
      <c r="AB128" s="87"/>
    </row>
    <row r="129" spans="1:28" ht="13.5" customHeight="1" x14ac:dyDescent="0.25">
      <c r="A129" s="91" t="s">
        <v>24</v>
      </c>
      <c r="B129" s="73">
        <f>AA144</f>
        <v>25.700000000000021</v>
      </c>
      <c r="C129" s="112">
        <f>ROUND((B129*Y127/113)+Y125-Y126,0)</f>
        <v>28</v>
      </c>
      <c r="D129" s="52" t="s">
        <v>14</v>
      </c>
      <c r="E129" s="84">
        <v>6</v>
      </c>
      <c r="F129" s="84">
        <v>5</v>
      </c>
      <c r="G129" s="84">
        <v>6</v>
      </c>
      <c r="H129" s="84">
        <v>5</v>
      </c>
      <c r="I129" s="84">
        <v>5</v>
      </c>
      <c r="J129" s="84">
        <v>7</v>
      </c>
      <c r="K129" s="84">
        <v>7</v>
      </c>
      <c r="L129" s="84">
        <v>4</v>
      </c>
      <c r="M129" s="114">
        <v>5</v>
      </c>
      <c r="N129" s="124">
        <f t="shared" si="179"/>
        <v>50</v>
      </c>
      <c r="O129" s="84">
        <v>5</v>
      </c>
      <c r="P129" s="84">
        <v>6</v>
      </c>
      <c r="Q129" s="84">
        <v>4</v>
      </c>
      <c r="R129" s="84">
        <v>6</v>
      </c>
      <c r="S129" s="84">
        <v>6</v>
      </c>
      <c r="T129" s="84">
        <v>5</v>
      </c>
      <c r="U129" s="84">
        <v>8</v>
      </c>
      <c r="V129" s="84">
        <v>4</v>
      </c>
      <c r="W129" s="114">
        <v>7</v>
      </c>
      <c r="X129" s="109">
        <f t="shared" si="181"/>
        <v>51</v>
      </c>
      <c r="Y129" s="67">
        <f>N129+X129</f>
        <v>101</v>
      </c>
      <c r="Z129" s="92">
        <f>IF(AND(B129&lt;=36,Y130&gt;0),   VLOOKUP(((IF(AND(B129&gt;=18.5,B129&lt;= 26.4),4,5))&amp;Y130),TablaBajas[],2,FALSE), 0)</f>
        <v>0</v>
      </c>
      <c r="AA129" s="142">
        <f>IF((B129+Z129)&gt;=26.4,26.4,(B129+Z129))</f>
        <v>25.700000000000021</v>
      </c>
      <c r="AB129" s="93">
        <f>IF(Y129&gt;0,AB144+1,AB144)</f>
        <v>121</v>
      </c>
    </row>
    <row r="130" spans="1:28" ht="13.5" customHeight="1" thickBot="1" x14ac:dyDescent="0.3">
      <c r="A130" s="94"/>
      <c r="D130" s="74" t="s">
        <v>18</v>
      </c>
      <c r="E130" s="51">
        <f t="shared" ref="E130:M130" si="182" xml:space="preserve">       IF(    OR(E129="-", E129="",E129=0),0,       IF(E129-(E126+E128)&gt;=2,0,   IF(E129-(E126+E128)=1,1,   IF(E129-(E126+E128)=0,2,   IF(E129-(E126+E128)=-1,3,   IF(E129-(E126+E128)=-2,4,   IF(E129-(E126+E128)=-3,5,    IF(E129-(E126+E128)=-4,6,    ))))))))</f>
        <v>2</v>
      </c>
      <c r="F130" s="51">
        <f t="shared" si="182"/>
        <v>1</v>
      </c>
      <c r="G130" s="51">
        <f t="shared" si="182"/>
        <v>3</v>
      </c>
      <c r="H130" s="51">
        <f t="shared" si="182"/>
        <v>3</v>
      </c>
      <c r="I130" s="51">
        <f t="shared" si="182"/>
        <v>2</v>
      </c>
      <c r="J130" s="51">
        <f t="shared" si="182"/>
        <v>0</v>
      </c>
      <c r="K130" s="51">
        <f t="shared" si="182"/>
        <v>1</v>
      </c>
      <c r="L130" s="51">
        <f t="shared" si="182"/>
        <v>3</v>
      </c>
      <c r="M130" s="115">
        <f t="shared" si="182"/>
        <v>2</v>
      </c>
      <c r="N130" s="125">
        <f t="shared" si="179"/>
        <v>17</v>
      </c>
      <c r="O130" s="128">
        <f t="shared" ref="O130:W130" si="183" xml:space="preserve">       IF(    OR(O129="-", O129="",O129=0),0,       IF(O129-(O126+O128)&gt;=2,0,   IF(O129-(O126+O128)=1,1,   IF(O129-(O126+O128)=0,2,   IF(O129-(O126+O128)=-1,3,   IF(O129-(O126+O128)=-2,4,   IF(O129-(O126+O128)=-3,5,    IF(O129-(O126+O128)=-4,6,    ))))))))</f>
        <v>4</v>
      </c>
      <c r="P130" s="51">
        <f t="shared" si="183"/>
        <v>2</v>
      </c>
      <c r="Q130" s="51">
        <f t="shared" si="183"/>
        <v>2</v>
      </c>
      <c r="R130" s="51">
        <f t="shared" si="183"/>
        <v>3</v>
      </c>
      <c r="S130" s="51">
        <f t="shared" si="183"/>
        <v>2</v>
      </c>
      <c r="T130" s="51">
        <f t="shared" si="183"/>
        <v>2</v>
      </c>
      <c r="U130" s="51">
        <f t="shared" si="183"/>
        <v>0</v>
      </c>
      <c r="V130" s="51">
        <f t="shared" si="183"/>
        <v>2</v>
      </c>
      <c r="W130" s="115">
        <f t="shared" si="183"/>
        <v>1</v>
      </c>
      <c r="X130" s="120">
        <f t="shared" si="181"/>
        <v>18</v>
      </c>
      <c r="Y130" s="68">
        <f>N130+X130</f>
        <v>35</v>
      </c>
      <c r="AB130" s="87"/>
    </row>
    <row r="131" spans="1:28" ht="13.5" thickBot="1" x14ac:dyDescent="0.25">
      <c r="A131" s="95"/>
      <c r="AB131" s="87"/>
    </row>
    <row r="132" spans="1:28" ht="12.75" customHeight="1" x14ac:dyDescent="0.25">
      <c r="A132" s="99"/>
      <c r="D132" s="53" t="s">
        <v>15</v>
      </c>
      <c r="E132" s="54">
        <f t="shared" ref="E132:M132" si="184">IF(($C133-E127)&gt;=36,3,     IF(($C133-E127)&gt;=18,2,       IF(($C133-E127)&gt;=0,1,0)   )    )</f>
        <v>2</v>
      </c>
      <c r="F132" s="54">
        <f t="shared" si="184"/>
        <v>1</v>
      </c>
      <c r="G132" s="54">
        <f t="shared" si="184"/>
        <v>2</v>
      </c>
      <c r="H132" s="54">
        <f t="shared" si="184"/>
        <v>2</v>
      </c>
      <c r="I132" s="54">
        <f t="shared" si="184"/>
        <v>1</v>
      </c>
      <c r="J132" s="54">
        <f t="shared" si="184"/>
        <v>1</v>
      </c>
      <c r="K132" s="54">
        <f t="shared" si="184"/>
        <v>1</v>
      </c>
      <c r="L132" s="54">
        <f t="shared" si="184"/>
        <v>1</v>
      </c>
      <c r="M132" s="55">
        <f t="shared" si="184"/>
        <v>2</v>
      </c>
      <c r="N132" s="129">
        <f t="shared" ref="N132" si="185">SUM(E132:M132)</f>
        <v>13</v>
      </c>
      <c r="O132" s="132">
        <f t="shared" ref="O132:W132" si="186">IF(($C133-O127)&gt;=36,3,     IF(($C133-O127)&gt;=18,2,       IF(($C133-O127)&gt;=0,1,0)   )    )</f>
        <v>2</v>
      </c>
      <c r="P132" s="54">
        <f t="shared" si="186"/>
        <v>2</v>
      </c>
      <c r="Q132" s="54">
        <f t="shared" si="186"/>
        <v>1</v>
      </c>
      <c r="R132" s="54">
        <f t="shared" si="186"/>
        <v>2</v>
      </c>
      <c r="S132" s="54">
        <f t="shared" si="186"/>
        <v>2</v>
      </c>
      <c r="T132" s="54">
        <f t="shared" si="186"/>
        <v>1</v>
      </c>
      <c r="U132" s="54">
        <f t="shared" si="186"/>
        <v>2</v>
      </c>
      <c r="V132" s="54">
        <f t="shared" si="186"/>
        <v>1</v>
      </c>
      <c r="W132" s="55">
        <f t="shared" si="186"/>
        <v>2</v>
      </c>
      <c r="X132" s="116">
        <f t="shared" ref="X132:X134" si="187">SUM(O132:W132)</f>
        <v>15</v>
      </c>
      <c r="Y132" s="55">
        <f>N132+X132</f>
        <v>28</v>
      </c>
      <c r="AB132" s="87"/>
    </row>
    <row r="133" spans="1:28" ht="13.5" customHeight="1" x14ac:dyDescent="0.25">
      <c r="A133" s="96" t="s">
        <v>22</v>
      </c>
      <c r="B133" s="78">
        <f>AA148</f>
        <v>26.4</v>
      </c>
      <c r="C133" s="112">
        <f>ROUND((B133*Y127/113)+Y125-Y126,0)</f>
        <v>28</v>
      </c>
      <c r="D133" s="57" t="s">
        <v>14</v>
      </c>
      <c r="E133" s="84">
        <v>7</v>
      </c>
      <c r="F133" s="84">
        <v>6</v>
      </c>
      <c r="G133" s="84">
        <v>9</v>
      </c>
      <c r="H133" s="84">
        <v>5</v>
      </c>
      <c r="I133" s="84">
        <v>7</v>
      </c>
      <c r="J133" s="84">
        <v>6</v>
      </c>
      <c r="K133" s="84">
        <v>8</v>
      </c>
      <c r="L133" s="84">
        <v>6</v>
      </c>
      <c r="M133" s="114">
        <v>6</v>
      </c>
      <c r="N133" s="130">
        <f t="shared" ref="N133" si="188">SUM(E133:M133)</f>
        <v>60</v>
      </c>
      <c r="O133" s="84">
        <v>9</v>
      </c>
      <c r="P133" s="84">
        <v>6</v>
      </c>
      <c r="Q133" s="84">
        <v>4</v>
      </c>
      <c r="R133" s="84">
        <v>9</v>
      </c>
      <c r="S133" s="84">
        <v>8</v>
      </c>
      <c r="T133" s="84">
        <v>7</v>
      </c>
      <c r="U133" s="84">
        <v>8</v>
      </c>
      <c r="V133" s="84">
        <v>6</v>
      </c>
      <c r="W133" s="114">
        <v>7</v>
      </c>
      <c r="X133" s="110">
        <f t="shared" si="187"/>
        <v>64</v>
      </c>
      <c r="Y133" s="69">
        <f>N133+X133</f>
        <v>124</v>
      </c>
      <c r="Z133" s="97">
        <f>IF(AND(B133&lt;=36,Y134&gt;0),   VLOOKUP(((IF(AND(B133&gt;=18.5,B133&lt;= 26.4),4,5))&amp;Y134),TablaBajas[],2,FALSE), 0)</f>
        <v>2.0000000000000004</v>
      </c>
      <c r="AA133" s="143">
        <f>IF((B133+Z133)&gt;=26.4,26.4,(B133+Z133))</f>
        <v>26.4</v>
      </c>
      <c r="AB133" s="98">
        <f>IF(Y133&gt;0,AB148+1,AB148)</f>
        <v>119</v>
      </c>
    </row>
    <row r="134" spans="1:28" ht="13.5" customHeight="1" thickBot="1" x14ac:dyDescent="0.3">
      <c r="A134" s="99"/>
      <c r="D134" s="75" t="s">
        <v>18</v>
      </c>
      <c r="E134" s="56">
        <f t="shared" ref="E134:M134" si="189" xml:space="preserve">       IF(    OR(E133="-", E133="",E133=0),0,       IF(E133-(E126+E132)&gt;=2,0,   IF(E133-(E126+E132)=1,1,   IF(E133-(E126+E132)=0,2,   IF(E133-(E126+E132)=-1,3,   IF(E133-(E126+E132)=-2,4,   IF(E133-(E126+E132)=-3,5,    IF(E133-(E126+E132)=-4,6,    ))))))))</f>
        <v>1</v>
      </c>
      <c r="F134" s="56">
        <f t="shared" si="189"/>
        <v>0</v>
      </c>
      <c r="G134" s="56">
        <f t="shared" si="189"/>
        <v>0</v>
      </c>
      <c r="H134" s="56">
        <f t="shared" si="189"/>
        <v>3</v>
      </c>
      <c r="I134" s="56">
        <f t="shared" si="189"/>
        <v>0</v>
      </c>
      <c r="J134" s="56">
        <f t="shared" si="189"/>
        <v>1</v>
      </c>
      <c r="K134" s="56">
        <f t="shared" si="189"/>
        <v>0</v>
      </c>
      <c r="L134" s="56">
        <f t="shared" si="189"/>
        <v>1</v>
      </c>
      <c r="M134" s="117">
        <f t="shared" si="189"/>
        <v>1</v>
      </c>
      <c r="N134" s="131">
        <f t="shared" ref="N134" si="190">SUM(E134:M134)</f>
        <v>7</v>
      </c>
      <c r="O134" s="133">
        <f t="shared" ref="O134:W134" si="191" xml:space="preserve">       IF(    OR(O133="-", O133="",O133=0),0,       IF(O133-(O126+O132)&gt;=2,0,   IF(O133-(O126+O132)=1,1,   IF(O133-(O126+O132)=0,2,   IF(O133-(O126+O132)=-1,3,   IF(O133-(O126+O132)=-2,4,   IF(O133-(O126+O132)=-3,5,    IF(O133-(O126+O132)=-4,6,    ))))))))</f>
        <v>0</v>
      </c>
      <c r="P134" s="56">
        <f t="shared" si="191"/>
        <v>2</v>
      </c>
      <c r="Q134" s="56">
        <f t="shared" si="191"/>
        <v>2</v>
      </c>
      <c r="R134" s="56">
        <f t="shared" si="191"/>
        <v>0</v>
      </c>
      <c r="S134" s="56">
        <f t="shared" si="191"/>
        <v>0</v>
      </c>
      <c r="T134" s="56">
        <f t="shared" si="191"/>
        <v>0</v>
      </c>
      <c r="U134" s="56">
        <f t="shared" si="191"/>
        <v>0</v>
      </c>
      <c r="V134" s="56">
        <f t="shared" si="191"/>
        <v>0</v>
      </c>
      <c r="W134" s="117">
        <f t="shared" si="191"/>
        <v>1</v>
      </c>
      <c r="X134" s="121">
        <f t="shared" si="187"/>
        <v>5</v>
      </c>
      <c r="Y134" s="70">
        <f>N134+X134</f>
        <v>12</v>
      </c>
      <c r="AB134" s="87"/>
    </row>
    <row r="135" spans="1:28" ht="13.5" thickBot="1" x14ac:dyDescent="0.25">
      <c r="A135" s="95"/>
      <c r="AB135" s="87"/>
    </row>
    <row r="136" spans="1:28" ht="12.75" customHeight="1" x14ac:dyDescent="0.25">
      <c r="A136" s="100"/>
      <c r="D136" s="58" t="s">
        <v>15</v>
      </c>
      <c r="E136" s="59">
        <f t="shared" ref="E136:M136" si="192">IF(($C137-E127)&gt;=36,3,     IF(($C137-E127)&gt;=18,2,       IF(($C137-E127)&gt;=0,1,0)   )    )</f>
        <v>2</v>
      </c>
      <c r="F136" s="59">
        <f t="shared" si="192"/>
        <v>1</v>
      </c>
      <c r="G136" s="59">
        <f t="shared" si="192"/>
        <v>2</v>
      </c>
      <c r="H136" s="59">
        <f t="shared" si="192"/>
        <v>2</v>
      </c>
      <c r="I136" s="59">
        <f t="shared" si="192"/>
        <v>1</v>
      </c>
      <c r="J136" s="59">
        <f t="shared" si="192"/>
        <v>1</v>
      </c>
      <c r="K136" s="59">
        <f t="shared" si="192"/>
        <v>1</v>
      </c>
      <c r="L136" s="59">
        <f t="shared" si="192"/>
        <v>1</v>
      </c>
      <c r="M136" s="60">
        <f t="shared" si="192"/>
        <v>2</v>
      </c>
      <c r="N136" s="134">
        <f t="shared" ref="N136" si="193">SUM(E136:M136)</f>
        <v>13</v>
      </c>
      <c r="O136" s="137">
        <f t="shared" ref="O136:W136" si="194">IF(($C137-O127)&gt;=36,3,     IF(($C137-O127)&gt;=18,2,       IF(($C137-O127)&gt;=0,1,0)   )    )</f>
        <v>1</v>
      </c>
      <c r="P136" s="59">
        <f t="shared" si="194"/>
        <v>2</v>
      </c>
      <c r="Q136" s="59">
        <f t="shared" si="194"/>
        <v>1</v>
      </c>
      <c r="R136" s="59">
        <f t="shared" si="194"/>
        <v>2</v>
      </c>
      <c r="S136" s="59">
        <f t="shared" si="194"/>
        <v>2</v>
      </c>
      <c r="T136" s="59">
        <f t="shared" si="194"/>
        <v>1</v>
      </c>
      <c r="U136" s="59">
        <f t="shared" si="194"/>
        <v>2</v>
      </c>
      <c r="V136" s="59">
        <f t="shared" si="194"/>
        <v>1</v>
      </c>
      <c r="W136" s="60">
        <f t="shared" si="194"/>
        <v>2</v>
      </c>
      <c r="X136" s="118">
        <f t="shared" ref="X136:X138" si="195">SUM(O136:W136)</f>
        <v>14</v>
      </c>
      <c r="Y136" s="60">
        <f>N136+X136</f>
        <v>27</v>
      </c>
      <c r="AB136" s="87"/>
    </row>
    <row r="137" spans="1:28" ht="13.5" customHeight="1" x14ac:dyDescent="0.25">
      <c r="A137" s="101" t="s">
        <v>23</v>
      </c>
      <c r="B137" s="79">
        <f>AA152</f>
        <v>25.400000000000016</v>
      </c>
      <c r="C137" s="112">
        <f>ROUND((B137*Y127/113)+Y125-Y126,0)</f>
        <v>27</v>
      </c>
      <c r="D137" s="62" t="s">
        <v>14</v>
      </c>
      <c r="E137" s="84">
        <v>8</v>
      </c>
      <c r="F137" s="84">
        <v>4</v>
      </c>
      <c r="G137" s="84">
        <v>6</v>
      </c>
      <c r="H137" s="84">
        <v>7</v>
      </c>
      <c r="I137" s="84">
        <v>4</v>
      </c>
      <c r="J137" s="84">
        <v>7</v>
      </c>
      <c r="K137" s="84">
        <v>8</v>
      </c>
      <c r="L137" s="84">
        <v>6</v>
      </c>
      <c r="M137" s="114">
        <v>5</v>
      </c>
      <c r="N137" s="135">
        <f t="shared" ref="N137" si="196">SUM(E137:M137)</f>
        <v>55</v>
      </c>
      <c r="O137" s="84">
        <v>8</v>
      </c>
      <c r="P137" s="84">
        <v>6</v>
      </c>
      <c r="Q137" s="84">
        <v>4</v>
      </c>
      <c r="R137" s="84">
        <v>9</v>
      </c>
      <c r="S137" s="84">
        <v>5</v>
      </c>
      <c r="T137" s="84">
        <v>4</v>
      </c>
      <c r="U137" s="84">
        <v>7</v>
      </c>
      <c r="V137" s="84">
        <v>3</v>
      </c>
      <c r="W137" s="114">
        <v>7</v>
      </c>
      <c r="X137" s="111">
        <f t="shared" si="195"/>
        <v>53</v>
      </c>
      <c r="Y137" s="71">
        <f>N137+X137</f>
        <v>108</v>
      </c>
      <c r="Z137" s="102">
        <f>IF(AND(B137&lt;=36,Y138&gt;0),   VLOOKUP(((IF(AND(B137&gt;=18.5,B137&lt;= 26.4),4,5))&amp;Y138),TablaBajas[],2,FALSE), 0)</f>
        <v>0.5</v>
      </c>
      <c r="AA137" s="141">
        <f>IF((B137+Z137)&gt;=26.4,26.4,(B137+Z137))</f>
        <v>25.900000000000016</v>
      </c>
      <c r="AB137" s="103">
        <f>IF(Y137&gt;0,AB152+1,AB152)</f>
        <v>136</v>
      </c>
    </row>
    <row r="138" spans="1:28" ht="13.5" customHeight="1" thickBot="1" x14ac:dyDescent="0.3">
      <c r="A138" s="104"/>
      <c r="B138" s="105"/>
      <c r="C138" s="105"/>
      <c r="D138" s="76" t="s">
        <v>18</v>
      </c>
      <c r="E138" s="61">
        <f t="shared" ref="E138:M138" si="197" xml:space="preserve">       IF(    OR(E137="-", E137="",E137=0),0,       IF(E137-(E126+E136)&gt;=2,0,   IF(E137-(E126+E136)=1,1,   IF(E137-(E126+E136)=0,2,   IF(E137-(E126+E136)=-1,3,   IF(E137-(E126+E136)=-2,4,   IF(E137-(E126+E136)=-3,5,    IF(E137-(E126+E136)=-4,6,    ))))))))</f>
        <v>0</v>
      </c>
      <c r="F138" s="61">
        <f t="shared" si="197"/>
        <v>2</v>
      </c>
      <c r="G138" s="61">
        <f t="shared" si="197"/>
        <v>3</v>
      </c>
      <c r="H138" s="61">
        <f t="shared" si="197"/>
        <v>1</v>
      </c>
      <c r="I138" s="61">
        <f t="shared" si="197"/>
        <v>3</v>
      </c>
      <c r="J138" s="61">
        <f t="shared" si="197"/>
        <v>0</v>
      </c>
      <c r="K138" s="61">
        <f t="shared" si="197"/>
        <v>0</v>
      </c>
      <c r="L138" s="61">
        <f t="shared" si="197"/>
        <v>1</v>
      </c>
      <c r="M138" s="119">
        <f t="shared" si="197"/>
        <v>2</v>
      </c>
      <c r="N138" s="136">
        <f t="shared" ref="N138" si="198">SUM(E138:M138)</f>
        <v>12</v>
      </c>
      <c r="O138" s="138">
        <f t="shared" ref="O138:W138" si="199" xml:space="preserve">       IF(    OR(O137="-", O137="",O137=0),0,       IF(O137-(O126+O136)&gt;=2,0,   IF(O137-(O126+O136)=1,1,   IF(O137-(O126+O136)=0,2,   IF(O137-(O126+O136)=-1,3,   IF(O137-(O126+O136)=-2,4,   IF(O137-(O126+O136)=-3,5,    IF(O137-(O126+O136)=-4,6,    ))))))))</f>
        <v>0</v>
      </c>
      <c r="P138" s="61">
        <f t="shared" si="199"/>
        <v>2</v>
      </c>
      <c r="Q138" s="61">
        <f t="shared" si="199"/>
        <v>2</v>
      </c>
      <c r="R138" s="61">
        <f t="shared" si="199"/>
        <v>0</v>
      </c>
      <c r="S138" s="61">
        <f t="shared" si="199"/>
        <v>3</v>
      </c>
      <c r="T138" s="61">
        <f t="shared" si="199"/>
        <v>3</v>
      </c>
      <c r="U138" s="61">
        <f t="shared" si="199"/>
        <v>1</v>
      </c>
      <c r="V138" s="61">
        <f t="shared" si="199"/>
        <v>3</v>
      </c>
      <c r="W138" s="119">
        <f t="shared" si="199"/>
        <v>1</v>
      </c>
      <c r="X138" s="122">
        <f t="shared" si="195"/>
        <v>15</v>
      </c>
      <c r="Y138" s="72">
        <f>N138+X138</f>
        <v>27</v>
      </c>
      <c r="Z138" s="105"/>
      <c r="AA138" s="105"/>
      <c r="AB138" s="106"/>
    </row>
    <row r="139" spans="1:28" ht="9.75" customHeight="1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customHeight="1" x14ac:dyDescent="0.25">
      <c r="A140" s="88"/>
      <c r="B140" s="171" t="s">
        <v>4</v>
      </c>
      <c r="C140" s="174" t="s">
        <v>19</v>
      </c>
      <c r="D140" s="64" t="s">
        <v>1</v>
      </c>
      <c r="E140" s="40">
        <v>382</v>
      </c>
      <c r="F140" s="41">
        <v>459</v>
      </c>
      <c r="G140" s="41">
        <v>301</v>
      </c>
      <c r="H140" s="41">
        <v>302</v>
      </c>
      <c r="I140" s="41">
        <v>146</v>
      </c>
      <c r="J140" s="41">
        <v>373</v>
      </c>
      <c r="K140" s="41">
        <v>478</v>
      </c>
      <c r="L140" s="41">
        <v>172</v>
      </c>
      <c r="M140" s="42">
        <v>349</v>
      </c>
      <c r="N140" s="177" t="s">
        <v>16</v>
      </c>
      <c r="O140" s="40">
        <v>403</v>
      </c>
      <c r="P140" s="41">
        <v>182</v>
      </c>
      <c r="Q140" s="41">
        <v>471</v>
      </c>
      <c r="R140" s="41">
        <v>150</v>
      </c>
      <c r="S140" s="41">
        <v>387</v>
      </c>
      <c r="T140" s="41">
        <v>286</v>
      </c>
      <c r="U140" s="41">
        <v>376</v>
      </c>
      <c r="V140" s="41">
        <v>476</v>
      </c>
      <c r="W140" s="42">
        <v>270</v>
      </c>
      <c r="X140" s="177" t="s">
        <v>17</v>
      </c>
      <c r="Y140" s="89">
        <v>71.5</v>
      </c>
      <c r="Z140" s="180" t="s">
        <v>27</v>
      </c>
      <c r="AA140" s="183" t="s">
        <v>6</v>
      </c>
      <c r="AB140" s="186" t="s">
        <v>20</v>
      </c>
    </row>
    <row r="141" spans="1:28" ht="15.75" customHeight="1" x14ac:dyDescent="0.25">
      <c r="A141" s="90" t="s">
        <v>21</v>
      </c>
      <c r="B141" s="172"/>
      <c r="C141" s="175"/>
      <c r="D141" s="65" t="s">
        <v>2</v>
      </c>
      <c r="E141" s="43">
        <v>4</v>
      </c>
      <c r="F141" s="39">
        <v>5</v>
      </c>
      <c r="G141" s="39">
        <v>4</v>
      </c>
      <c r="H141" s="39">
        <v>4</v>
      </c>
      <c r="I141" s="39">
        <v>3</v>
      </c>
      <c r="J141" s="39">
        <v>4</v>
      </c>
      <c r="K141" s="39">
        <v>5</v>
      </c>
      <c r="L141" s="39">
        <v>3</v>
      </c>
      <c r="M141" s="44">
        <v>4</v>
      </c>
      <c r="N141" s="178"/>
      <c r="O141" s="43">
        <v>4</v>
      </c>
      <c r="P141" s="39">
        <v>3</v>
      </c>
      <c r="Q141" s="39">
        <v>5</v>
      </c>
      <c r="R141" s="39">
        <v>3</v>
      </c>
      <c r="S141" s="39">
        <v>4</v>
      </c>
      <c r="T141" s="39">
        <v>4</v>
      </c>
      <c r="U141" s="39">
        <v>4</v>
      </c>
      <c r="V141" s="39">
        <v>5</v>
      </c>
      <c r="W141" s="44">
        <v>4</v>
      </c>
      <c r="X141" s="178"/>
      <c r="Y141" s="63">
        <v>72</v>
      </c>
      <c r="Z141" s="181"/>
      <c r="AA141" s="184"/>
      <c r="AB141" s="187"/>
    </row>
    <row r="142" spans="1:28" ht="15.75" thickBot="1" x14ac:dyDescent="0.3">
      <c r="A142" s="107">
        <v>45167</v>
      </c>
      <c r="B142" s="173"/>
      <c r="C142" s="176"/>
      <c r="D142" s="66" t="s">
        <v>3</v>
      </c>
      <c r="E142" s="45">
        <v>5</v>
      </c>
      <c r="F142" s="46">
        <v>9</v>
      </c>
      <c r="G142" s="46">
        <v>13</v>
      </c>
      <c r="H142" s="46">
        <v>15</v>
      </c>
      <c r="I142" s="46">
        <v>17</v>
      </c>
      <c r="J142" s="46">
        <v>3</v>
      </c>
      <c r="K142" s="46">
        <v>7</v>
      </c>
      <c r="L142" s="46">
        <v>11</v>
      </c>
      <c r="M142" s="47">
        <v>1</v>
      </c>
      <c r="N142" s="179"/>
      <c r="O142" s="45">
        <v>4</v>
      </c>
      <c r="P142" s="46">
        <v>14</v>
      </c>
      <c r="Q142" s="46">
        <v>6</v>
      </c>
      <c r="R142" s="46">
        <v>18</v>
      </c>
      <c r="S142" s="46">
        <v>2</v>
      </c>
      <c r="T142" s="46">
        <v>16</v>
      </c>
      <c r="U142" s="46">
        <v>8</v>
      </c>
      <c r="V142" s="46">
        <v>12</v>
      </c>
      <c r="W142" s="47">
        <v>10</v>
      </c>
      <c r="X142" s="179"/>
      <c r="Y142" s="108">
        <v>130</v>
      </c>
      <c r="Z142" s="182"/>
      <c r="AA142" s="185"/>
      <c r="AB142" s="188"/>
    </row>
    <row r="143" spans="1:28" ht="12.75" customHeight="1" x14ac:dyDescent="0.25">
      <c r="A143" s="91"/>
      <c r="D143" s="48" t="s">
        <v>15</v>
      </c>
      <c r="E143" s="49">
        <f t="shared" ref="E143:M143" si="200">IF(($C144-E142)&gt;=36,3,     IF(($C144-E142)&gt;=18,2,       IF(($C144-E142)&gt;=0,1,0)   )    )</f>
        <v>2</v>
      </c>
      <c r="F143" s="49">
        <f t="shared" si="200"/>
        <v>2</v>
      </c>
      <c r="G143" s="49">
        <f t="shared" si="200"/>
        <v>1</v>
      </c>
      <c r="H143" s="49">
        <f t="shared" si="200"/>
        <v>1</v>
      </c>
      <c r="I143" s="49">
        <f t="shared" si="200"/>
        <v>1</v>
      </c>
      <c r="J143" s="49">
        <f t="shared" si="200"/>
        <v>2</v>
      </c>
      <c r="K143" s="49">
        <f t="shared" si="200"/>
        <v>2</v>
      </c>
      <c r="L143" s="49">
        <f t="shared" si="200"/>
        <v>2</v>
      </c>
      <c r="M143" s="50">
        <f t="shared" si="200"/>
        <v>2</v>
      </c>
      <c r="N143" s="123">
        <f t="shared" ref="N143:N145" si="201">SUM(E143:M143)</f>
        <v>15</v>
      </c>
      <c r="O143" s="126">
        <f t="shared" ref="O143:W143" si="202">IF(($C144-O142)&gt;=36,3,     IF(($C144-O142)&gt;=18,2,       IF(($C144-O142)&gt;=0,1,0)   )    )</f>
        <v>2</v>
      </c>
      <c r="P143" s="49">
        <f t="shared" si="202"/>
        <v>1</v>
      </c>
      <c r="Q143" s="49">
        <f t="shared" si="202"/>
        <v>2</v>
      </c>
      <c r="R143" s="49">
        <f t="shared" si="202"/>
        <v>1</v>
      </c>
      <c r="S143" s="49">
        <f t="shared" si="202"/>
        <v>2</v>
      </c>
      <c r="T143" s="49">
        <f t="shared" si="202"/>
        <v>1</v>
      </c>
      <c r="U143" s="49">
        <f t="shared" si="202"/>
        <v>2</v>
      </c>
      <c r="V143" s="49">
        <f t="shared" si="202"/>
        <v>1</v>
      </c>
      <c r="W143" s="50">
        <f t="shared" si="202"/>
        <v>2</v>
      </c>
      <c r="X143" s="113">
        <f t="shared" ref="X143:X145" si="203">SUM(O143:W143)</f>
        <v>14</v>
      </c>
      <c r="Y143" s="85">
        <f>N143+X143</f>
        <v>29</v>
      </c>
      <c r="AB143" s="87"/>
    </row>
    <row r="144" spans="1:28" ht="13.5" customHeight="1" x14ac:dyDescent="0.25">
      <c r="A144" s="91" t="s">
        <v>24</v>
      </c>
      <c r="B144" s="73">
        <f>AA159</f>
        <v>25.700000000000021</v>
      </c>
      <c r="C144" s="112">
        <f>ROUND((B144*Y142/113)+Y140-Y141,0)</f>
        <v>29</v>
      </c>
      <c r="D144" s="52" t="s">
        <v>14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114">
        <v>0</v>
      </c>
      <c r="N144" s="124">
        <f t="shared" si="201"/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  <c r="V144" s="84">
        <v>0</v>
      </c>
      <c r="W144" s="114">
        <v>0</v>
      </c>
      <c r="X144" s="109">
        <f t="shared" si="203"/>
        <v>0</v>
      </c>
      <c r="Y144" s="67">
        <f>N144+X144</f>
        <v>0</v>
      </c>
      <c r="Z144" s="92">
        <f>IF(AND(B144&lt;=36,Y145&gt;0),   VLOOKUP(((IF(AND(B144&gt;=18.5,B144&lt;= 26.4),4,5))&amp;Y145),TablaBajas[],2,FALSE), 0)</f>
        <v>0</v>
      </c>
      <c r="AA144" s="142">
        <f>IF((B144+Z144)&gt;=26.4,26.4,(B144+Z144))</f>
        <v>25.700000000000021</v>
      </c>
      <c r="AB144" s="93">
        <f>IF(Y144&gt;0,AB159+1,AB159)</f>
        <v>120</v>
      </c>
    </row>
    <row r="145" spans="1:28" ht="13.5" customHeight="1" thickBot="1" x14ac:dyDescent="0.3">
      <c r="A145" s="94"/>
      <c r="D145" s="74" t="s">
        <v>18</v>
      </c>
      <c r="E145" s="51">
        <f t="shared" ref="E145:M145" si="204" xml:space="preserve">       IF(    OR(E144="-", E144="",E144=0),0,       IF(E144-(E141+E143)&gt;=2,0,   IF(E144-(E141+E143)=1,1,   IF(E144-(E141+E143)=0,2,   IF(E144-(E141+E143)=-1,3,   IF(E144-(E141+E143)=-2,4,   IF(E144-(E141+E143)=-3,5,    IF(E144-(E141+E143)=-4,6,    ))))))))</f>
        <v>0</v>
      </c>
      <c r="F145" s="51">
        <f t="shared" si="204"/>
        <v>0</v>
      </c>
      <c r="G145" s="51">
        <f t="shared" si="204"/>
        <v>0</v>
      </c>
      <c r="H145" s="51">
        <f t="shared" si="204"/>
        <v>0</v>
      </c>
      <c r="I145" s="51">
        <f t="shared" si="204"/>
        <v>0</v>
      </c>
      <c r="J145" s="51">
        <f t="shared" si="204"/>
        <v>0</v>
      </c>
      <c r="K145" s="51">
        <f t="shared" si="204"/>
        <v>0</v>
      </c>
      <c r="L145" s="51">
        <f t="shared" si="204"/>
        <v>0</v>
      </c>
      <c r="M145" s="115">
        <f t="shared" si="204"/>
        <v>0</v>
      </c>
      <c r="N145" s="125">
        <f t="shared" si="201"/>
        <v>0</v>
      </c>
      <c r="O145" s="128">
        <f t="shared" ref="O145:W145" si="205" xml:space="preserve">       IF(    OR(O144="-", O144="",O144=0),0,       IF(O144-(O141+O143)&gt;=2,0,   IF(O144-(O141+O143)=1,1,   IF(O144-(O141+O143)=0,2,   IF(O144-(O141+O143)=-1,3,   IF(O144-(O141+O143)=-2,4,   IF(O144-(O141+O143)=-3,5,    IF(O144-(O141+O143)=-4,6,    ))))))))</f>
        <v>0</v>
      </c>
      <c r="P145" s="51">
        <f t="shared" si="205"/>
        <v>0</v>
      </c>
      <c r="Q145" s="51">
        <f t="shared" si="205"/>
        <v>0</v>
      </c>
      <c r="R145" s="51">
        <f t="shared" si="205"/>
        <v>0</v>
      </c>
      <c r="S145" s="51">
        <f t="shared" si="205"/>
        <v>0</v>
      </c>
      <c r="T145" s="51">
        <f t="shared" si="205"/>
        <v>0</v>
      </c>
      <c r="U145" s="51">
        <f t="shared" si="205"/>
        <v>0</v>
      </c>
      <c r="V145" s="51">
        <f t="shared" si="205"/>
        <v>0</v>
      </c>
      <c r="W145" s="115">
        <f t="shared" si="205"/>
        <v>0</v>
      </c>
      <c r="X145" s="120">
        <f t="shared" si="203"/>
        <v>0</v>
      </c>
      <c r="Y145" s="68">
        <f>N145+X145</f>
        <v>0</v>
      </c>
      <c r="AB145" s="87"/>
    </row>
    <row r="146" spans="1:28" ht="13.5" thickBot="1" x14ac:dyDescent="0.25">
      <c r="A146" s="95"/>
      <c r="AB146" s="87"/>
    </row>
    <row r="147" spans="1:28" ht="12.75" customHeight="1" x14ac:dyDescent="0.25">
      <c r="A147" s="99"/>
      <c r="D147" s="53" t="s">
        <v>15</v>
      </c>
      <c r="E147" s="54">
        <f t="shared" ref="E147:M147" si="206">IF(($C148-E142)&gt;=36,3,     IF(($C148-E142)&gt;=18,2,       IF(($C148-E142)&gt;=0,1,0)   )    )</f>
        <v>2</v>
      </c>
      <c r="F147" s="54">
        <f t="shared" si="206"/>
        <v>2</v>
      </c>
      <c r="G147" s="54">
        <f t="shared" si="206"/>
        <v>1</v>
      </c>
      <c r="H147" s="54">
        <f t="shared" si="206"/>
        <v>1</v>
      </c>
      <c r="I147" s="54">
        <f t="shared" si="206"/>
        <v>1</v>
      </c>
      <c r="J147" s="54">
        <f t="shared" si="206"/>
        <v>2</v>
      </c>
      <c r="K147" s="54">
        <f t="shared" si="206"/>
        <v>2</v>
      </c>
      <c r="L147" s="54">
        <f t="shared" si="206"/>
        <v>2</v>
      </c>
      <c r="M147" s="55">
        <f t="shared" si="206"/>
        <v>2</v>
      </c>
      <c r="N147" s="129">
        <f t="shared" ref="N147" si="207">SUM(E147:M147)</f>
        <v>15</v>
      </c>
      <c r="O147" s="132">
        <f t="shared" ref="O147:W147" si="208">IF(($C148-O142)&gt;=36,3,     IF(($C148-O142)&gt;=18,2,       IF(($C148-O142)&gt;=0,1,0)   )    )</f>
        <v>2</v>
      </c>
      <c r="P147" s="54">
        <f t="shared" si="208"/>
        <v>1</v>
      </c>
      <c r="Q147" s="54">
        <f t="shared" si="208"/>
        <v>2</v>
      </c>
      <c r="R147" s="54">
        <f t="shared" si="208"/>
        <v>1</v>
      </c>
      <c r="S147" s="54">
        <f t="shared" si="208"/>
        <v>2</v>
      </c>
      <c r="T147" s="54">
        <f t="shared" si="208"/>
        <v>1</v>
      </c>
      <c r="U147" s="54">
        <f t="shared" si="208"/>
        <v>2</v>
      </c>
      <c r="V147" s="54">
        <f t="shared" si="208"/>
        <v>2</v>
      </c>
      <c r="W147" s="55">
        <f t="shared" si="208"/>
        <v>2</v>
      </c>
      <c r="X147" s="116">
        <f t="shared" ref="X147:X149" si="209">SUM(O147:W147)</f>
        <v>15</v>
      </c>
      <c r="Y147" s="55">
        <f>N147+X147</f>
        <v>30</v>
      </c>
      <c r="AB147" s="87"/>
    </row>
    <row r="148" spans="1:28" ht="13.5" customHeight="1" x14ac:dyDescent="0.25">
      <c r="A148" s="96" t="s">
        <v>22</v>
      </c>
      <c r="B148" s="78">
        <f>AA163</f>
        <v>26.4</v>
      </c>
      <c r="C148" s="112">
        <f>ROUND((B148*Y142/113)+Y140-Y141,0)</f>
        <v>30</v>
      </c>
      <c r="D148" s="57" t="s">
        <v>14</v>
      </c>
      <c r="E148" s="84">
        <v>7</v>
      </c>
      <c r="F148" s="84">
        <v>8</v>
      </c>
      <c r="G148" s="84">
        <v>7</v>
      </c>
      <c r="H148" s="84">
        <v>7</v>
      </c>
      <c r="I148" s="84">
        <v>6</v>
      </c>
      <c r="J148" s="84">
        <v>8</v>
      </c>
      <c r="K148" s="84">
        <v>8</v>
      </c>
      <c r="L148" s="84">
        <v>4</v>
      </c>
      <c r="M148" s="114">
        <v>7</v>
      </c>
      <c r="N148" s="130">
        <f t="shared" ref="N148" si="210">SUM(E148:M148)</f>
        <v>62</v>
      </c>
      <c r="O148" s="84">
        <v>6</v>
      </c>
      <c r="P148" s="84">
        <v>6</v>
      </c>
      <c r="Q148" s="84">
        <v>7</v>
      </c>
      <c r="R148" s="84">
        <v>4</v>
      </c>
      <c r="S148" s="84">
        <v>7</v>
      </c>
      <c r="T148" s="84">
        <v>5</v>
      </c>
      <c r="U148" s="84">
        <v>6</v>
      </c>
      <c r="V148" s="84">
        <v>6</v>
      </c>
      <c r="W148" s="114">
        <v>6</v>
      </c>
      <c r="X148" s="110">
        <f t="shared" si="209"/>
        <v>53</v>
      </c>
      <c r="Y148" s="69">
        <f>N148+X148</f>
        <v>115</v>
      </c>
      <c r="Z148" s="97">
        <f>IF(AND(B148&lt;=36,Y149&gt;0),   VLOOKUP(((IF(AND(B148&gt;=18.5,B148&lt;= 26.4),4,5))&amp;Y149),TablaBajas[],2,FALSE), 0)</f>
        <v>0.89999999999999991</v>
      </c>
      <c r="AA148" s="143">
        <f>IF((B148+Z148)&gt;=26.4,26.4,(B148+Z148))</f>
        <v>26.4</v>
      </c>
      <c r="AB148" s="98">
        <f>IF(Y148&gt;0,AB163+1,AB163)</f>
        <v>118</v>
      </c>
    </row>
    <row r="149" spans="1:28" ht="13.5" customHeight="1" thickBot="1" x14ac:dyDescent="0.3">
      <c r="A149" s="99"/>
      <c r="D149" s="75" t="s">
        <v>18</v>
      </c>
      <c r="E149" s="56">
        <f t="shared" ref="E149:M149" si="211" xml:space="preserve">       IF(    OR(E148="-", E148="",E148=0),0,       IF(E148-(E141+E147)&gt;=2,0,   IF(E148-(E141+E147)=1,1,   IF(E148-(E141+E147)=0,2,   IF(E148-(E141+E147)=-1,3,   IF(E148-(E141+E147)=-2,4,   IF(E148-(E141+E147)=-3,5,    IF(E148-(E141+E147)=-4,6,    ))))))))</f>
        <v>1</v>
      </c>
      <c r="F149" s="56">
        <f t="shared" si="211"/>
        <v>1</v>
      </c>
      <c r="G149" s="56">
        <f t="shared" si="211"/>
        <v>0</v>
      </c>
      <c r="H149" s="56">
        <f t="shared" si="211"/>
        <v>0</v>
      </c>
      <c r="I149" s="56">
        <f t="shared" si="211"/>
        <v>0</v>
      </c>
      <c r="J149" s="56">
        <f t="shared" si="211"/>
        <v>0</v>
      </c>
      <c r="K149" s="56">
        <f t="shared" si="211"/>
        <v>1</v>
      </c>
      <c r="L149" s="56">
        <f t="shared" si="211"/>
        <v>3</v>
      </c>
      <c r="M149" s="117">
        <f t="shared" si="211"/>
        <v>1</v>
      </c>
      <c r="N149" s="131">
        <f t="shared" ref="N149" si="212">SUM(E149:M149)</f>
        <v>7</v>
      </c>
      <c r="O149" s="133">
        <f t="shared" ref="O149:W149" si="213" xml:space="preserve">       IF(    OR(O148="-", O148="",O148=0),0,       IF(O148-(O141+O147)&gt;=2,0,   IF(O148-(O141+O147)=1,1,   IF(O148-(O141+O147)=0,2,   IF(O148-(O141+O147)=-1,3,   IF(O148-(O141+O147)=-2,4,   IF(O148-(O141+O147)=-3,5,    IF(O148-(O141+O147)=-4,6,    ))))))))</f>
        <v>2</v>
      </c>
      <c r="P149" s="56">
        <f t="shared" si="213"/>
        <v>0</v>
      </c>
      <c r="Q149" s="56">
        <f t="shared" si="213"/>
        <v>2</v>
      </c>
      <c r="R149" s="56">
        <f t="shared" si="213"/>
        <v>2</v>
      </c>
      <c r="S149" s="56">
        <f t="shared" si="213"/>
        <v>1</v>
      </c>
      <c r="T149" s="56">
        <f t="shared" si="213"/>
        <v>2</v>
      </c>
      <c r="U149" s="56">
        <f t="shared" si="213"/>
        <v>2</v>
      </c>
      <c r="V149" s="56">
        <f t="shared" si="213"/>
        <v>3</v>
      </c>
      <c r="W149" s="117">
        <f t="shared" si="213"/>
        <v>2</v>
      </c>
      <c r="X149" s="121">
        <f t="shared" si="209"/>
        <v>16</v>
      </c>
      <c r="Y149" s="70">
        <f>N149+X149</f>
        <v>23</v>
      </c>
      <c r="AB149" s="87"/>
    </row>
    <row r="150" spans="1:28" ht="13.5" thickBot="1" x14ac:dyDescent="0.25">
      <c r="A150" s="95"/>
      <c r="AB150" s="87"/>
    </row>
    <row r="151" spans="1:28" ht="12.75" customHeight="1" x14ac:dyDescent="0.25">
      <c r="A151" s="100"/>
      <c r="D151" s="58" t="s">
        <v>15</v>
      </c>
      <c r="E151" s="59">
        <f t="shared" ref="E151:M151" si="214">IF(($C152-E142)&gt;=36,3,     IF(($C152-E142)&gt;=18,2,       IF(($C152-E142)&gt;=0,1,0)   )    )</f>
        <v>2</v>
      </c>
      <c r="F151" s="59">
        <f t="shared" si="214"/>
        <v>2</v>
      </c>
      <c r="G151" s="59">
        <f t="shared" si="214"/>
        <v>1</v>
      </c>
      <c r="H151" s="59">
        <f t="shared" si="214"/>
        <v>1</v>
      </c>
      <c r="I151" s="59">
        <f t="shared" si="214"/>
        <v>1</v>
      </c>
      <c r="J151" s="59">
        <f t="shared" si="214"/>
        <v>2</v>
      </c>
      <c r="K151" s="59">
        <f t="shared" si="214"/>
        <v>2</v>
      </c>
      <c r="L151" s="59">
        <f t="shared" si="214"/>
        <v>2</v>
      </c>
      <c r="M151" s="60">
        <f t="shared" si="214"/>
        <v>2</v>
      </c>
      <c r="N151" s="134">
        <f t="shared" ref="N151" si="215">SUM(E151:M151)</f>
        <v>15</v>
      </c>
      <c r="O151" s="137">
        <f t="shared" ref="O151:W151" si="216">IF(($C152-O142)&gt;=36,3,     IF(($C152-O142)&gt;=18,2,       IF(($C152-O142)&gt;=0,1,0)   )    )</f>
        <v>2</v>
      </c>
      <c r="P151" s="59">
        <f t="shared" si="216"/>
        <v>1</v>
      </c>
      <c r="Q151" s="59">
        <f t="shared" si="216"/>
        <v>2</v>
      </c>
      <c r="R151" s="59">
        <f t="shared" si="216"/>
        <v>1</v>
      </c>
      <c r="S151" s="59">
        <f t="shared" si="216"/>
        <v>2</v>
      </c>
      <c r="T151" s="59">
        <f t="shared" si="216"/>
        <v>1</v>
      </c>
      <c r="U151" s="59">
        <f t="shared" si="216"/>
        <v>2</v>
      </c>
      <c r="V151" s="59">
        <f t="shared" si="216"/>
        <v>1</v>
      </c>
      <c r="W151" s="60">
        <f t="shared" si="216"/>
        <v>2</v>
      </c>
      <c r="X151" s="118">
        <f t="shared" ref="X151:X153" si="217">SUM(O151:W151)</f>
        <v>14</v>
      </c>
      <c r="Y151" s="60">
        <f>N151+X151</f>
        <v>29</v>
      </c>
      <c r="AB151" s="87"/>
    </row>
    <row r="152" spans="1:28" ht="13.5" customHeight="1" x14ac:dyDescent="0.25">
      <c r="A152" s="101" t="s">
        <v>23</v>
      </c>
      <c r="B152" s="79">
        <f>AA167</f>
        <v>25.400000000000016</v>
      </c>
      <c r="C152" s="112">
        <f>ROUND((B152*Y142/113)+Y140-Y141,0)</f>
        <v>29</v>
      </c>
      <c r="D152" s="62" t="s">
        <v>14</v>
      </c>
      <c r="E152" s="84">
        <v>8</v>
      </c>
      <c r="F152" s="84">
        <v>7</v>
      </c>
      <c r="G152" s="84">
        <v>6</v>
      </c>
      <c r="H152" s="84">
        <v>6</v>
      </c>
      <c r="I152" s="84">
        <v>4</v>
      </c>
      <c r="J152" s="84">
        <v>6</v>
      </c>
      <c r="K152" s="84">
        <v>6</v>
      </c>
      <c r="L152" s="84">
        <v>5</v>
      </c>
      <c r="M152" s="114">
        <v>5</v>
      </c>
      <c r="N152" s="135">
        <f t="shared" ref="N152" si="218">SUM(E152:M152)</f>
        <v>53</v>
      </c>
      <c r="O152" s="127">
        <v>4</v>
      </c>
      <c r="P152" s="84">
        <v>5</v>
      </c>
      <c r="Q152" s="84">
        <v>7</v>
      </c>
      <c r="R152" s="84">
        <v>5</v>
      </c>
      <c r="S152" s="84">
        <v>5</v>
      </c>
      <c r="T152" s="84">
        <v>5</v>
      </c>
      <c r="U152" s="84">
        <v>7</v>
      </c>
      <c r="V152" s="84">
        <v>7</v>
      </c>
      <c r="W152" s="114">
        <v>4</v>
      </c>
      <c r="X152" s="111">
        <f t="shared" si="217"/>
        <v>49</v>
      </c>
      <c r="Y152" s="71">
        <f>N152+X152</f>
        <v>102</v>
      </c>
      <c r="Z152" s="102">
        <f>IF(AND(B152&lt;=36,Y153&gt;0),   VLOOKUP(((IF(AND(B152&gt;=18.5,B152&lt;= 26.4),4,5))&amp;Y153),TablaBajas[],2,FALSE), 0)</f>
        <v>0</v>
      </c>
      <c r="AA152" s="141">
        <f>IF((B152+Z152)&gt;=26.4,26.4,(B152+Z152))</f>
        <v>25.400000000000016</v>
      </c>
      <c r="AB152" s="103">
        <f>IF(Y152&gt;0,AB167+1,AB167)</f>
        <v>135</v>
      </c>
    </row>
    <row r="153" spans="1:28" ht="13.5" customHeight="1" thickBot="1" x14ac:dyDescent="0.3">
      <c r="A153" s="104"/>
      <c r="B153" s="105"/>
      <c r="C153" s="105"/>
      <c r="D153" s="76" t="s">
        <v>18</v>
      </c>
      <c r="E153" s="61">
        <f t="shared" ref="E153:M153" si="219" xml:space="preserve">       IF(    OR(E152="-", E152="",E152=0),0,       IF(E152-(E141+E151)&gt;=2,0,   IF(E152-(E141+E151)=1,1,   IF(E152-(E141+E151)=0,2,   IF(E152-(E141+E151)=-1,3,   IF(E152-(E141+E151)=-2,4,   IF(E152-(E141+E151)=-3,5,    IF(E152-(E141+E151)=-4,6,    ))))))))</f>
        <v>0</v>
      </c>
      <c r="F153" s="61">
        <f t="shared" si="219"/>
        <v>2</v>
      </c>
      <c r="G153" s="61">
        <f t="shared" si="219"/>
        <v>1</v>
      </c>
      <c r="H153" s="61">
        <f t="shared" si="219"/>
        <v>1</v>
      </c>
      <c r="I153" s="61">
        <f t="shared" si="219"/>
        <v>2</v>
      </c>
      <c r="J153" s="61">
        <f t="shared" si="219"/>
        <v>2</v>
      </c>
      <c r="K153" s="61">
        <f t="shared" si="219"/>
        <v>3</v>
      </c>
      <c r="L153" s="61">
        <f t="shared" si="219"/>
        <v>2</v>
      </c>
      <c r="M153" s="119">
        <f t="shared" si="219"/>
        <v>3</v>
      </c>
      <c r="N153" s="136">
        <f t="shared" ref="N153" si="220">SUM(E153:M153)</f>
        <v>16</v>
      </c>
      <c r="O153" s="138">
        <f t="shared" ref="O153:W153" si="221" xml:space="preserve">       IF(    OR(O152="-", O152="",O152=0),0,       IF(O152-(O141+O151)&gt;=2,0,   IF(O152-(O141+O151)=1,1,   IF(O152-(O141+O151)=0,2,   IF(O152-(O141+O151)=-1,3,   IF(O152-(O141+O151)=-2,4,   IF(O152-(O141+O151)=-3,5,    IF(O152-(O141+O151)=-4,6,    ))))))))</f>
        <v>4</v>
      </c>
      <c r="P153" s="61">
        <f t="shared" si="221"/>
        <v>1</v>
      </c>
      <c r="Q153" s="61">
        <f t="shared" si="221"/>
        <v>2</v>
      </c>
      <c r="R153" s="61">
        <f t="shared" si="221"/>
        <v>1</v>
      </c>
      <c r="S153" s="61">
        <f t="shared" si="221"/>
        <v>3</v>
      </c>
      <c r="T153" s="61">
        <f t="shared" si="221"/>
        <v>2</v>
      </c>
      <c r="U153" s="61">
        <f t="shared" si="221"/>
        <v>1</v>
      </c>
      <c r="V153" s="61">
        <f t="shared" si="221"/>
        <v>1</v>
      </c>
      <c r="W153" s="119">
        <f t="shared" si="221"/>
        <v>4</v>
      </c>
      <c r="X153" s="122">
        <f t="shared" si="217"/>
        <v>19</v>
      </c>
      <c r="Y153" s="72">
        <f>N153+X153</f>
        <v>35</v>
      </c>
      <c r="Z153" s="105"/>
      <c r="AA153" s="105"/>
      <c r="AB153" s="106"/>
    </row>
    <row r="154" spans="1:28" ht="9.75" customHeight="1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customHeight="1" x14ac:dyDescent="0.25">
      <c r="A155" s="167" t="s">
        <v>36</v>
      </c>
      <c r="B155" s="171" t="s">
        <v>4</v>
      </c>
      <c r="C155" s="174" t="s">
        <v>19</v>
      </c>
      <c r="D155" s="64" t="s">
        <v>1</v>
      </c>
      <c r="E155" s="189" t="s">
        <v>34</v>
      </c>
      <c r="F155" s="190"/>
      <c r="G155" s="190"/>
      <c r="H155" s="190"/>
      <c r="I155" s="190"/>
      <c r="J155" s="190"/>
      <c r="K155" s="190"/>
      <c r="L155" s="190"/>
      <c r="M155" s="191"/>
      <c r="N155" s="177" t="s">
        <v>16</v>
      </c>
      <c r="O155" s="189" t="s">
        <v>35</v>
      </c>
      <c r="P155" s="190"/>
      <c r="Q155" s="190"/>
      <c r="R155" s="190"/>
      <c r="S155" s="190"/>
      <c r="T155" s="190"/>
      <c r="U155" s="190"/>
      <c r="V155" s="190"/>
      <c r="W155" s="191"/>
      <c r="X155" s="177" t="s">
        <v>17</v>
      </c>
      <c r="Y155" s="89">
        <v>68.599999999999994</v>
      </c>
      <c r="Z155" s="180" t="s">
        <v>27</v>
      </c>
      <c r="AA155" s="183" t="s">
        <v>6</v>
      </c>
      <c r="AB155" s="186" t="s">
        <v>20</v>
      </c>
    </row>
    <row r="156" spans="1:28" ht="15" x14ac:dyDescent="0.25">
      <c r="A156" s="83" t="s">
        <v>26</v>
      </c>
      <c r="B156" s="172"/>
      <c r="C156" s="175"/>
      <c r="D156" s="65" t="s">
        <v>2</v>
      </c>
      <c r="E156" s="43">
        <v>5</v>
      </c>
      <c r="F156" s="39">
        <v>4</v>
      </c>
      <c r="G156" s="39">
        <v>4</v>
      </c>
      <c r="H156" s="39">
        <v>4</v>
      </c>
      <c r="I156" s="39">
        <v>3</v>
      </c>
      <c r="J156" s="39">
        <v>4</v>
      </c>
      <c r="K156" s="39">
        <v>5</v>
      </c>
      <c r="L156" s="39">
        <v>3</v>
      </c>
      <c r="M156" s="44">
        <v>4</v>
      </c>
      <c r="N156" s="178"/>
      <c r="O156" s="43">
        <v>5</v>
      </c>
      <c r="P156" s="39">
        <v>4</v>
      </c>
      <c r="Q156" s="39">
        <v>4</v>
      </c>
      <c r="R156" s="39">
        <v>4</v>
      </c>
      <c r="S156" s="39">
        <v>3</v>
      </c>
      <c r="T156" s="39">
        <v>4</v>
      </c>
      <c r="U156" s="39">
        <v>5</v>
      </c>
      <c r="V156" s="39">
        <v>3</v>
      </c>
      <c r="W156" s="44">
        <v>4</v>
      </c>
      <c r="X156" s="178"/>
      <c r="Y156" s="63">
        <v>72</v>
      </c>
      <c r="Z156" s="181"/>
      <c r="AA156" s="184"/>
      <c r="AB156" s="187"/>
    </row>
    <row r="157" spans="1:28" ht="15.75" thickBot="1" x14ac:dyDescent="0.3">
      <c r="A157" s="139">
        <v>45142</v>
      </c>
      <c r="B157" s="173"/>
      <c r="C157" s="176"/>
      <c r="D157" s="66" t="s">
        <v>3</v>
      </c>
      <c r="E157" s="45">
        <v>3</v>
      </c>
      <c r="F157" s="46">
        <v>9</v>
      </c>
      <c r="G157" s="46">
        <v>5</v>
      </c>
      <c r="H157" s="46">
        <v>13</v>
      </c>
      <c r="I157" s="46">
        <v>17</v>
      </c>
      <c r="J157" s="46">
        <v>11</v>
      </c>
      <c r="K157" s="46">
        <v>1</v>
      </c>
      <c r="L157" s="46">
        <v>15</v>
      </c>
      <c r="M157" s="47">
        <v>7</v>
      </c>
      <c r="N157" s="179"/>
      <c r="O157" s="45">
        <v>3</v>
      </c>
      <c r="P157" s="46">
        <v>9</v>
      </c>
      <c r="Q157" s="46">
        <v>5</v>
      </c>
      <c r="R157" s="46">
        <v>13</v>
      </c>
      <c r="S157" s="46">
        <v>17</v>
      </c>
      <c r="T157" s="46">
        <v>11</v>
      </c>
      <c r="U157" s="46">
        <v>1</v>
      </c>
      <c r="V157" s="46">
        <v>15</v>
      </c>
      <c r="W157" s="47">
        <v>7</v>
      </c>
      <c r="X157" s="179"/>
      <c r="Y157" s="108">
        <v>122</v>
      </c>
      <c r="Z157" s="182"/>
      <c r="AA157" s="185"/>
      <c r="AB157" s="188"/>
    </row>
    <row r="158" spans="1:28" ht="12.75" customHeight="1" x14ac:dyDescent="0.25">
      <c r="A158" s="146"/>
      <c r="D158" s="48" t="s">
        <v>15</v>
      </c>
      <c r="E158" s="126">
        <f t="shared" ref="E158:M158" si="222">IF(($C159-E157)&gt;=36,3,     IF(($C159-E157)&gt;=18,2,       IF(($C159-E157)&gt;=0,1,0)   )    )</f>
        <v>2</v>
      </c>
      <c r="F158" s="49">
        <f t="shared" si="222"/>
        <v>1</v>
      </c>
      <c r="G158" s="49">
        <f t="shared" si="222"/>
        <v>2</v>
      </c>
      <c r="H158" s="49">
        <f t="shared" si="222"/>
        <v>1</v>
      </c>
      <c r="I158" s="49">
        <f t="shared" si="222"/>
        <v>1</v>
      </c>
      <c r="J158" s="49">
        <f t="shared" si="222"/>
        <v>1</v>
      </c>
      <c r="K158" s="49">
        <f t="shared" si="222"/>
        <v>2</v>
      </c>
      <c r="L158" s="49">
        <f t="shared" si="222"/>
        <v>1</v>
      </c>
      <c r="M158" s="50">
        <f t="shared" si="222"/>
        <v>1</v>
      </c>
      <c r="N158" s="123">
        <f t="shared" ref="N158:N160" si="223">SUM(E158:M158)</f>
        <v>12</v>
      </c>
      <c r="O158" s="126">
        <f t="shared" ref="O158:W158" si="224">IF(($C159-O157)&gt;=36,3,     IF(($C159-O157)&gt;=18,2,       IF(($C159-O157)&gt;=0,1,0)   )    )</f>
        <v>2</v>
      </c>
      <c r="P158" s="49">
        <f t="shared" si="224"/>
        <v>1</v>
      </c>
      <c r="Q158" s="49">
        <f t="shared" si="224"/>
        <v>2</v>
      </c>
      <c r="R158" s="49">
        <f t="shared" si="224"/>
        <v>1</v>
      </c>
      <c r="S158" s="49">
        <f t="shared" si="224"/>
        <v>1</v>
      </c>
      <c r="T158" s="49">
        <f t="shared" si="224"/>
        <v>1</v>
      </c>
      <c r="U158" s="49">
        <f t="shared" si="224"/>
        <v>2</v>
      </c>
      <c r="V158" s="49">
        <f t="shared" si="224"/>
        <v>1</v>
      </c>
      <c r="W158" s="50">
        <f t="shared" si="224"/>
        <v>1</v>
      </c>
      <c r="X158" s="113">
        <f t="shared" ref="X158:X160" si="225">SUM(O158:W158)</f>
        <v>12</v>
      </c>
      <c r="Y158" s="85">
        <f>N158+X158</f>
        <v>24</v>
      </c>
      <c r="AB158" s="87"/>
    </row>
    <row r="159" spans="1:28" ht="13.5" customHeight="1" x14ac:dyDescent="0.25">
      <c r="A159" s="146" t="s">
        <v>24</v>
      </c>
      <c r="B159" s="73">
        <f>AA174</f>
        <v>24.600000000000019</v>
      </c>
      <c r="C159" s="112">
        <f>ROUND((B159*Y157/113)+Y155-Y156,0)</f>
        <v>23</v>
      </c>
      <c r="D159" s="52" t="s">
        <v>14</v>
      </c>
      <c r="E159" s="84">
        <v>6</v>
      </c>
      <c r="F159" s="84">
        <v>6</v>
      </c>
      <c r="G159" s="84">
        <v>8</v>
      </c>
      <c r="H159" s="84">
        <v>7</v>
      </c>
      <c r="I159" s="84">
        <v>5</v>
      </c>
      <c r="J159" s="84">
        <v>5</v>
      </c>
      <c r="K159" s="84">
        <v>9</v>
      </c>
      <c r="L159" s="84">
        <v>4</v>
      </c>
      <c r="M159" s="114">
        <v>7</v>
      </c>
      <c r="N159" s="147">
        <f t="shared" si="223"/>
        <v>57</v>
      </c>
      <c r="O159" s="84">
        <v>7</v>
      </c>
      <c r="P159" s="84">
        <v>6</v>
      </c>
      <c r="Q159" s="84">
        <v>7</v>
      </c>
      <c r="R159" s="84">
        <v>6</v>
      </c>
      <c r="S159" s="84">
        <v>4</v>
      </c>
      <c r="T159" s="84">
        <v>6</v>
      </c>
      <c r="U159" s="84">
        <v>9</v>
      </c>
      <c r="V159" s="84">
        <v>4</v>
      </c>
      <c r="W159" s="114">
        <v>5</v>
      </c>
      <c r="X159" s="109">
        <f t="shared" si="225"/>
        <v>54</v>
      </c>
      <c r="Y159" s="67">
        <f>N159+X159</f>
        <v>111</v>
      </c>
      <c r="Z159" s="92">
        <f>IF(AND(B159&lt;=36,Y160&gt;0),   VLOOKUP(((IF(AND(B159&gt;=18.5,B159&lt;= 26.4),4,5))&amp;Y160),TablaBajas[],2,FALSE), 0)</f>
        <v>1.0999999999999999</v>
      </c>
      <c r="AA159" s="142">
        <f>IF((B159+Z159)&gt;=26.4,26.4,(B159+Z159))</f>
        <v>25.700000000000021</v>
      </c>
      <c r="AB159" s="93">
        <f>IF(Y159&gt;0,AB174+1,AB174)</f>
        <v>120</v>
      </c>
    </row>
    <row r="160" spans="1:28" ht="13.5" customHeight="1" thickBot="1" x14ac:dyDescent="0.3">
      <c r="A160" s="94"/>
      <c r="D160" s="148" t="s">
        <v>18</v>
      </c>
      <c r="E160" s="128">
        <f t="shared" ref="E160:M160" si="226" xml:space="preserve">       IF(    OR(E159="-", E159="",E159=0),0,       IF(E159-(E156+E158)&gt;=2,0,   IF(E159-(E156+E158)=1,1,   IF(E159-(E156+E158)=0,2,   IF(E159-(E156+E158)=-1,3,   IF(E159-(E156+E158)=-2,4,   IF(E159-(E156+E158)=-3,5,    IF(E159-(E156+E158)=-4,6,    ))))))))</f>
        <v>3</v>
      </c>
      <c r="F160" s="51">
        <f t="shared" si="226"/>
        <v>1</v>
      </c>
      <c r="G160" s="51">
        <f t="shared" si="226"/>
        <v>0</v>
      </c>
      <c r="H160" s="51">
        <f t="shared" si="226"/>
        <v>0</v>
      </c>
      <c r="I160" s="51">
        <f t="shared" si="226"/>
        <v>1</v>
      </c>
      <c r="J160" s="51">
        <f t="shared" si="226"/>
        <v>2</v>
      </c>
      <c r="K160" s="51">
        <f t="shared" si="226"/>
        <v>0</v>
      </c>
      <c r="L160" s="51">
        <f t="shared" si="226"/>
        <v>2</v>
      </c>
      <c r="M160" s="115">
        <f t="shared" si="226"/>
        <v>0</v>
      </c>
      <c r="N160" s="125">
        <f t="shared" si="223"/>
        <v>9</v>
      </c>
      <c r="O160" s="128">
        <f t="shared" ref="O160:W160" si="227" xml:space="preserve">       IF(    OR(O159="-", O159="",O159=0),0,       IF(O159-(O156+O158)&gt;=2,0,   IF(O159-(O156+O158)=1,1,   IF(O159-(O156+O158)=0,2,   IF(O159-(O156+O158)=-1,3,   IF(O159-(O156+O158)=-2,4,   IF(O159-(O156+O158)=-3,5,    IF(O159-(O156+O158)=-4,6,    ))))))))</f>
        <v>2</v>
      </c>
      <c r="P160" s="51">
        <f t="shared" si="227"/>
        <v>1</v>
      </c>
      <c r="Q160" s="51">
        <f t="shared" si="227"/>
        <v>1</v>
      </c>
      <c r="R160" s="51">
        <f t="shared" si="227"/>
        <v>1</v>
      </c>
      <c r="S160" s="51">
        <f t="shared" si="227"/>
        <v>2</v>
      </c>
      <c r="T160" s="51">
        <f t="shared" si="227"/>
        <v>1</v>
      </c>
      <c r="U160" s="51">
        <f t="shared" si="227"/>
        <v>0</v>
      </c>
      <c r="V160" s="51">
        <f t="shared" si="227"/>
        <v>2</v>
      </c>
      <c r="W160" s="115">
        <f t="shared" si="227"/>
        <v>2</v>
      </c>
      <c r="X160" s="120">
        <f t="shared" si="225"/>
        <v>12</v>
      </c>
      <c r="Y160" s="68">
        <f>N160+X160</f>
        <v>21</v>
      </c>
      <c r="AB160" s="87"/>
    </row>
    <row r="161" spans="1:28" ht="13.5" thickBot="1" x14ac:dyDescent="0.25">
      <c r="A161" s="95"/>
      <c r="AB161" s="87"/>
    </row>
    <row r="162" spans="1:28" ht="12.75" customHeight="1" x14ac:dyDescent="0.25">
      <c r="A162" s="99"/>
      <c r="D162" s="53" t="s">
        <v>15</v>
      </c>
      <c r="E162" s="132">
        <f t="shared" ref="E162:M162" si="228">IF(($C163-E157)&gt;=36,3,     IF(($C163-E157)&gt;=18,2,       IF(($C163-E157)&gt;=0,1,0)   )    )</f>
        <v>2</v>
      </c>
      <c r="F162" s="54">
        <f t="shared" si="228"/>
        <v>1</v>
      </c>
      <c r="G162" s="54">
        <f t="shared" si="228"/>
        <v>2</v>
      </c>
      <c r="H162" s="54">
        <f t="shared" si="228"/>
        <v>1</v>
      </c>
      <c r="I162" s="54">
        <f t="shared" si="228"/>
        <v>1</v>
      </c>
      <c r="J162" s="54">
        <f t="shared" si="228"/>
        <v>1</v>
      </c>
      <c r="K162" s="54">
        <f t="shared" si="228"/>
        <v>2</v>
      </c>
      <c r="L162" s="54">
        <f t="shared" si="228"/>
        <v>1</v>
      </c>
      <c r="M162" s="55">
        <f t="shared" si="228"/>
        <v>2</v>
      </c>
      <c r="N162" s="129">
        <f t="shared" ref="N162" si="229">SUM(E162:M162)</f>
        <v>13</v>
      </c>
      <c r="O162" s="132">
        <f t="shared" ref="O162:W162" si="230">IF(($C163-O157)&gt;=36,3,     IF(($C163-O157)&gt;=18,2,       IF(($C163-O157)&gt;=0,1,0)   )    )</f>
        <v>2</v>
      </c>
      <c r="P162" s="54">
        <f t="shared" si="230"/>
        <v>1</v>
      </c>
      <c r="Q162" s="54">
        <f t="shared" si="230"/>
        <v>2</v>
      </c>
      <c r="R162" s="54">
        <f t="shared" si="230"/>
        <v>1</v>
      </c>
      <c r="S162" s="54">
        <f t="shared" si="230"/>
        <v>1</v>
      </c>
      <c r="T162" s="54">
        <f t="shared" si="230"/>
        <v>1</v>
      </c>
      <c r="U162" s="54">
        <f t="shared" si="230"/>
        <v>2</v>
      </c>
      <c r="V162" s="54">
        <f t="shared" si="230"/>
        <v>1</v>
      </c>
      <c r="W162" s="55">
        <f t="shared" si="230"/>
        <v>2</v>
      </c>
      <c r="X162" s="116">
        <f t="shared" ref="X162:X164" si="231">SUM(O162:W162)</f>
        <v>13</v>
      </c>
      <c r="Y162" s="55">
        <f>N162+X162</f>
        <v>26</v>
      </c>
      <c r="AB162" s="87"/>
    </row>
    <row r="163" spans="1:28" ht="13.5" customHeight="1" x14ac:dyDescent="0.25">
      <c r="A163" s="149" t="s">
        <v>22</v>
      </c>
      <c r="B163" s="78">
        <v>26.4</v>
      </c>
      <c r="C163" s="112">
        <f>ROUND((B163*Y157/113)+Y155-Y156,0)</f>
        <v>25</v>
      </c>
      <c r="D163" s="57" t="s">
        <v>14</v>
      </c>
      <c r="E163" s="84">
        <v>9</v>
      </c>
      <c r="F163" s="84">
        <v>6</v>
      </c>
      <c r="G163" s="84">
        <v>6</v>
      </c>
      <c r="H163" s="84">
        <v>7</v>
      </c>
      <c r="I163" s="84">
        <v>2</v>
      </c>
      <c r="J163" s="84">
        <v>6</v>
      </c>
      <c r="K163" s="84">
        <v>8</v>
      </c>
      <c r="L163" s="84">
        <v>4</v>
      </c>
      <c r="M163" s="114">
        <v>7</v>
      </c>
      <c r="N163" s="130">
        <f t="shared" ref="N163" si="232">SUM(E163:M163)</f>
        <v>55</v>
      </c>
      <c r="O163" s="84">
        <v>6</v>
      </c>
      <c r="P163" s="84">
        <v>6</v>
      </c>
      <c r="Q163" s="84">
        <v>5</v>
      </c>
      <c r="R163" s="84">
        <v>6</v>
      </c>
      <c r="S163" s="84">
        <v>3</v>
      </c>
      <c r="T163" s="84">
        <v>6</v>
      </c>
      <c r="U163" s="84">
        <v>9</v>
      </c>
      <c r="V163" s="84">
        <v>5</v>
      </c>
      <c r="W163" s="114">
        <v>5</v>
      </c>
      <c r="X163" s="110">
        <f t="shared" si="231"/>
        <v>51</v>
      </c>
      <c r="Y163" s="69">
        <f>N163+X163</f>
        <v>106</v>
      </c>
      <c r="Z163" s="97">
        <f>IF(AND(B163&lt;=36,Y164&gt;0),   VLOOKUP(((IF(AND(B163&gt;=18.5,B163&lt;= 26.4),4,5))&amp;Y164),TablaBajas[],2,FALSE), 0)</f>
        <v>0.4</v>
      </c>
      <c r="AA163" s="143">
        <f>IF((B163+Z163)&gt;=26.4,26.4,(B163+Z163))</f>
        <v>26.4</v>
      </c>
      <c r="AB163" s="98">
        <f>IF(Y163&gt;0,AB178+1,AB178)</f>
        <v>117</v>
      </c>
    </row>
    <row r="164" spans="1:28" ht="13.5" customHeight="1" thickBot="1" x14ac:dyDescent="0.3">
      <c r="A164" s="99"/>
      <c r="D164" s="150" t="s">
        <v>18</v>
      </c>
      <c r="E164" s="133">
        <f t="shared" ref="E164:M164" si="233" xml:space="preserve">       IF(    OR(E163="-", E163="",E163=0),0,       IF(E163-(E156+E162)&gt;=2,0,   IF(E163-(E156+E162)=1,1,   IF(E163-(E156+E162)=0,2,   IF(E163-(E156+E162)=-1,3,   IF(E163-(E156+E162)=-2,4,   IF(E163-(E156+E162)=-3,5,    IF(E163-(E156+E162)=-4,6,    ))))))))</f>
        <v>0</v>
      </c>
      <c r="F164" s="56">
        <f t="shared" si="233"/>
        <v>1</v>
      </c>
      <c r="G164" s="56">
        <f t="shared" si="233"/>
        <v>2</v>
      </c>
      <c r="H164" s="56">
        <f t="shared" si="233"/>
        <v>0</v>
      </c>
      <c r="I164" s="56">
        <f t="shared" si="233"/>
        <v>4</v>
      </c>
      <c r="J164" s="56">
        <f t="shared" si="233"/>
        <v>1</v>
      </c>
      <c r="K164" s="56">
        <f t="shared" si="233"/>
        <v>1</v>
      </c>
      <c r="L164" s="56">
        <f t="shared" si="233"/>
        <v>2</v>
      </c>
      <c r="M164" s="117">
        <f t="shared" si="233"/>
        <v>1</v>
      </c>
      <c r="N164" s="131">
        <f t="shared" ref="N164" si="234">SUM(E164:M164)</f>
        <v>12</v>
      </c>
      <c r="O164" s="133">
        <f t="shared" ref="O164:W164" si="235" xml:space="preserve">       IF(    OR(O163="-", O163="",O163=0),0,       IF(O163-(O156+O162)&gt;=2,0,   IF(O163-(O156+O162)=1,1,   IF(O163-(O156+O162)=0,2,   IF(O163-(O156+O162)=-1,3,   IF(O163-(O156+O162)=-2,4,   IF(O163-(O156+O162)=-3,5,    IF(O163-(O156+O162)=-4,6,    ))))))))</f>
        <v>3</v>
      </c>
      <c r="P164" s="56">
        <f t="shared" si="235"/>
        <v>1</v>
      </c>
      <c r="Q164" s="56">
        <f t="shared" si="235"/>
        <v>3</v>
      </c>
      <c r="R164" s="56">
        <f t="shared" si="235"/>
        <v>1</v>
      </c>
      <c r="S164" s="56">
        <f t="shared" si="235"/>
        <v>3</v>
      </c>
      <c r="T164" s="56">
        <f t="shared" si="235"/>
        <v>1</v>
      </c>
      <c r="U164" s="56">
        <f t="shared" si="235"/>
        <v>0</v>
      </c>
      <c r="V164" s="56">
        <f t="shared" si="235"/>
        <v>1</v>
      </c>
      <c r="W164" s="117">
        <f t="shared" si="235"/>
        <v>3</v>
      </c>
      <c r="X164" s="121">
        <f t="shared" si="231"/>
        <v>16</v>
      </c>
      <c r="Y164" s="70">
        <f>N164+X164</f>
        <v>28</v>
      </c>
      <c r="AB164" s="87"/>
    </row>
    <row r="165" spans="1:28" ht="13.5" thickBot="1" x14ac:dyDescent="0.25">
      <c r="A165" s="95"/>
      <c r="AB165" s="87"/>
    </row>
    <row r="166" spans="1:28" ht="12.75" customHeight="1" x14ac:dyDescent="0.25">
      <c r="A166" s="100"/>
      <c r="D166" s="58" t="s">
        <v>15</v>
      </c>
      <c r="E166" s="137">
        <f t="shared" ref="E166:M166" si="236">IF(($C167-E157)&gt;=36,3,     IF(($C167-E157)&gt;=18,2,       IF(($C167-E157)&gt;=0,1,0)   )    )</f>
        <v>2</v>
      </c>
      <c r="F166" s="59">
        <f t="shared" si="236"/>
        <v>1</v>
      </c>
      <c r="G166" s="59">
        <f t="shared" si="236"/>
        <v>2</v>
      </c>
      <c r="H166" s="59">
        <f t="shared" si="236"/>
        <v>1</v>
      </c>
      <c r="I166" s="59">
        <f t="shared" si="236"/>
        <v>1</v>
      </c>
      <c r="J166" s="59">
        <f t="shared" si="236"/>
        <v>1</v>
      </c>
      <c r="K166" s="59">
        <f t="shared" si="236"/>
        <v>2</v>
      </c>
      <c r="L166" s="59">
        <f t="shared" si="236"/>
        <v>1</v>
      </c>
      <c r="M166" s="60">
        <f t="shared" si="236"/>
        <v>1</v>
      </c>
      <c r="N166" s="134">
        <f t="shared" ref="N166" si="237">SUM(E166:M166)</f>
        <v>12</v>
      </c>
      <c r="O166" s="137">
        <f t="shared" ref="O166:W166" si="238">IF(($C167-O157)&gt;=36,3,     IF(($C167-O157)&gt;=18,2,       IF(($C167-O157)&gt;=0,1,0)   )    )</f>
        <v>2</v>
      </c>
      <c r="P166" s="59">
        <f t="shared" si="238"/>
        <v>1</v>
      </c>
      <c r="Q166" s="59">
        <f t="shared" si="238"/>
        <v>2</v>
      </c>
      <c r="R166" s="59">
        <f t="shared" si="238"/>
        <v>1</v>
      </c>
      <c r="S166" s="59">
        <f t="shared" si="238"/>
        <v>1</v>
      </c>
      <c r="T166" s="59">
        <f t="shared" si="238"/>
        <v>1</v>
      </c>
      <c r="U166" s="59">
        <f t="shared" si="238"/>
        <v>2</v>
      </c>
      <c r="V166" s="59">
        <f t="shared" si="238"/>
        <v>1</v>
      </c>
      <c r="W166" s="60">
        <f t="shared" si="238"/>
        <v>1</v>
      </c>
      <c r="X166" s="118">
        <f t="shared" ref="X166:X168" si="239">SUM(O166:W166)</f>
        <v>12</v>
      </c>
      <c r="Y166" s="60">
        <f>N166+X166</f>
        <v>24</v>
      </c>
      <c r="AB166" s="87"/>
    </row>
    <row r="167" spans="1:28" ht="13.5" customHeight="1" x14ac:dyDescent="0.25">
      <c r="A167" s="151" t="s">
        <v>23</v>
      </c>
      <c r="B167" s="79">
        <f>AA182</f>
        <v>24.900000000000016</v>
      </c>
      <c r="C167" s="112">
        <f>ROUND((B167*Y157/113)+Y155-Y156,0)</f>
        <v>23</v>
      </c>
      <c r="D167" s="62" t="s">
        <v>14</v>
      </c>
      <c r="E167" s="127">
        <v>6</v>
      </c>
      <c r="F167" s="84">
        <v>8</v>
      </c>
      <c r="G167" s="84">
        <v>7</v>
      </c>
      <c r="H167" s="84">
        <v>5</v>
      </c>
      <c r="I167" s="84">
        <v>4</v>
      </c>
      <c r="J167" s="84">
        <v>6</v>
      </c>
      <c r="K167" s="84">
        <v>9</v>
      </c>
      <c r="L167" s="84">
        <v>4</v>
      </c>
      <c r="M167" s="114">
        <v>9</v>
      </c>
      <c r="N167" s="135">
        <f t="shared" ref="N167" si="240">SUM(E167:M167)</f>
        <v>58</v>
      </c>
      <c r="O167" s="127">
        <v>8</v>
      </c>
      <c r="P167" s="84">
        <v>6</v>
      </c>
      <c r="Q167" s="84">
        <v>5</v>
      </c>
      <c r="R167" s="84">
        <v>6</v>
      </c>
      <c r="S167" s="84">
        <v>3</v>
      </c>
      <c r="T167" s="84">
        <v>6</v>
      </c>
      <c r="U167" s="84">
        <v>9</v>
      </c>
      <c r="V167" s="84">
        <v>2</v>
      </c>
      <c r="W167" s="114">
        <v>5</v>
      </c>
      <c r="X167" s="111">
        <f t="shared" si="239"/>
        <v>50</v>
      </c>
      <c r="Y167" s="71">
        <f>N167+X167</f>
        <v>108</v>
      </c>
      <c r="Z167" s="102">
        <f>IF(AND(B167&lt;=36,Y168&gt;0),   VLOOKUP(((IF(AND(B167&gt;=18.5,B167&lt;= 26.4),4,5))&amp;Y168),TablaBajas[],2,FALSE), 0)</f>
        <v>0.5</v>
      </c>
      <c r="AA167" s="141">
        <f>IF((B167+Z167)&gt;=26.4,26.4,(B167+Z167))</f>
        <v>25.400000000000016</v>
      </c>
      <c r="AB167" s="103">
        <f>IF(Y167&gt;0,AB182+1,AB182)</f>
        <v>134</v>
      </c>
    </row>
    <row r="168" spans="1:28" ht="13.5" customHeight="1" thickBot="1" x14ac:dyDescent="0.3">
      <c r="A168" s="104"/>
      <c r="B168" s="105"/>
      <c r="C168" s="105"/>
      <c r="D168" s="152" t="s">
        <v>18</v>
      </c>
      <c r="E168" s="138">
        <f t="shared" ref="E168:M168" si="241" xml:space="preserve">       IF(    OR(E167="-", E167="",E167=0),0,       IF(E167-(E156+E166)&gt;=2,0,   IF(E167-(E156+E166)=1,1,   IF(E167-(E156+E166)=0,2,   IF(E167-(E156+E166)=-1,3,   IF(E167-(E156+E166)=-2,4,   IF(E167-(E156+E166)=-3,5,    IF(E167-(E156+E166)=-4,6,    ))))))))</f>
        <v>3</v>
      </c>
      <c r="F168" s="61">
        <f t="shared" si="241"/>
        <v>0</v>
      </c>
      <c r="G168" s="61">
        <f t="shared" si="241"/>
        <v>1</v>
      </c>
      <c r="H168" s="61">
        <f t="shared" si="241"/>
        <v>2</v>
      </c>
      <c r="I168" s="61">
        <f t="shared" si="241"/>
        <v>2</v>
      </c>
      <c r="J168" s="61">
        <f t="shared" si="241"/>
        <v>1</v>
      </c>
      <c r="K168" s="61">
        <f t="shared" si="241"/>
        <v>0</v>
      </c>
      <c r="L168" s="61">
        <f t="shared" si="241"/>
        <v>2</v>
      </c>
      <c r="M168" s="119">
        <f t="shared" si="241"/>
        <v>0</v>
      </c>
      <c r="N168" s="136">
        <f t="shared" ref="N168" si="242">SUM(E168:M168)</f>
        <v>11</v>
      </c>
      <c r="O168" s="138">
        <f t="shared" ref="O168:W168" si="243" xml:space="preserve">       IF(    OR(O167="-", O167="",O167=0),0,       IF(O167-(O156+O166)&gt;=2,0,   IF(O167-(O156+O166)=1,1,   IF(O167-(O156+O166)=0,2,   IF(O167-(O156+O166)=-1,3,   IF(O167-(O156+O166)=-2,4,   IF(O167-(O156+O166)=-3,5,    IF(O167-(O156+O166)=-4,6,    ))))))))</f>
        <v>1</v>
      </c>
      <c r="P168" s="61">
        <f t="shared" si="243"/>
        <v>1</v>
      </c>
      <c r="Q168" s="61">
        <f t="shared" si="243"/>
        <v>3</v>
      </c>
      <c r="R168" s="61">
        <f t="shared" si="243"/>
        <v>1</v>
      </c>
      <c r="S168" s="61">
        <f t="shared" si="243"/>
        <v>3</v>
      </c>
      <c r="T168" s="61">
        <f t="shared" si="243"/>
        <v>1</v>
      </c>
      <c r="U168" s="61">
        <f t="shared" si="243"/>
        <v>0</v>
      </c>
      <c r="V168" s="61">
        <f t="shared" si="243"/>
        <v>4</v>
      </c>
      <c r="W168" s="119">
        <f t="shared" si="243"/>
        <v>2</v>
      </c>
      <c r="X168" s="122">
        <f t="shared" si="239"/>
        <v>16</v>
      </c>
      <c r="Y168" s="72">
        <f>N168+X168</f>
        <v>27</v>
      </c>
      <c r="Z168" s="105"/>
      <c r="AA168" s="105"/>
      <c r="AB168" s="106"/>
    </row>
    <row r="169" spans="1:28" ht="9.75" customHeight="1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customHeight="1" x14ac:dyDescent="0.25">
      <c r="A170" s="164"/>
      <c r="B170" s="171" t="s">
        <v>4</v>
      </c>
      <c r="C170" s="174" t="s">
        <v>19</v>
      </c>
      <c r="D170" s="64" t="s">
        <v>1</v>
      </c>
      <c r="E170" s="163">
        <v>379</v>
      </c>
      <c r="F170" s="163">
        <v>132</v>
      </c>
      <c r="G170" s="163">
        <v>482</v>
      </c>
      <c r="H170" s="163">
        <v>369</v>
      </c>
      <c r="I170" s="163">
        <v>276</v>
      </c>
      <c r="J170" s="163">
        <v>313</v>
      </c>
      <c r="K170" s="163">
        <v>505</v>
      </c>
      <c r="L170" s="163">
        <v>316</v>
      </c>
      <c r="M170" s="163">
        <v>200</v>
      </c>
      <c r="N170" s="177" t="s">
        <v>16</v>
      </c>
      <c r="O170" s="163">
        <v>486</v>
      </c>
      <c r="P170" s="163">
        <v>306</v>
      </c>
      <c r="Q170" s="163">
        <v>144</v>
      </c>
      <c r="R170" s="163">
        <v>466</v>
      </c>
      <c r="S170" s="163">
        <v>369</v>
      </c>
      <c r="T170" s="163">
        <v>361</v>
      </c>
      <c r="U170" s="163">
        <v>381</v>
      </c>
      <c r="V170" s="163">
        <v>145</v>
      </c>
      <c r="W170" s="163">
        <v>414</v>
      </c>
      <c r="X170" s="177" t="s">
        <v>17</v>
      </c>
      <c r="Y170" s="89">
        <v>71</v>
      </c>
      <c r="Z170" s="180" t="s">
        <v>27</v>
      </c>
      <c r="AA170" s="183" t="s">
        <v>6</v>
      </c>
      <c r="AB170" s="186" t="s">
        <v>20</v>
      </c>
    </row>
    <row r="171" spans="1:28" ht="15" x14ac:dyDescent="0.25">
      <c r="A171" s="164" t="s">
        <v>33</v>
      </c>
      <c r="B171" s="172"/>
      <c r="C171" s="175"/>
      <c r="D171" s="65" t="s">
        <v>2</v>
      </c>
      <c r="E171" s="43">
        <v>4</v>
      </c>
      <c r="F171" s="39">
        <v>3</v>
      </c>
      <c r="G171" s="39">
        <v>5</v>
      </c>
      <c r="H171" s="39">
        <v>4</v>
      </c>
      <c r="I171" s="39">
        <v>4</v>
      </c>
      <c r="J171" s="39">
        <v>4</v>
      </c>
      <c r="K171" s="39">
        <v>5</v>
      </c>
      <c r="L171" s="39">
        <v>4</v>
      </c>
      <c r="M171" s="44">
        <v>3</v>
      </c>
      <c r="N171" s="178"/>
      <c r="O171" s="43">
        <v>5</v>
      </c>
      <c r="P171" s="39">
        <v>4</v>
      </c>
      <c r="Q171" s="39">
        <v>3</v>
      </c>
      <c r="R171" s="39">
        <v>5</v>
      </c>
      <c r="S171" s="39">
        <v>4</v>
      </c>
      <c r="T171" s="39">
        <v>4</v>
      </c>
      <c r="U171" s="39">
        <v>4</v>
      </c>
      <c r="V171" s="39">
        <v>3</v>
      </c>
      <c r="W171" s="44">
        <v>4</v>
      </c>
      <c r="X171" s="178"/>
      <c r="Y171" s="63">
        <v>72</v>
      </c>
      <c r="Z171" s="181"/>
      <c r="AA171" s="184"/>
      <c r="AB171" s="187"/>
    </row>
    <row r="172" spans="1:28" ht="15.75" thickBot="1" x14ac:dyDescent="0.3">
      <c r="A172" s="165">
        <v>45140</v>
      </c>
      <c r="B172" s="173"/>
      <c r="C172" s="176"/>
      <c r="D172" s="66" t="s">
        <v>3</v>
      </c>
      <c r="E172" s="45">
        <v>1</v>
      </c>
      <c r="F172" s="46">
        <v>17</v>
      </c>
      <c r="G172" s="46">
        <v>6</v>
      </c>
      <c r="H172" s="46">
        <v>9</v>
      </c>
      <c r="I172" s="46">
        <v>18</v>
      </c>
      <c r="J172" s="46">
        <v>12</v>
      </c>
      <c r="K172" s="46">
        <v>13</v>
      </c>
      <c r="L172" s="46">
        <v>15</v>
      </c>
      <c r="M172" s="47">
        <v>8</v>
      </c>
      <c r="N172" s="179"/>
      <c r="O172" s="45">
        <v>10</v>
      </c>
      <c r="P172" s="46">
        <v>5</v>
      </c>
      <c r="Q172" s="46">
        <v>16</v>
      </c>
      <c r="R172" s="46">
        <v>7</v>
      </c>
      <c r="S172" s="46">
        <v>3</v>
      </c>
      <c r="T172" s="46">
        <v>11</v>
      </c>
      <c r="U172" s="46">
        <v>4</v>
      </c>
      <c r="V172" s="46">
        <v>14</v>
      </c>
      <c r="W172" s="47">
        <v>2</v>
      </c>
      <c r="X172" s="179"/>
      <c r="Y172" s="108">
        <v>126</v>
      </c>
      <c r="Z172" s="182"/>
      <c r="AA172" s="185"/>
      <c r="AB172" s="188"/>
    </row>
    <row r="173" spans="1:28" ht="12.75" customHeight="1" x14ac:dyDescent="0.25">
      <c r="A173" s="91"/>
      <c r="D173" s="48" t="s">
        <v>15</v>
      </c>
      <c r="E173" s="49">
        <f t="shared" ref="E173:M173" si="244">IF(($C174-E172)&gt;=36,3,     IF(($C174-E172)&gt;=18,2,       IF(($C174-E172)&gt;=0,1,0)   )    )</f>
        <v>2</v>
      </c>
      <c r="F173" s="49">
        <f t="shared" si="244"/>
        <v>1</v>
      </c>
      <c r="G173" s="49">
        <f t="shared" si="244"/>
        <v>2</v>
      </c>
      <c r="H173" s="49">
        <f t="shared" si="244"/>
        <v>1</v>
      </c>
      <c r="I173" s="49">
        <f t="shared" si="244"/>
        <v>1</v>
      </c>
      <c r="J173" s="49">
        <f t="shared" si="244"/>
        <v>1</v>
      </c>
      <c r="K173" s="49">
        <f t="shared" si="244"/>
        <v>1</v>
      </c>
      <c r="L173" s="49">
        <f t="shared" si="244"/>
        <v>1</v>
      </c>
      <c r="M173" s="50">
        <f t="shared" si="244"/>
        <v>2</v>
      </c>
      <c r="N173" s="123">
        <f t="shared" ref="N173:N175" si="245">SUM(E173:M173)</f>
        <v>12</v>
      </c>
      <c r="O173" s="126">
        <f t="shared" ref="O173:W173" si="246">IF(($C174-O172)&gt;=36,3,     IF(($C174-O172)&gt;=18,2,       IF(($C174-O172)&gt;=0,1,0)   )    )</f>
        <v>1</v>
      </c>
      <c r="P173" s="49">
        <f t="shared" si="246"/>
        <v>2</v>
      </c>
      <c r="Q173" s="49">
        <f t="shared" si="246"/>
        <v>1</v>
      </c>
      <c r="R173" s="49">
        <f t="shared" si="246"/>
        <v>2</v>
      </c>
      <c r="S173" s="49">
        <f t="shared" si="246"/>
        <v>2</v>
      </c>
      <c r="T173" s="49">
        <f t="shared" si="246"/>
        <v>1</v>
      </c>
      <c r="U173" s="49">
        <f t="shared" si="246"/>
        <v>2</v>
      </c>
      <c r="V173" s="49">
        <f t="shared" si="246"/>
        <v>1</v>
      </c>
      <c r="W173" s="50">
        <f t="shared" si="246"/>
        <v>2</v>
      </c>
      <c r="X173" s="113">
        <f t="shared" ref="X173:X175" si="247">SUM(O173:W173)</f>
        <v>14</v>
      </c>
      <c r="Y173" s="85">
        <f>N173+X173</f>
        <v>26</v>
      </c>
      <c r="AB173" s="87"/>
    </row>
    <row r="174" spans="1:28" ht="13.5" customHeight="1" x14ac:dyDescent="0.25">
      <c r="A174" s="91" t="s">
        <v>24</v>
      </c>
      <c r="B174" s="73">
        <f>AA189</f>
        <v>24.500000000000018</v>
      </c>
      <c r="C174" s="112">
        <f>ROUND((B174*Y172/113)+Y170-Y171,0)</f>
        <v>26</v>
      </c>
      <c r="D174" s="52" t="s">
        <v>14</v>
      </c>
      <c r="E174" s="84">
        <v>7</v>
      </c>
      <c r="F174" s="84">
        <v>3</v>
      </c>
      <c r="G174" s="84">
        <v>6</v>
      </c>
      <c r="H174" s="84">
        <v>5</v>
      </c>
      <c r="I174" s="84">
        <v>5</v>
      </c>
      <c r="J174" s="84">
        <v>7</v>
      </c>
      <c r="K174" s="84">
        <v>8</v>
      </c>
      <c r="L174" s="84">
        <v>5</v>
      </c>
      <c r="M174" s="114">
        <v>4</v>
      </c>
      <c r="N174" s="124">
        <f t="shared" si="245"/>
        <v>50</v>
      </c>
      <c r="O174" s="84">
        <v>6</v>
      </c>
      <c r="P174" s="84">
        <v>5</v>
      </c>
      <c r="Q174" s="84">
        <v>6</v>
      </c>
      <c r="R174" s="84">
        <v>5</v>
      </c>
      <c r="S174" s="84">
        <v>5</v>
      </c>
      <c r="T174" s="84">
        <v>6</v>
      </c>
      <c r="U174" s="84">
        <v>7</v>
      </c>
      <c r="V174" s="84">
        <v>6</v>
      </c>
      <c r="W174" s="114">
        <v>7</v>
      </c>
      <c r="X174" s="109">
        <f t="shared" si="247"/>
        <v>53</v>
      </c>
      <c r="Y174" s="67">
        <f>N174+X174</f>
        <v>103</v>
      </c>
      <c r="Z174" s="92">
        <f>IF(AND(B174&lt;=36,Y175&gt;0),   VLOOKUP(((IF(AND(B174&gt;=18.5,B174&lt;= 26.4),4,5))&amp;Y175),TablaBajas[],2,FALSE), 0)</f>
        <v>0.1</v>
      </c>
      <c r="AA174" s="142">
        <f>IF((B174+Z174)&gt;=26.4,26.4,(B174+Z174))</f>
        <v>24.600000000000019</v>
      </c>
      <c r="AB174" s="93">
        <f>IF(Y174&gt;0,AB189+1,AB189)</f>
        <v>119</v>
      </c>
    </row>
    <row r="175" spans="1:28" ht="13.5" customHeight="1" thickBot="1" x14ac:dyDescent="0.3">
      <c r="A175" s="94"/>
      <c r="D175" s="74" t="s">
        <v>18</v>
      </c>
      <c r="E175" s="51">
        <f t="shared" ref="E175:M175" si="248" xml:space="preserve">       IF(    OR(E174="-", E174="",E174=0),0,       IF(E174-(E171+E173)&gt;=2,0,   IF(E174-(E171+E173)=1,1,   IF(E174-(E171+E173)=0,2,   IF(E174-(E171+E173)=-1,3,   IF(E174-(E171+E173)=-2,4,   IF(E174-(E171+E173)=-3,5,    IF(E174-(E171+E173)=-4,6,    ))))))))</f>
        <v>1</v>
      </c>
      <c r="F175" s="51">
        <f t="shared" si="248"/>
        <v>3</v>
      </c>
      <c r="G175" s="51">
        <f t="shared" si="248"/>
        <v>3</v>
      </c>
      <c r="H175" s="51">
        <f t="shared" si="248"/>
        <v>2</v>
      </c>
      <c r="I175" s="51">
        <f t="shared" si="248"/>
        <v>2</v>
      </c>
      <c r="J175" s="51">
        <f t="shared" si="248"/>
        <v>0</v>
      </c>
      <c r="K175" s="51">
        <f t="shared" si="248"/>
        <v>0</v>
      </c>
      <c r="L175" s="51">
        <f t="shared" si="248"/>
        <v>2</v>
      </c>
      <c r="M175" s="115">
        <f t="shared" si="248"/>
        <v>3</v>
      </c>
      <c r="N175" s="125">
        <f t="shared" si="245"/>
        <v>16</v>
      </c>
      <c r="O175" s="128">
        <f t="shared" ref="O175:W175" si="249" xml:space="preserve">       IF(    OR(O174="-", O174="",O174=0),0,       IF(O174-(O171+O173)&gt;=2,0,   IF(O174-(O171+O173)=1,1,   IF(O174-(O171+O173)=0,2,   IF(O174-(O171+O173)=-1,3,   IF(O174-(O171+O173)=-2,4,   IF(O174-(O171+O173)=-3,5,    IF(O174-(O171+O173)=-4,6,    ))))))))</f>
        <v>2</v>
      </c>
      <c r="P175" s="51">
        <f t="shared" si="249"/>
        <v>3</v>
      </c>
      <c r="Q175" s="51">
        <f t="shared" si="249"/>
        <v>0</v>
      </c>
      <c r="R175" s="51">
        <f t="shared" si="249"/>
        <v>4</v>
      </c>
      <c r="S175" s="51">
        <f t="shared" si="249"/>
        <v>3</v>
      </c>
      <c r="T175" s="51">
        <f t="shared" si="249"/>
        <v>1</v>
      </c>
      <c r="U175" s="51">
        <f t="shared" si="249"/>
        <v>1</v>
      </c>
      <c r="V175" s="51">
        <f t="shared" si="249"/>
        <v>0</v>
      </c>
      <c r="W175" s="115">
        <f t="shared" si="249"/>
        <v>1</v>
      </c>
      <c r="X175" s="120">
        <f t="shared" si="247"/>
        <v>15</v>
      </c>
      <c r="Y175" s="68">
        <f>N175+X175</f>
        <v>31</v>
      </c>
      <c r="AB175" s="87"/>
    </row>
    <row r="176" spans="1:28" ht="13.5" thickBot="1" x14ac:dyDescent="0.25">
      <c r="A176" s="95"/>
      <c r="AB176" s="87"/>
    </row>
    <row r="177" spans="1:31" ht="12.75" customHeight="1" x14ac:dyDescent="0.25">
      <c r="A177" s="99"/>
      <c r="D177" s="53" t="s">
        <v>15</v>
      </c>
      <c r="E177" s="54">
        <f t="shared" ref="E177:M177" si="250">IF(($C178-E172)&gt;=36,3,     IF(($C178-E172)&gt;=18,2,       IF(($C178-E172)&gt;=0,1,0)   )    )</f>
        <v>2</v>
      </c>
      <c r="F177" s="54">
        <f t="shared" si="250"/>
        <v>1</v>
      </c>
      <c r="G177" s="54">
        <f t="shared" si="250"/>
        <v>2</v>
      </c>
      <c r="H177" s="54">
        <f t="shared" si="250"/>
        <v>2</v>
      </c>
      <c r="I177" s="54">
        <f t="shared" si="250"/>
        <v>1</v>
      </c>
      <c r="J177" s="54">
        <f t="shared" si="250"/>
        <v>1</v>
      </c>
      <c r="K177" s="54">
        <f t="shared" si="250"/>
        <v>1</v>
      </c>
      <c r="L177" s="54">
        <f t="shared" si="250"/>
        <v>1</v>
      </c>
      <c r="M177" s="55">
        <f t="shared" si="250"/>
        <v>2</v>
      </c>
      <c r="N177" s="129">
        <f t="shared" ref="N177" si="251">SUM(E177:M177)</f>
        <v>13</v>
      </c>
      <c r="O177" s="132">
        <f t="shared" ref="O177:W177" si="252">IF(($C178-O172)&gt;=36,3,     IF(($C178-O172)&gt;=18,2,       IF(($C178-O172)&gt;=0,1,0)   )    )</f>
        <v>2</v>
      </c>
      <c r="P177" s="54">
        <f t="shared" si="252"/>
        <v>2</v>
      </c>
      <c r="Q177" s="54">
        <f t="shared" si="252"/>
        <v>1</v>
      </c>
      <c r="R177" s="54">
        <f t="shared" si="252"/>
        <v>2</v>
      </c>
      <c r="S177" s="54">
        <f t="shared" si="252"/>
        <v>2</v>
      </c>
      <c r="T177" s="54">
        <f t="shared" si="252"/>
        <v>1</v>
      </c>
      <c r="U177" s="54">
        <f t="shared" si="252"/>
        <v>2</v>
      </c>
      <c r="V177" s="54">
        <f t="shared" si="252"/>
        <v>1</v>
      </c>
      <c r="W177" s="55">
        <f t="shared" si="252"/>
        <v>2</v>
      </c>
      <c r="X177" s="116">
        <f t="shared" ref="X177:X179" si="253">SUM(O177:W177)</f>
        <v>15</v>
      </c>
      <c r="Y177" s="55">
        <f>N177+X177</f>
        <v>28</v>
      </c>
      <c r="AB177" s="87"/>
    </row>
    <row r="178" spans="1:31" ht="13.5" customHeight="1" x14ac:dyDescent="0.25">
      <c r="A178" s="96" t="s">
        <v>22</v>
      </c>
      <c r="B178" s="78">
        <f>AA193</f>
        <v>26</v>
      </c>
      <c r="C178" s="112">
        <f>ROUND((B178*Y172/113)+Y170-Y171,0)</f>
        <v>28</v>
      </c>
      <c r="D178" s="57" t="s">
        <v>14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0</v>
      </c>
      <c r="K178" s="84">
        <v>0</v>
      </c>
      <c r="L178" s="84">
        <v>0</v>
      </c>
      <c r="M178" s="114">
        <v>0</v>
      </c>
      <c r="N178" s="130">
        <f t="shared" ref="N178" si="254">SUM(E178:M178)</f>
        <v>0</v>
      </c>
      <c r="O178" s="84">
        <v>0</v>
      </c>
      <c r="P178" s="84">
        <v>0</v>
      </c>
      <c r="Q178" s="84">
        <v>0</v>
      </c>
      <c r="R178" s="84">
        <v>0</v>
      </c>
      <c r="S178" s="84">
        <v>0</v>
      </c>
      <c r="T178" s="84">
        <v>0</v>
      </c>
      <c r="U178" s="84">
        <v>0</v>
      </c>
      <c r="V178" s="84">
        <v>0</v>
      </c>
      <c r="W178" s="114">
        <v>0</v>
      </c>
      <c r="X178" s="110">
        <f t="shared" si="253"/>
        <v>0</v>
      </c>
      <c r="Y178" s="69">
        <f>N178+X178</f>
        <v>0</v>
      </c>
      <c r="Z178" s="97">
        <f>IF(AND(B178&lt;=36,Y179&gt;0),   VLOOKUP(((IF(AND(B178&gt;=18.5,B178&lt;= 26.4),4,5))&amp;Y179),TablaBajas[],2,FALSE), 0)</f>
        <v>0</v>
      </c>
      <c r="AA178" s="143">
        <f>IF((B178+Z178)&gt;=26.4,26.4,(B178+Z178))</f>
        <v>26</v>
      </c>
      <c r="AB178" s="98">
        <f>IF(Y178&gt;0,AB193+1,AB193)</f>
        <v>116</v>
      </c>
    </row>
    <row r="179" spans="1:31" ht="13.5" customHeight="1" thickBot="1" x14ac:dyDescent="0.3">
      <c r="A179" s="99"/>
      <c r="D179" s="75" t="s">
        <v>18</v>
      </c>
      <c r="E179" s="56">
        <f t="shared" ref="E179:M179" si="255" xml:space="preserve">       IF(    OR(E178="-", E178="",E178=0),0,       IF(E178-(E171+E177)&gt;=2,0,   IF(E178-(E171+E177)=1,1,   IF(E178-(E171+E177)=0,2,   IF(E178-(E171+E177)=-1,3,   IF(E178-(E171+E177)=-2,4,   IF(E178-(E171+E177)=-3,5,    IF(E178-(E171+E177)=-4,6,    ))))))))</f>
        <v>0</v>
      </c>
      <c r="F179" s="56">
        <f t="shared" si="255"/>
        <v>0</v>
      </c>
      <c r="G179" s="56">
        <f t="shared" si="255"/>
        <v>0</v>
      </c>
      <c r="H179" s="56">
        <f t="shared" si="255"/>
        <v>0</v>
      </c>
      <c r="I179" s="56">
        <f t="shared" si="255"/>
        <v>0</v>
      </c>
      <c r="J179" s="56">
        <f t="shared" si="255"/>
        <v>0</v>
      </c>
      <c r="K179" s="56">
        <f t="shared" si="255"/>
        <v>0</v>
      </c>
      <c r="L179" s="56">
        <f t="shared" si="255"/>
        <v>0</v>
      </c>
      <c r="M179" s="117">
        <f t="shared" si="255"/>
        <v>0</v>
      </c>
      <c r="N179" s="131">
        <f t="shared" ref="N179" si="256">SUM(E179:M179)</f>
        <v>0</v>
      </c>
      <c r="O179" s="133">
        <f t="shared" ref="O179:W179" si="257" xml:space="preserve">       IF(    OR(O178="-", O178="",O178=0),0,       IF(O178-(O171+O177)&gt;=2,0,   IF(O178-(O171+O177)=1,1,   IF(O178-(O171+O177)=0,2,   IF(O178-(O171+O177)=-1,3,   IF(O178-(O171+O177)=-2,4,   IF(O178-(O171+O177)=-3,5,    IF(O178-(O171+O177)=-4,6,    ))))))))</f>
        <v>0</v>
      </c>
      <c r="P179" s="56">
        <f t="shared" si="257"/>
        <v>0</v>
      </c>
      <c r="Q179" s="56">
        <f t="shared" si="257"/>
        <v>0</v>
      </c>
      <c r="R179" s="56">
        <f t="shared" si="257"/>
        <v>0</v>
      </c>
      <c r="S179" s="56">
        <f t="shared" si="257"/>
        <v>0</v>
      </c>
      <c r="T179" s="56">
        <f t="shared" si="257"/>
        <v>0</v>
      </c>
      <c r="U179" s="56">
        <f t="shared" si="257"/>
        <v>0</v>
      </c>
      <c r="V179" s="56">
        <f t="shared" si="257"/>
        <v>0</v>
      </c>
      <c r="W179" s="117">
        <f t="shared" si="257"/>
        <v>0</v>
      </c>
      <c r="X179" s="121">
        <f t="shared" si="253"/>
        <v>0</v>
      </c>
      <c r="Y179" s="70">
        <f>N179+X179</f>
        <v>0</v>
      </c>
      <c r="AB179" s="87"/>
    </row>
    <row r="180" spans="1:31" ht="13.5" thickBot="1" x14ac:dyDescent="0.25">
      <c r="A180" s="95"/>
      <c r="AB180" s="87"/>
    </row>
    <row r="181" spans="1:31" ht="12.75" customHeight="1" x14ac:dyDescent="0.25">
      <c r="A181" s="100"/>
      <c r="D181" s="58" t="s">
        <v>15</v>
      </c>
      <c r="E181" s="59">
        <f t="shared" ref="E181:M181" si="258">IF(($C182-E172)&gt;=36,3,     IF(($C182-E172)&gt;=18,2,       IF(($C182-E172)&gt;=0,1,0)   )    )</f>
        <v>2</v>
      </c>
      <c r="F181" s="59">
        <f t="shared" si="258"/>
        <v>1</v>
      </c>
      <c r="G181" s="59">
        <f t="shared" si="258"/>
        <v>2</v>
      </c>
      <c r="H181" s="59">
        <f t="shared" si="258"/>
        <v>2</v>
      </c>
      <c r="I181" s="59">
        <f t="shared" si="258"/>
        <v>1</v>
      </c>
      <c r="J181" s="59">
        <f t="shared" si="258"/>
        <v>1</v>
      </c>
      <c r="K181" s="59">
        <f t="shared" si="258"/>
        <v>1</v>
      </c>
      <c r="L181" s="59">
        <f t="shared" si="258"/>
        <v>1</v>
      </c>
      <c r="M181" s="60">
        <f t="shared" si="258"/>
        <v>2</v>
      </c>
      <c r="N181" s="134">
        <f t="shared" ref="N181" si="259">SUM(E181:M181)</f>
        <v>13</v>
      </c>
      <c r="O181" s="137">
        <f t="shared" ref="O181:W181" si="260">IF(($C182-O172)&gt;=36,3,     IF(($C182-O172)&gt;=18,2,       IF(($C182-O172)&gt;=0,1,0)   )    )</f>
        <v>1</v>
      </c>
      <c r="P181" s="59">
        <f t="shared" si="260"/>
        <v>2</v>
      </c>
      <c r="Q181" s="59">
        <f t="shared" si="260"/>
        <v>1</v>
      </c>
      <c r="R181" s="59">
        <f t="shared" si="260"/>
        <v>2</v>
      </c>
      <c r="S181" s="59">
        <f t="shared" si="260"/>
        <v>2</v>
      </c>
      <c r="T181" s="59">
        <f t="shared" si="260"/>
        <v>1</v>
      </c>
      <c r="U181" s="59">
        <f t="shared" si="260"/>
        <v>2</v>
      </c>
      <c r="V181" s="59">
        <f t="shared" si="260"/>
        <v>1</v>
      </c>
      <c r="W181" s="60">
        <f t="shared" si="260"/>
        <v>2</v>
      </c>
      <c r="X181" s="118">
        <f t="shared" ref="X181:X183" si="261">SUM(O181:W181)</f>
        <v>14</v>
      </c>
      <c r="Y181" s="60">
        <f>N181+X181</f>
        <v>27</v>
      </c>
      <c r="AB181" s="87"/>
    </row>
    <row r="182" spans="1:31" ht="13.5" customHeight="1" x14ac:dyDescent="0.25">
      <c r="A182" s="101" t="s">
        <v>23</v>
      </c>
      <c r="B182" s="79">
        <f>AA197</f>
        <v>25.300000000000015</v>
      </c>
      <c r="C182" s="112">
        <f>ROUND((B182*Y172/113)+Y170-Y171,0)</f>
        <v>27</v>
      </c>
      <c r="D182" s="62" t="s">
        <v>14</v>
      </c>
      <c r="E182" s="84">
        <v>7</v>
      </c>
      <c r="F182" s="84">
        <v>4</v>
      </c>
      <c r="G182" s="84">
        <v>7</v>
      </c>
      <c r="H182" s="84">
        <v>6</v>
      </c>
      <c r="I182" s="84">
        <v>4</v>
      </c>
      <c r="J182" s="84">
        <v>5</v>
      </c>
      <c r="K182" s="84">
        <v>6</v>
      </c>
      <c r="L182" s="84">
        <v>5</v>
      </c>
      <c r="M182" s="114">
        <v>5</v>
      </c>
      <c r="N182" s="135">
        <f t="shared" ref="N182" si="262">SUM(E182:M182)</f>
        <v>49</v>
      </c>
      <c r="O182" s="84">
        <v>8</v>
      </c>
      <c r="P182" s="84">
        <v>6</v>
      </c>
      <c r="Q182" s="84">
        <v>3</v>
      </c>
      <c r="R182" s="84">
        <v>5</v>
      </c>
      <c r="S182" s="84">
        <v>7</v>
      </c>
      <c r="T182" s="84">
        <v>5</v>
      </c>
      <c r="U182" s="84">
        <v>6</v>
      </c>
      <c r="V182" s="84">
        <v>4</v>
      </c>
      <c r="W182" s="114">
        <v>5</v>
      </c>
      <c r="X182" s="111">
        <f t="shared" si="261"/>
        <v>49</v>
      </c>
      <c r="Y182" s="71">
        <f>N182+X182</f>
        <v>98</v>
      </c>
      <c r="Z182" s="102">
        <f>IF(AND(B182&lt;=36,Y183&gt;0),   VLOOKUP(((IF(AND(B182&gt;=18.5,B182&lt;= 26.4),4,5))&amp;Y183),TablaBajas[],2,FALSE), 0)</f>
        <v>-0.4</v>
      </c>
      <c r="AA182" s="141">
        <f>IF((B182+Z182)&gt;=26.4,26.4,(B182+Z182))</f>
        <v>24.900000000000016</v>
      </c>
      <c r="AB182" s="103">
        <f>IF(Y182&gt;0,AB197+1,AB197)</f>
        <v>133</v>
      </c>
    </row>
    <row r="183" spans="1:31" ht="13.5" customHeight="1" thickBot="1" x14ac:dyDescent="0.3">
      <c r="A183" s="104"/>
      <c r="B183" s="105"/>
      <c r="C183" s="105"/>
      <c r="D183" s="76" t="s">
        <v>18</v>
      </c>
      <c r="E183" s="61">
        <f t="shared" ref="E183:M183" si="263" xml:space="preserve">       IF(    OR(E182="-", E182="",E182=0),0,       IF(E182-(E171+E181)&gt;=2,0,   IF(E182-(E171+E181)=1,1,   IF(E182-(E171+E181)=0,2,   IF(E182-(E171+E181)=-1,3,   IF(E182-(E171+E181)=-2,4,   IF(E182-(E171+E181)=-3,5,    IF(E182-(E171+E181)=-4,6,    ))))))))</f>
        <v>1</v>
      </c>
      <c r="F183" s="61">
        <f t="shared" si="263"/>
        <v>2</v>
      </c>
      <c r="G183" s="61">
        <f t="shared" si="263"/>
        <v>2</v>
      </c>
      <c r="H183" s="61">
        <f t="shared" si="263"/>
        <v>2</v>
      </c>
      <c r="I183" s="61">
        <f t="shared" si="263"/>
        <v>3</v>
      </c>
      <c r="J183" s="61">
        <f t="shared" si="263"/>
        <v>2</v>
      </c>
      <c r="K183" s="61">
        <f t="shared" si="263"/>
        <v>2</v>
      </c>
      <c r="L183" s="61">
        <f t="shared" si="263"/>
        <v>2</v>
      </c>
      <c r="M183" s="119">
        <f t="shared" si="263"/>
        <v>2</v>
      </c>
      <c r="N183" s="136">
        <f t="shared" ref="N183" si="264">SUM(E183:M183)</f>
        <v>18</v>
      </c>
      <c r="O183" s="138">
        <f t="shared" ref="O183:W183" si="265" xml:space="preserve">       IF(    OR(O182="-", O182="",O182=0),0,       IF(O182-(O171+O181)&gt;=2,0,   IF(O182-(O171+O181)=1,1,   IF(O182-(O171+O181)=0,2,   IF(O182-(O171+O181)=-1,3,   IF(O182-(O171+O181)=-2,4,   IF(O182-(O171+O181)=-3,5,    IF(O182-(O171+O181)=-4,6,    ))))))))</f>
        <v>0</v>
      </c>
      <c r="P183" s="61">
        <f t="shared" si="265"/>
        <v>2</v>
      </c>
      <c r="Q183" s="61">
        <f t="shared" si="265"/>
        <v>3</v>
      </c>
      <c r="R183" s="61">
        <f t="shared" si="265"/>
        <v>4</v>
      </c>
      <c r="S183" s="61">
        <f t="shared" si="265"/>
        <v>1</v>
      </c>
      <c r="T183" s="61">
        <f t="shared" si="265"/>
        <v>2</v>
      </c>
      <c r="U183" s="61">
        <f t="shared" si="265"/>
        <v>2</v>
      </c>
      <c r="V183" s="61">
        <f t="shared" si="265"/>
        <v>2</v>
      </c>
      <c r="W183" s="119">
        <f t="shared" si="265"/>
        <v>3</v>
      </c>
      <c r="X183" s="122">
        <f t="shared" si="261"/>
        <v>19</v>
      </c>
      <c r="Y183" s="72">
        <f>N183+X183</f>
        <v>37</v>
      </c>
      <c r="Z183" s="105"/>
      <c r="AA183" s="105"/>
      <c r="AB183" s="106"/>
    </row>
    <row r="184" spans="1:31" ht="9.75" customHeight="1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31" ht="15" customHeight="1" x14ac:dyDescent="0.25">
      <c r="A185" s="86"/>
      <c r="B185" s="171" t="s">
        <v>4</v>
      </c>
      <c r="C185" s="174" t="s">
        <v>19</v>
      </c>
      <c r="D185" s="64" t="s">
        <v>1</v>
      </c>
      <c r="E185" s="155">
        <v>507</v>
      </c>
      <c r="F185" s="155">
        <v>362</v>
      </c>
      <c r="G185" s="155">
        <v>205</v>
      </c>
      <c r="H185" s="155">
        <v>371</v>
      </c>
      <c r="I185" s="155">
        <v>455</v>
      </c>
      <c r="J185" s="155">
        <v>393</v>
      </c>
      <c r="K185" s="155">
        <v>130</v>
      </c>
      <c r="L185" s="155">
        <v>264</v>
      </c>
      <c r="M185" s="156">
        <v>339</v>
      </c>
      <c r="N185" s="177" t="s">
        <v>16</v>
      </c>
      <c r="O185" s="157">
        <v>449</v>
      </c>
      <c r="P185" s="155">
        <v>343</v>
      </c>
      <c r="Q185" s="155">
        <v>174</v>
      </c>
      <c r="R185" s="155">
        <v>338</v>
      </c>
      <c r="S185" s="155">
        <v>331</v>
      </c>
      <c r="T185" s="155">
        <v>384</v>
      </c>
      <c r="U185" s="155">
        <v>504</v>
      </c>
      <c r="V185" s="155">
        <v>177</v>
      </c>
      <c r="W185" s="156">
        <v>345</v>
      </c>
      <c r="X185" s="177" t="s">
        <v>17</v>
      </c>
      <c r="Y185" s="89">
        <v>72.400000000000006</v>
      </c>
      <c r="Z185" s="180" t="s">
        <v>27</v>
      </c>
      <c r="AA185" s="183" t="s">
        <v>6</v>
      </c>
      <c r="AB185" s="186" t="s">
        <v>20</v>
      </c>
    </row>
    <row r="186" spans="1:31" ht="15" x14ac:dyDescent="0.25">
      <c r="A186" s="86" t="s">
        <v>31</v>
      </c>
      <c r="B186" s="172"/>
      <c r="C186" s="175"/>
      <c r="D186" s="65" t="s">
        <v>2</v>
      </c>
      <c r="E186" s="63">
        <v>5</v>
      </c>
      <c r="F186" s="63">
        <v>4</v>
      </c>
      <c r="G186" s="63">
        <v>3</v>
      </c>
      <c r="H186" s="63">
        <v>4</v>
      </c>
      <c r="I186" s="63">
        <v>5</v>
      </c>
      <c r="J186" s="63">
        <v>4</v>
      </c>
      <c r="K186" s="63">
        <v>3</v>
      </c>
      <c r="L186" s="63">
        <v>4</v>
      </c>
      <c r="M186" s="158">
        <v>4</v>
      </c>
      <c r="N186" s="178"/>
      <c r="O186" s="159">
        <v>5</v>
      </c>
      <c r="P186" s="63">
        <v>4</v>
      </c>
      <c r="Q186" s="63">
        <v>3</v>
      </c>
      <c r="R186" s="63">
        <v>4</v>
      </c>
      <c r="S186" s="63">
        <v>4</v>
      </c>
      <c r="T186" s="63">
        <v>4</v>
      </c>
      <c r="U186" s="63">
        <v>5</v>
      </c>
      <c r="V186" s="63">
        <v>3</v>
      </c>
      <c r="W186" s="158">
        <v>4</v>
      </c>
      <c r="X186" s="178"/>
      <c r="Y186" s="63">
        <v>72</v>
      </c>
      <c r="Z186" s="181"/>
      <c r="AA186" s="184"/>
      <c r="AB186" s="187"/>
    </row>
    <row r="187" spans="1:31" ht="15.75" thickBot="1" x14ac:dyDescent="0.3">
      <c r="A187" s="140">
        <v>45064</v>
      </c>
      <c r="B187" s="173"/>
      <c r="C187" s="176"/>
      <c r="D187" s="66" t="s">
        <v>3</v>
      </c>
      <c r="E187" s="160">
        <v>2</v>
      </c>
      <c r="F187" s="160">
        <v>8</v>
      </c>
      <c r="G187" s="160">
        <v>4</v>
      </c>
      <c r="H187" s="160">
        <v>10</v>
      </c>
      <c r="I187" s="160">
        <v>18</v>
      </c>
      <c r="J187" s="160">
        <v>6</v>
      </c>
      <c r="K187" s="160">
        <v>16</v>
      </c>
      <c r="L187" s="160">
        <v>14</v>
      </c>
      <c r="M187" s="161">
        <v>12</v>
      </c>
      <c r="N187" s="179"/>
      <c r="O187" s="162">
        <v>9</v>
      </c>
      <c r="P187" s="160">
        <v>17</v>
      </c>
      <c r="Q187" s="160">
        <v>11</v>
      </c>
      <c r="R187" s="160">
        <v>13</v>
      </c>
      <c r="S187" s="160">
        <v>5</v>
      </c>
      <c r="T187" s="160">
        <v>1</v>
      </c>
      <c r="U187" s="160">
        <v>3</v>
      </c>
      <c r="V187" s="160">
        <v>7</v>
      </c>
      <c r="W187" s="161">
        <v>15</v>
      </c>
      <c r="X187" s="179"/>
      <c r="Y187" s="108">
        <v>140</v>
      </c>
      <c r="Z187" s="182"/>
      <c r="AA187" s="185"/>
      <c r="AB187" s="188"/>
    </row>
    <row r="188" spans="1:31" ht="12.75" customHeight="1" x14ac:dyDescent="0.25">
      <c r="A188" s="146"/>
      <c r="D188" s="48" t="s">
        <v>15</v>
      </c>
      <c r="E188" s="49">
        <f t="shared" ref="E188:M188" si="266">IF(($C189-E187)&gt;=36,3,     IF(($C189-E187)&gt;=18,2,       IF(($C189-E187)&gt;=0,1,0)   )    )</f>
        <v>2</v>
      </c>
      <c r="F188" s="49">
        <f t="shared" si="266"/>
        <v>2</v>
      </c>
      <c r="G188" s="49">
        <f t="shared" si="266"/>
        <v>2</v>
      </c>
      <c r="H188" s="49">
        <f t="shared" si="266"/>
        <v>2</v>
      </c>
      <c r="I188" s="49">
        <f t="shared" si="266"/>
        <v>1</v>
      </c>
      <c r="J188" s="49">
        <f t="shared" si="266"/>
        <v>2</v>
      </c>
      <c r="K188" s="49">
        <f t="shared" si="266"/>
        <v>1</v>
      </c>
      <c r="L188" s="49">
        <f t="shared" si="266"/>
        <v>1</v>
      </c>
      <c r="M188" s="50">
        <f t="shared" si="266"/>
        <v>2</v>
      </c>
      <c r="N188" s="123">
        <f t="shared" ref="N188:N190" si="267">SUM(E188:M188)</f>
        <v>15</v>
      </c>
      <c r="O188" s="126">
        <f t="shared" ref="O188:W188" si="268">IF(($C189-O187)&gt;=36,3,     IF(($C189-O187)&gt;=18,2,       IF(($C189-O187)&gt;=0,1,0)   )    )</f>
        <v>2</v>
      </c>
      <c r="P188" s="49">
        <f t="shared" si="268"/>
        <v>1</v>
      </c>
      <c r="Q188" s="49">
        <f t="shared" si="268"/>
        <v>2</v>
      </c>
      <c r="R188" s="49">
        <f t="shared" si="268"/>
        <v>1</v>
      </c>
      <c r="S188" s="49">
        <f t="shared" si="268"/>
        <v>2</v>
      </c>
      <c r="T188" s="49">
        <f t="shared" si="268"/>
        <v>2</v>
      </c>
      <c r="U188" s="49">
        <f t="shared" si="268"/>
        <v>2</v>
      </c>
      <c r="V188" s="49">
        <f t="shared" si="268"/>
        <v>2</v>
      </c>
      <c r="W188" s="50">
        <f t="shared" si="268"/>
        <v>1</v>
      </c>
      <c r="X188" s="113">
        <f t="shared" ref="X188:X190" si="269">SUM(O188:W188)</f>
        <v>15</v>
      </c>
      <c r="Y188" s="85">
        <f>N188+X188</f>
        <v>30</v>
      </c>
      <c r="AB188" s="87"/>
    </row>
    <row r="189" spans="1:31" ht="13.5" customHeight="1" x14ac:dyDescent="0.25">
      <c r="A189" s="146" t="s">
        <v>24</v>
      </c>
      <c r="B189" s="73">
        <f>AA204</f>
        <v>24.000000000000018</v>
      </c>
      <c r="C189" s="112">
        <f>ROUND((B189*Y187/113)+Y185-Y186,0)</f>
        <v>30</v>
      </c>
      <c r="D189" s="52" t="s">
        <v>14</v>
      </c>
      <c r="E189" s="84">
        <v>9</v>
      </c>
      <c r="F189" s="84">
        <v>6</v>
      </c>
      <c r="G189" s="84">
        <v>5</v>
      </c>
      <c r="H189" s="84">
        <v>6</v>
      </c>
      <c r="I189" s="84">
        <v>7</v>
      </c>
      <c r="J189" s="84">
        <v>7</v>
      </c>
      <c r="K189" s="84">
        <v>4</v>
      </c>
      <c r="L189" s="84">
        <v>7</v>
      </c>
      <c r="M189" s="114">
        <v>5</v>
      </c>
      <c r="N189" s="147">
        <f t="shared" si="267"/>
        <v>56</v>
      </c>
      <c r="O189" s="84">
        <v>7</v>
      </c>
      <c r="P189" s="84">
        <v>6</v>
      </c>
      <c r="Q189" s="84">
        <v>7</v>
      </c>
      <c r="R189" s="84">
        <v>4</v>
      </c>
      <c r="S189" s="84">
        <v>5</v>
      </c>
      <c r="T189" s="84">
        <v>7</v>
      </c>
      <c r="U189" s="84">
        <v>9</v>
      </c>
      <c r="V189" s="84">
        <v>4</v>
      </c>
      <c r="W189" s="114">
        <v>6</v>
      </c>
      <c r="X189" s="109">
        <f t="shared" si="269"/>
        <v>55</v>
      </c>
      <c r="Y189" s="67">
        <f>N189+X189</f>
        <v>111</v>
      </c>
      <c r="Z189" s="92">
        <f>IF(AND(B189&lt;=36,Y190&gt;0),   VLOOKUP(((IF(AND(B189&gt;=18.5,B189&lt;= 26.4),4,5))&amp;Y190),TablaBajas[],2,FALSE), 0)</f>
        <v>0.5</v>
      </c>
      <c r="AA189" s="142">
        <f>IF((B189+Z189)&gt;=26.4,26.4,(B189+Z189))</f>
        <v>24.500000000000018</v>
      </c>
      <c r="AB189" s="93">
        <f>IF(Y189&gt;0,AB204+1,AB204)</f>
        <v>118</v>
      </c>
    </row>
    <row r="190" spans="1:31" ht="13.5" customHeight="1" thickBot="1" x14ac:dyDescent="0.3">
      <c r="A190" s="94"/>
      <c r="D190" s="148" t="s">
        <v>18</v>
      </c>
      <c r="E190" s="51">
        <f t="shared" ref="E190:M190" si="270" xml:space="preserve">       IF(    OR(E189="-", E189="",E189=0),0,       IF(E189-(E186+E188)&gt;=2,0,   IF(E189-(E186+E188)=1,1,   IF(E189-(E186+E188)=0,2,   IF(E189-(E186+E188)=-1,3,   IF(E189-(E186+E188)=-2,4,   IF(E189-(E186+E188)=-3,5,    IF(E189-(E186+E188)=-4,6,    ))))))))</f>
        <v>0</v>
      </c>
      <c r="F190" s="51">
        <f t="shared" si="270"/>
        <v>2</v>
      </c>
      <c r="G190" s="51">
        <f t="shared" si="270"/>
        <v>2</v>
      </c>
      <c r="H190" s="51">
        <f t="shared" si="270"/>
        <v>2</v>
      </c>
      <c r="I190" s="51">
        <f t="shared" si="270"/>
        <v>1</v>
      </c>
      <c r="J190" s="51">
        <f t="shared" si="270"/>
        <v>1</v>
      </c>
      <c r="K190" s="51">
        <f t="shared" si="270"/>
        <v>2</v>
      </c>
      <c r="L190" s="51">
        <f t="shared" si="270"/>
        <v>0</v>
      </c>
      <c r="M190" s="115">
        <f t="shared" si="270"/>
        <v>3</v>
      </c>
      <c r="N190" s="125">
        <f t="shared" si="267"/>
        <v>13</v>
      </c>
      <c r="O190" s="128">
        <f t="shared" ref="O190:W190" si="271" xml:space="preserve">       IF(    OR(O189="-", O189="",O189=0),0,       IF(O189-(O186+O188)&gt;=2,0,   IF(O189-(O186+O188)=1,1,   IF(O189-(O186+O188)=0,2,   IF(O189-(O186+O188)=-1,3,   IF(O189-(O186+O188)=-2,4,   IF(O189-(O186+O188)=-3,5,    IF(O189-(O186+O188)=-4,6,    ))))))))</f>
        <v>2</v>
      </c>
      <c r="P190" s="51">
        <f t="shared" si="271"/>
        <v>1</v>
      </c>
      <c r="Q190" s="51">
        <f t="shared" si="271"/>
        <v>0</v>
      </c>
      <c r="R190" s="51">
        <f t="shared" si="271"/>
        <v>3</v>
      </c>
      <c r="S190" s="51">
        <f t="shared" si="271"/>
        <v>3</v>
      </c>
      <c r="T190" s="51">
        <f t="shared" si="271"/>
        <v>1</v>
      </c>
      <c r="U190" s="51">
        <f t="shared" si="271"/>
        <v>0</v>
      </c>
      <c r="V190" s="51">
        <f t="shared" si="271"/>
        <v>3</v>
      </c>
      <c r="W190" s="115">
        <f t="shared" si="271"/>
        <v>1</v>
      </c>
      <c r="X190" s="120">
        <f t="shared" si="269"/>
        <v>14</v>
      </c>
      <c r="Y190" s="68">
        <f>N190+X190</f>
        <v>27</v>
      </c>
      <c r="AB190" s="87"/>
    </row>
    <row r="191" spans="1:31" ht="13.5" thickBot="1" x14ac:dyDescent="0.25">
      <c r="A191" s="95"/>
      <c r="AB191" s="87"/>
      <c r="AD191" t="s">
        <v>30</v>
      </c>
      <c r="AE191" t="s">
        <v>30</v>
      </c>
    </row>
    <row r="192" spans="1:31" ht="12.75" customHeight="1" x14ac:dyDescent="0.25">
      <c r="A192" s="99"/>
      <c r="D192" s="53" t="s">
        <v>15</v>
      </c>
      <c r="E192" s="54">
        <f t="shared" ref="E192:M192" si="272">IF(($C193-E187)&gt;=36,3,     IF(($C193-E187)&gt;=18,2,       IF(($C193-E187)&gt;=0,1,0)   )    )</f>
        <v>2</v>
      </c>
      <c r="F192" s="54">
        <f t="shared" si="272"/>
        <v>2</v>
      </c>
      <c r="G192" s="54">
        <f t="shared" si="272"/>
        <v>2</v>
      </c>
      <c r="H192" s="54">
        <f t="shared" si="272"/>
        <v>2</v>
      </c>
      <c r="I192" s="54">
        <f t="shared" si="272"/>
        <v>1</v>
      </c>
      <c r="J192" s="54">
        <f t="shared" si="272"/>
        <v>2</v>
      </c>
      <c r="K192" s="54">
        <f t="shared" si="272"/>
        <v>1</v>
      </c>
      <c r="L192" s="54">
        <f t="shared" si="272"/>
        <v>1</v>
      </c>
      <c r="M192" s="55">
        <f t="shared" si="272"/>
        <v>2</v>
      </c>
      <c r="N192" s="129">
        <f t="shared" ref="N192" si="273">SUM(E192:M192)</f>
        <v>15</v>
      </c>
      <c r="O192" s="132">
        <f t="shared" ref="O192:W192" si="274">IF(($C193-O187)&gt;=36,3,     IF(($C193-O187)&gt;=18,2,       IF(($C193-O187)&gt;=0,1,0)   )    )</f>
        <v>2</v>
      </c>
      <c r="P192" s="54">
        <f t="shared" si="274"/>
        <v>1</v>
      </c>
      <c r="Q192" s="54">
        <f t="shared" si="274"/>
        <v>2</v>
      </c>
      <c r="R192" s="54">
        <f t="shared" si="274"/>
        <v>1</v>
      </c>
      <c r="S192" s="54">
        <f t="shared" si="274"/>
        <v>2</v>
      </c>
      <c r="T192" s="54">
        <f t="shared" si="274"/>
        <v>2</v>
      </c>
      <c r="U192" s="54">
        <f t="shared" si="274"/>
        <v>2</v>
      </c>
      <c r="V192" s="54">
        <f t="shared" si="274"/>
        <v>2</v>
      </c>
      <c r="W192" s="55">
        <f t="shared" si="274"/>
        <v>1</v>
      </c>
      <c r="X192" s="116">
        <f t="shared" ref="X192:X194" si="275">SUM(O192:W192)</f>
        <v>15</v>
      </c>
      <c r="Y192" s="55">
        <f>N192+X192</f>
        <v>30</v>
      </c>
      <c r="AB192" s="87"/>
    </row>
    <row r="193" spans="1:28" ht="13.5" customHeight="1" x14ac:dyDescent="0.25">
      <c r="A193" s="149" t="s">
        <v>22</v>
      </c>
      <c r="B193" s="78">
        <v>24</v>
      </c>
      <c r="C193" s="112">
        <f>ROUND((B193*Y187/113)+Y185-Y186,0)</f>
        <v>30</v>
      </c>
      <c r="D193" s="57">
        <v>9</v>
      </c>
      <c r="E193" s="84">
        <v>9</v>
      </c>
      <c r="F193" s="84">
        <v>8</v>
      </c>
      <c r="G193" s="84">
        <v>7</v>
      </c>
      <c r="H193" s="84">
        <v>8</v>
      </c>
      <c r="I193" s="84">
        <v>8</v>
      </c>
      <c r="J193" s="84">
        <v>8</v>
      </c>
      <c r="K193" s="84">
        <v>3</v>
      </c>
      <c r="L193" s="84">
        <v>7</v>
      </c>
      <c r="M193" s="114">
        <v>7</v>
      </c>
      <c r="N193" s="130">
        <f t="shared" ref="N193" si="276">SUM(E193:M193)</f>
        <v>65</v>
      </c>
      <c r="O193" s="84">
        <v>9</v>
      </c>
      <c r="P193" s="84">
        <v>6</v>
      </c>
      <c r="Q193" s="84">
        <v>6</v>
      </c>
      <c r="R193" s="84">
        <v>5</v>
      </c>
      <c r="S193" s="84">
        <v>7</v>
      </c>
      <c r="T193" s="84">
        <v>7</v>
      </c>
      <c r="U193" s="84">
        <v>7</v>
      </c>
      <c r="V193" s="84">
        <v>7</v>
      </c>
      <c r="W193" s="114">
        <v>7</v>
      </c>
      <c r="X193" s="110">
        <f t="shared" si="275"/>
        <v>61</v>
      </c>
      <c r="Y193" s="69">
        <f>N193+X193</f>
        <v>126</v>
      </c>
      <c r="Z193" s="97">
        <f>IF(AND(B193&lt;=36,Y194&gt;0),   VLOOKUP(((IF(AND(B193&gt;=18.5,B193&lt;= 26.4),4,5))&amp;Y194),TablaBajas[],2,FALSE), 0)</f>
        <v>2.0000000000000004</v>
      </c>
      <c r="AA193" s="143">
        <f>IF((B193+Z193)&gt;=26.4,26.4,(B193+Z193))</f>
        <v>26</v>
      </c>
      <c r="AB193" s="98">
        <f>IF(Y193&gt;0,AB208+1,AB208)</f>
        <v>116</v>
      </c>
    </row>
    <row r="194" spans="1:28" ht="13.5" customHeight="1" thickBot="1" x14ac:dyDescent="0.3">
      <c r="A194" s="99"/>
      <c r="D194" s="150" t="s">
        <v>18</v>
      </c>
      <c r="E194" s="56">
        <f t="shared" ref="E194:M194" si="277" xml:space="preserve">       IF(    OR(E193="-", E193="",E193=0),0,       IF(E193-(E186+E192)&gt;=2,0,   IF(E193-(E186+E192)=1,1,   IF(E193-(E186+E192)=0,2,   IF(E193-(E186+E192)=-1,3,   IF(E193-(E186+E192)=-2,4,   IF(E193-(E186+E192)=-3,5,    IF(E193-(E186+E192)=-4,6,    ))))))))</f>
        <v>0</v>
      </c>
      <c r="F194" s="56">
        <f t="shared" si="277"/>
        <v>0</v>
      </c>
      <c r="G194" s="56">
        <f t="shared" si="277"/>
        <v>0</v>
      </c>
      <c r="H194" s="56">
        <f t="shared" si="277"/>
        <v>0</v>
      </c>
      <c r="I194" s="56">
        <f t="shared" si="277"/>
        <v>0</v>
      </c>
      <c r="J194" s="56">
        <f t="shared" si="277"/>
        <v>0</v>
      </c>
      <c r="K194" s="56">
        <f t="shared" si="277"/>
        <v>3</v>
      </c>
      <c r="L194" s="56">
        <f t="shared" si="277"/>
        <v>0</v>
      </c>
      <c r="M194" s="117">
        <f t="shared" si="277"/>
        <v>1</v>
      </c>
      <c r="N194" s="131">
        <f t="shared" ref="N194" si="278">SUM(E194:M194)</f>
        <v>4</v>
      </c>
      <c r="O194" s="133">
        <f t="shared" ref="O194:W194" si="279" xml:space="preserve">       IF(    OR(O193="-", O193="",O193=0),0,       IF(O193-(O186+O192)&gt;=2,0,   IF(O193-(O186+O192)=1,1,   IF(O193-(O186+O192)=0,2,   IF(O193-(O186+O192)=-1,3,   IF(O193-(O186+O192)=-2,4,   IF(O193-(O186+O192)=-3,5,    IF(O193-(O186+O192)=-4,6,    ))))))))</f>
        <v>0</v>
      </c>
      <c r="P194" s="56">
        <f t="shared" si="279"/>
        <v>1</v>
      </c>
      <c r="Q194" s="56">
        <f t="shared" si="279"/>
        <v>1</v>
      </c>
      <c r="R194" s="56">
        <f t="shared" si="279"/>
        <v>2</v>
      </c>
      <c r="S194" s="56">
        <f t="shared" si="279"/>
        <v>1</v>
      </c>
      <c r="T194" s="56">
        <f t="shared" si="279"/>
        <v>1</v>
      </c>
      <c r="U194" s="56">
        <f t="shared" si="279"/>
        <v>2</v>
      </c>
      <c r="V194" s="56">
        <f t="shared" si="279"/>
        <v>0</v>
      </c>
      <c r="W194" s="117">
        <f t="shared" si="279"/>
        <v>0</v>
      </c>
      <c r="X194" s="121">
        <f t="shared" si="275"/>
        <v>8</v>
      </c>
      <c r="Y194" s="70">
        <f>N194+X194</f>
        <v>12</v>
      </c>
      <c r="AB194" s="87"/>
    </row>
    <row r="195" spans="1:28" ht="13.5" thickBot="1" x14ac:dyDescent="0.25">
      <c r="A195" s="95"/>
      <c r="AB195" s="87"/>
    </row>
    <row r="196" spans="1:28" ht="12.75" customHeight="1" x14ac:dyDescent="0.25">
      <c r="A196" s="100"/>
      <c r="D196" s="58" t="s">
        <v>15</v>
      </c>
      <c r="E196" s="59">
        <f t="shared" ref="E196:M196" si="280">IF(($C197-E187)&gt;=36,3,     IF(($C197-E187)&gt;=18,2,       IF(($C197-E187)&gt;=0,1,0)   )    )</f>
        <v>2</v>
      </c>
      <c r="F196" s="59">
        <f t="shared" si="280"/>
        <v>2</v>
      </c>
      <c r="G196" s="59">
        <f t="shared" si="280"/>
        <v>2</v>
      </c>
      <c r="H196" s="59">
        <f t="shared" si="280"/>
        <v>2</v>
      </c>
      <c r="I196" s="59">
        <f t="shared" si="280"/>
        <v>1</v>
      </c>
      <c r="J196" s="59">
        <f t="shared" si="280"/>
        <v>2</v>
      </c>
      <c r="K196" s="59">
        <f t="shared" si="280"/>
        <v>1</v>
      </c>
      <c r="L196" s="59">
        <f t="shared" si="280"/>
        <v>2</v>
      </c>
      <c r="M196" s="60">
        <f t="shared" si="280"/>
        <v>2</v>
      </c>
      <c r="N196" s="134">
        <f t="shared" ref="N196" si="281">SUM(E196:M196)</f>
        <v>16</v>
      </c>
      <c r="O196" s="137">
        <f t="shared" ref="O196:W196" si="282">IF(($C197-O187)&gt;=36,3,     IF(($C197-O187)&gt;=18,2,       IF(($C197-O187)&gt;=0,1,0)   )    )</f>
        <v>2</v>
      </c>
      <c r="P196" s="59">
        <f t="shared" si="282"/>
        <v>1</v>
      </c>
      <c r="Q196" s="59">
        <f t="shared" si="282"/>
        <v>2</v>
      </c>
      <c r="R196" s="59">
        <f t="shared" si="282"/>
        <v>2</v>
      </c>
      <c r="S196" s="59">
        <f t="shared" si="282"/>
        <v>2</v>
      </c>
      <c r="T196" s="59">
        <f t="shared" si="282"/>
        <v>2</v>
      </c>
      <c r="U196" s="59">
        <f t="shared" si="282"/>
        <v>2</v>
      </c>
      <c r="V196" s="59">
        <f t="shared" si="282"/>
        <v>2</v>
      </c>
      <c r="W196" s="60">
        <f t="shared" si="282"/>
        <v>1</v>
      </c>
      <c r="X196" s="118">
        <f t="shared" ref="X196:X198" si="283">SUM(O196:W196)</f>
        <v>16</v>
      </c>
      <c r="Y196" s="60">
        <f>N196+X196</f>
        <v>32</v>
      </c>
      <c r="AB196" s="87"/>
    </row>
    <row r="197" spans="1:28" ht="13.5" customHeight="1" x14ac:dyDescent="0.25">
      <c r="A197" s="151" t="s">
        <v>23</v>
      </c>
      <c r="B197" s="79">
        <f>AA212</f>
        <v>25.300000000000015</v>
      </c>
      <c r="C197" s="112">
        <f>ROUND((B197*Y187/113)+Y185-Y186,0)</f>
        <v>32</v>
      </c>
      <c r="D197" s="62" t="s">
        <v>14</v>
      </c>
      <c r="E197" s="84">
        <v>9</v>
      </c>
      <c r="F197" s="84">
        <v>6</v>
      </c>
      <c r="G197" s="84">
        <v>4</v>
      </c>
      <c r="H197" s="84">
        <v>5</v>
      </c>
      <c r="I197" s="84">
        <v>6</v>
      </c>
      <c r="J197" s="84">
        <v>6</v>
      </c>
      <c r="K197" s="84">
        <v>4</v>
      </c>
      <c r="L197" s="84">
        <v>8</v>
      </c>
      <c r="M197" s="114">
        <v>5</v>
      </c>
      <c r="N197" s="135">
        <f t="shared" ref="N197" si="284">SUM(E197:M197)</f>
        <v>53</v>
      </c>
      <c r="O197" s="127">
        <v>6</v>
      </c>
      <c r="P197" s="84">
        <v>6</v>
      </c>
      <c r="Q197" s="84">
        <v>4</v>
      </c>
      <c r="R197" s="84">
        <v>6</v>
      </c>
      <c r="S197" s="84">
        <v>6</v>
      </c>
      <c r="T197" s="84">
        <v>7</v>
      </c>
      <c r="U197" s="84">
        <v>7</v>
      </c>
      <c r="V197" s="84">
        <v>4</v>
      </c>
      <c r="W197" s="114">
        <v>6</v>
      </c>
      <c r="X197" s="111">
        <f t="shared" si="283"/>
        <v>52</v>
      </c>
      <c r="Y197" s="71">
        <f>N197+X197</f>
        <v>105</v>
      </c>
      <c r="Z197" s="102">
        <f>IF(AND(B197&lt;=36,Y198&gt;0),   VLOOKUP(((IF(AND(B197&gt;=18.5,B197&lt;= 26.4),4,5))&amp;Y198),TablaBajas[],2,FALSE), 0)</f>
        <v>0</v>
      </c>
      <c r="AA197" s="141">
        <f>IF((B197+Z197)&gt;=26.4,26.4,(B197+Z197))</f>
        <v>25.300000000000015</v>
      </c>
      <c r="AB197" s="103">
        <f>IF(Y197&gt;0,AB212+1,AB212)</f>
        <v>132</v>
      </c>
    </row>
    <row r="198" spans="1:28" ht="13.5" customHeight="1" thickBot="1" x14ac:dyDescent="0.3">
      <c r="A198" s="104"/>
      <c r="B198" s="105"/>
      <c r="C198" s="105"/>
      <c r="D198" s="152" t="s">
        <v>18</v>
      </c>
      <c r="E198" s="61">
        <f t="shared" ref="E198:M198" si="285" xml:space="preserve">       IF(    OR(E197="-", E197="",E197=0),0,       IF(E197-(E186+E196)&gt;=2,0,   IF(E197-(E186+E196)=1,1,   IF(E197-(E186+E196)=0,2,   IF(E197-(E186+E196)=-1,3,   IF(E197-(E186+E196)=-2,4,   IF(E197-(E186+E196)=-3,5,    IF(E197-(E186+E196)=-4,6,    ))))))))</f>
        <v>0</v>
      </c>
      <c r="F198" s="61">
        <f t="shared" si="285"/>
        <v>2</v>
      </c>
      <c r="G198" s="61">
        <f t="shared" si="285"/>
        <v>3</v>
      </c>
      <c r="H198" s="61">
        <f t="shared" si="285"/>
        <v>3</v>
      </c>
      <c r="I198" s="61">
        <f t="shared" si="285"/>
        <v>2</v>
      </c>
      <c r="J198" s="61">
        <f t="shared" si="285"/>
        <v>2</v>
      </c>
      <c r="K198" s="61">
        <f t="shared" si="285"/>
        <v>2</v>
      </c>
      <c r="L198" s="61">
        <f t="shared" si="285"/>
        <v>0</v>
      </c>
      <c r="M198" s="119">
        <f t="shared" si="285"/>
        <v>3</v>
      </c>
      <c r="N198" s="136">
        <f t="shared" ref="N198" si="286">SUM(E198:M198)</f>
        <v>17</v>
      </c>
      <c r="O198" s="138">
        <f t="shared" ref="O198:W198" si="287" xml:space="preserve">       IF(    OR(O197="-", O197="",O197=0),0,       IF(O197-(O186+O196)&gt;=2,0,   IF(O197-(O186+O196)=1,1,   IF(O197-(O186+O196)=0,2,   IF(O197-(O186+O196)=-1,3,   IF(O197-(O186+O196)=-2,4,   IF(O197-(O186+O196)=-3,5,    IF(O197-(O186+O196)=-4,6,    ))))))))</f>
        <v>3</v>
      </c>
      <c r="P198" s="61">
        <f t="shared" si="287"/>
        <v>1</v>
      </c>
      <c r="Q198" s="61">
        <f t="shared" si="287"/>
        <v>3</v>
      </c>
      <c r="R198" s="61">
        <f t="shared" si="287"/>
        <v>2</v>
      </c>
      <c r="S198" s="61">
        <f t="shared" si="287"/>
        <v>2</v>
      </c>
      <c r="T198" s="61">
        <f t="shared" si="287"/>
        <v>1</v>
      </c>
      <c r="U198" s="61">
        <f t="shared" si="287"/>
        <v>2</v>
      </c>
      <c r="V198" s="61">
        <f t="shared" si="287"/>
        <v>3</v>
      </c>
      <c r="W198" s="119">
        <f t="shared" si="287"/>
        <v>1</v>
      </c>
      <c r="X198" s="122">
        <f t="shared" si="283"/>
        <v>18</v>
      </c>
      <c r="Y198" s="72">
        <f>N198+X198</f>
        <v>35</v>
      </c>
      <c r="Z198" s="105"/>
      <c r="AA198" s="105"/>
      <c r="AB198" s="106"/>
    </row>
    <row r="199" spans="1:28" ht="9.75" customHeight="1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customHeight="1" x14ac:dyDescent="0.25">
      <c r="A200" s="83"/>
      <c r="B200" s="171" t="s">
        <v>4</v>
      </c>
      <c r="C200" s="174" t="s">
        <v>19</v>
      </c>
      <c r="D200" s="64" t="s">
        <v>1</v>
      </c>
      <c r="E200" s="40">
        <v>476</v>
      </c>
      <c r="F200" s="41">
        <v>340</v>
      </c>
      <c r="G200" s="41">
        <v>145</v>
      </c>
      <c r="H200" s="41">
        <v>336</v>
      </c>
      <c r="I200" s="41">
        <v>432</v>
      </c>
      <c r="J200" s="41">
        <v>306</v>
      </c>
      <c r="K200" s="41">
        <v>310</v>
      </c>
      <c r="L200" s="41">
        <v>340</v>
      </c>
      <c r="M200" s="42">
        <v>136</v>
      </c>
      <c r="N200" s="177" t="s">
        <v>16</v>
      </c>
      <c r="O200" s="40">
        <v>405</v>
      </c>
      <c r="P200" s="41">
        <v>352</v>
      </c>
      <c r="Q200" s="41">
        <v>328</v>
      </c>
      <c r="R200" s="41">
        <v>296</v>
      </c>
      <c r="S200" s="41">
        <v>166</v>
      </c>
      <c r="T200" s="41">
        <v>348</v>
      </c>
      <c r="U200" s="41">
        <v>430</v>
      </c>
      <c r="V200" s="41">
        <v>150</v>
      </c>
      <c r="W200" s="42">
        <v>336</v>
      </c>
      <c r="X200" s="177" t="s">
        <v>17</v>
      </c>
      <c r="Y200" s="89">
        <v>68.599999999999994</v>
      </c>
      <c r="Z200" s="180" t="s">
        <v>27</v>
      </c>
      <c r="AA200" s="183" t="s">
        <v>6</v>
      </c>
      <c r="AB200" s="186" t="s">
        <v>20</v>
      </c>
    </row>
    <row r="201" spans="1:28" ht="15" x14ac:dyDescent="0.25">
      <c r="A201" s="83" t="s">
        <v>26</v>
      </c>
      <c r="B201" s="172"/>
      <c r="C201" s="175"/>
      <c r="D201" s="65" t="s">
        <v>2</v>
      </c>
      <c r="E201" s="43">
        <v>5</v>
      </c>
      <c r="F201" s="39">
        <v>4</v>
      </c>
      <c r="G201" s="39">
        <v>3</v>
      </c>
      <c r="H201" s="39">
        <v>4</v>
      </c>
      <c r="I201" s="39">
        <v>5</v>
      </c>
      <c r="J201" s="39">
        <v>4</v>
      </c>
      <c r="K201" s="39">
        <v>4</v>
      </c>
      <c r="L201" s="39">
        <v>4</v>
      </c>
      <c r="M201" s="44">
        <v>3</v>
      </c>
      <c r="N201" s="178"/>
      <c r="O201" s="43">
        <v>5</v>
      </c>
      <c r="P201" s="39">
        <v>4</v>
      </c>
      <c r="Q201" s="39">
        <v>4</v>
      </c>
      <c r="R201" s="39">
        <v>4</v>
      </c>
      <c r="S201" s="39">
        <v>3</v>
      </c>
      <c r="T201" s="39">
        <v>4</v>
      </c>
      <c r="U201" s="39">
        <v>5</v>
      </c>
      <c r="V201" s="39">
        <v>3</v>
      </c>
      <c r="W201" s="44">
        <v>4</v>
      </c>
      <c r="X201" s="178"/>
      <c r="Y201" s="63">
        <v>72</v>
      </c>
      <c r="Z201" s="181"/>
      <c r="AA201" s="184"/>
      <c r="AB201" s="187"/>
    </row>
    <row r="202" spans="1:28" ht="15.75" thickBot="1" x14ac:dyDescent="0.3">
      <c r="A202" s="139">
        <v>45042</v>
      </c>
      <c r="B202" s="173"/>
      <c r="C202" s="176"/>
      <c r="D202" s="66" t="s">
        <v>3</v>
      </c>
      <c r="E202" s="45">
        <v>4</v>
      </c>
      <c r="F202" s="46">
        <v>10</v>
      </c>
      <c r="G202" s="46">
        <v>18</v>
      </c>
      <c r="H202" s="46">
        <v>6</v>
      </c>
      <c r="I202" s="46">
        <v>2</v>
      </c>
      <c r="J202" s="46">
        <v>12</v>
      </c>
      <c r="K202" s="46">
        <v>14</v>
      </c>
      <c r="L202" s="46">
        <v>8</v>
      </c>
      <c r="M202" s="47">
        <v>16</v>
      </c>
      <c r="N202" s="179"/>
      <c r="O202" s="45">
        <v>3</v>
      </c>
      <c r="P202" s="46">
        <v>9</v>
      </c>
      <c r="Q202" s="46">
        <v>5</v>
      </c>
      <c r="R202" s="46">
        <v>13</v>
      </c>
      <c r="S202" s="46">
        <v>17</v>
      </c>
      <c r="T202" s="46">
        <v>11</v>
      </c>
      <c r="U202" s="46">
        <v>1</v>
      </c>
      <c r="V202" s="46">
        <v>15</v>
      </c>
      <c r="W202" s="47">
        <v>7</v>
      </c>
      <c r="X202" s="179"/>
      <c r="Y202" s="108">
        <v>122</v>
      </c>
      <c r="Z202" s="182"/>
      <c r="AA202" s="185"/>
      <c r="AB202" s="188"/>
    </row>
    <row r="203" spans="1:28" ht="12.75" customHeight="1" x14ac:dyDescent="0.25">
      <c r="A203" s="146"/>
      <c r="D203" s="48" t="s">
        <v>15</v>
      </c>
      <c r="E203" s="49">
        <f t="shared" ref="E203:M203" si="288">IF(($C204-E202)&gt;=36,3,     IF(($C204-E202)&gt;=18,2,       IF(($C204-E202)&gt;=0,1,0)   )    )</f>
        <v>2</v>
      </c>
      <c r="F203" s="49">
        <f t="shared" si="288"/>
        <v>1</v>
      </c>
      <c r="G203" s="49">
        <f t="shared" si="288"/>
        <v>1</v>
      </c>
      <c r="H203" s="49">
        <f t="shared" si="288"/>
        <v>1</v>
      </c>
      <c r="I203" s="49">
        <f t="shared" si="288"/>
        <v>2</v>
      </c>
      <c r="J203" s="49">
        <f t="shared" si="288"/>
        <v>1</v>
      </c>
      <c r="K203" s="49">
        <f t="shared" si="288"/>
        <v>1</v>
      </c>
      <c r="L203" s="49">
        <f t="shared" si="288"/>
        <v>1</v>
      </c>
      <c r="M203" s="50">
        <f t="shared" si="288"/>
        <v>1</v>
      </c>
      <c r="N203" s="123">
        <f t="shared" ref="N203:N205" si="289">SUM(E203:M203)</f>
        <v>11</v>
      </c>
      <c r="O203" s="126">
        <f t="shared" ref="O203:W203" si="290">IF(($C204-O202)&gt;=36,3,     IF(($C204-O202)&gt;=18,2,       IF(($C204-O202)&gt;=0,1,0)   )    )</f>
        <v>2</v>
      </c>
      <c r="P203" s="49">
        <f t="shared" si="290"/>
        <v>1</v>
      </c>
      <c r="Q203" s="49">
        <f t="shared" si="290"/>
        <v>1</v>
      </c>
      <c r="R203" s="49">
        <f t="shared" si="290"/>
        <v>1</v>
      </c>
      <c r="S203" s="49">
        <f t="shared" si="290"/>
        <v>1</v>
      </c>
      <c r="T203" s="49">
        <f t="shared" si="290"/>
        <v>1</v>
      </c>
      <c r="U203" s="49">
        <f t="shared" si="290"/>
        <v>2</v>
      </c>
      <c r="V203" s="49">
        <f t="shared" si="290"/>
        <v>1</v>
      </c>
      <c r="W203" s="50">
        <f t="shared" si="290"/>
        <v>1</v>
      </c>
      <c r="X203" s="113">
        <f t="shared" ref="X203:X205" si="291">SUM(O203:W203)</f>
        <v>11</v>
      </c>
      <c r="Y203" s="85">
        <f>N203+X203</f>
        <v>22</v>
      </c>
      <c r="AB203" s="87"/>
    </row>
    <row r="204" spans="1:28" ht="13.5" customHeight="1" x14ac:dyDescent="0.25">
      <c r="A204" s="146" t="s">
        <v>24</v>
      </c>
      <c r="B204" s="73">
        <f>AA219</f>
        <v>23.500000000000018</v>
      </c>
      <c r="C204" s="112">
        <f>ROUND((B204*Y202/113)+Y200-Y201,0)</f>
        <v>22</v>
      </c>
      <c r="D204" s="52" t="s">
        <v>14</v>
      </c>
      <c r="E204" s="84">
        <v>8</v>
      </c>
      <c r="F204" s="84">
        <v>5</v>
      </c>
      <c r="G204" s="84">
        <v>5</v>
      </c>
      <c r="H204" s="84">
        <v>6</v>
      </c>
      <c r="I204" s="84">
        <v>8</v>
      </c>
      <c r="J204" s="84">
        <v>6</v>
      </c>
      <c r="K204" s="84">
        <v>5</v>
      </c>
      <c r="L204" s="84">
        <v>7</v>
      </c>
      <c r="M204" s="114">
        <v>3</v>
      </c>
      <c r="N204" s="147">
        <f t="shared" si="289"/>
        <v>53</v>
      </c>
      <c r="O204" s="84">
        <v>8</v>
      </c>
      <c r="P204" s="84">
        <v>4</v>
      </c>
      <c r="Q204" s="84">
        <v>6</v>
      </c>
      <c r="R204" s="84">
        <v>5</v>
      </c>
      <c r="S204" s="84">
        <v>4</v>
      </c>
      <c r="T204" s="84">
        <v>6</v>
      </c>
      <c r="U204" s="84">
        <v>9</v>
      </c>
      <c r="V204" s="84">
        <v>3</v>
      </c>
      <c r="W204" s="114">
        <v>5</v>
      </c>
      <c r="X204" s="109">
        <f t="shared" si="291"/>
        <v>50</v>
      </c>
      <c r="Y204" s="67">
        <f>N204+X204</f>
        <v>103</v>
      </c>
      <c r="Z204" s="92">
        <f>IF(AND(B204&lt;=36,Y205&gt;0),   VLOOKUP(((IF(AND(B204&gt;=18.5,B204&lt;= 26.4),4,5))&amp;Y205),TablaBajas[],2,FALSE), 0)</f>
        <v>0.5</v>
      </c>
      <c r="AA204" s="142">
        <f>IF((B204+Z204)&gt;=26.4,26.4,(B204+Z204))</f>
        <v>24.000000000000018</v>
      </c>
      <c r="AB204" s="93">
        <f>IF(Y204&gt;0,AB219+1,AB219)</f>
        <v>117</v>
      </c>
    </row>
    <row r="205" spans="1:28" ht="13.5" customHeight="1" thickBot="1" x14ac:dyDescent="0.3">
      <c r="A205" s="94"/>
      <c r="D205" s="148" t="s">
        <v>18</v>
      </c>
      <c r="E205" s="51">
        <f t="shared" ref="E205:M205" si="292" xml:space="preserve">       IF(    OR(E204="-", E204="",E204=0),0,       IF(E204-(E201+E203)&gt;=2,0,   IF(E204-(E201+E203)=1,1,   IF(E204-(E201+E203)=0,2,   IF(E204-(E201+E203)=-1,3,   IF(E204-(E201+E203)=-2,4,   IF(E204-(E201+E203)=-3,5,    IF(E204-(E201+E203)=-4,6,    ))))))))</f>
        <v>1</v>
      </c>
      <c r="F205" s="51">
        <f t="shared" si="292"/>
        <v>2</v>
      </c>
      <c r="G205" s="51">
        <f t="shared" si="292"/>
        <v>1</v>
      </c>
      <c r="H205" s="51">
        <f t="shared" si="292"/>
        <v>1</v>
      </c>
      <c r="I205" s="51">
        <f t="shared" si="292"/>
        <v>1</v>
      </c>
      <c r="J205" s="51">
        <f t="shared" si="292"/>
        <v>1</v>
      </c>
      <c r="K205" s="51">
        <f t="shared" si="292"/>
        <v>2</v>
      </c>
      <c r="L205" s="51">
        <f t="shared" si="292"/>
        <v>0</v>
      </c>
      <c r="M205" s="115">
        <f t="shared" si="292"/>
        <v>3</v>
      </c>
      <c r="N205" s="125">
        <f t="shared" si="289"/>
        <v>12</v>
      </c>
      <c r="O205" s="128">
        <f t="shared" ref="O205:W205" si="293" xml:space="preserve">       IF(    OR(O204="-", O204="",O204=0),0,       IF(O204-(O201+O203)&gt;=2,0,   IF(O204-(O201+O203)=1,1,   IF(O204-(O201+O203)=0,2,   IF(O204-(O201+O203)=-1,3,   IF(O204-(O201+O203)=-2,4,   IF(O204-(O201+O203)=-3,5,    IF(O204-(O201+O203)=-4,6,    ))))))))</f>
        <v>1</v>
      </c>
      <c r="P205" s="51">
        <f t="shared" si="293"/>
        <v>3</v>
      </c>
      <c r="Q205" s="51">
        <f t="shared" si="293"/>
        <v>1</v>
      </c>
      <c r="R205" s="51">
        <f t="shared" si="293"/>
        <v>2</v>
      </c>
      <c r="S205" s="51">
        <f t="shared" si="293"/>
        <v>2</v>
      </c>
      <c r="T205" s="51">
        <f t="shared" si="293"/>
        <v>1</v>
      </c>
      <c r="U205" s="51">
        <f t="shared" si="293"/>
        <v>0</v>
      </c>
      <c r="V205" s="51">
        <f t="shared" si="293"/>
        <v>3</v>
      </c>
      <c r="W205" s="115">
        <f t="shared" si="293"/>
        <v>2</v>
      </c>
      <c r="X205" s="120">
        <f t="shared" si="291"/>
        <v>15</v>
      </c>
      <c r="Y205" s="68">
        <f>N205+X205</f>
        <v>27</v>
      </c>
      <c r="AB205" s="87"/>
    </row>
    <row r="206" spans="1:28" ht="13.5" thickBot="1" x14ac:dyDescent="0.25">
      <c r="A206" s="95"/>
      <c r="AB206" s="87"/>
    </row>
    <row r="207" spans="1:28" ht="12.75" customHeight="1" x14ac:dyDescent="0.25">
      <c r="A207" s="99"/>
      <c r="D207" s="53" t="s">
        <v>15</v>
      </c>
      <c r="E207" s="54">
        <f t="shared" ref="E207:M207" si="294">IF(($C208-E202)&gt;=36,3,     IF(($C208-E202)&gt;=18,2,       IF(($C208-E202)&gt;=0,1,0)   )    )</f>
        <v>2</v>
      </c>
      <c r="F207" s="54">
        <f t="shared" si="294"/>
        <v>1</v>
      </c>
      <c r="G207" s="54">
        <f t="shared" si="294"/>
        <v>1</v>
      </c>
      <c r="H207" s="54">
        <f t="shared" si="294"/>
        <v>2</v>
      </c>
      <c r="I207" s="54">
        <f t="shared" si="294"/>
        <v>2</v>
      </c>
      <c r="J207" s="54">
        <f t="shared" si="294"/>
        <v>1</v>
      </c>
      <c r="K207" s="54">
        <f t="shared" si="294"/>
        <v>1</v>
      </c>
      <c r="L207" s="54">
        <f t="shared" si="294"/>
        <v>1</v>
      </c>
      <c r="M207" s="55">
        <f t="shared" si="294"/>
        <v>1</v>
      </c>
      <c r="N207" s="129">
        <f t="shared" ref="N207" si="295">SUM(E207:M207)</f>
        <v>12</v>
      </c>
      <c r="O207" s="132">
        <f t="shared" ref="O207:W207" si="296">IF(($C208-O202)&gt;=36,3,     IF(($C208-O202)&gt;=18,2,       IF(($C208-O202)&gt;=0,1,0)   )    )</f>
        <v>2</v>
      </c>
      <c r="P207" s="54">
        <f t="shared" si="296"/>
        <v>1</v>
      </c>
      <c r="Q207" s="54">
        <f t="shared" si="296"/>
        <v>2</v>
      </c>
      <c r="R207" s="54">
        <f t="shared" si="296"/>
        <v>1</v>
      </c>
      <c r="S207" s="54">
        <f t="shared" si="296"/>
        <v>1</v>
      </c>
      <c r="T207" s="54">
        <f t="shared" si="296"/>
        <v>1</v>
      </c>
      <c r="U207" s="54">
        <f t="shared" si="296"/>
        <v>2</v>
      </c>
      <c r="V207" s="54">
        <f t="shared" si="296"/>
        <v>1</v>
      </c>
      <c r="W207" s="55">
        <f t="shared" si="296"/>
        <v>2</v>
      </c>
      <c r="X207" s="116">
        <f t="shared" ref="X207:X209" si="297">SUM(O207:W207)</f>
        <v>13</v>
      </c>
      <c r="Y207" s="55">
        <f>N207+X207</f>
        <v>25</v>
      </c>
      <c r="AB207" s="87"/>
    </row>
    <row r="208" spans="1:28" ht="13.5" customHeight="1" x14ac:dyDescent="0.25">
      <c r="A208" s="149" t="s">
        <v>22</v>
      </c>
      <c r="B208" s="78">
        <v>26.4</v>
      </c>
      <c r="C208" s="112">
        <f>ROUND((B208*Y202/113)+Y200-Y201,0)</f>
        <v>25</v>
      </c>
      <c r="D208" s="57" t="s">
        <v>14</v>
      </c>
      <c r="E208" s="84">
        <v>7</v>
      </c>
      <c r="F208" s="84">
        <v>5</v>
      </c>
      <c r="G208" s="84">
        <v>4</v>
      </c>
      <c r="H208" s="84">
        <v>5</v>
      </c>
      <c r="I208" s="84">
        <v>8</v>
      </c>
      <c r="J208" s="84">
        <v>6</v>
      </c>
      <c r="K208" s="84">
        <v>6</v>
      </c>
      <c r="L208" s="84">
        <v>7</v>
      </c>
      <c r="M208" s="114">
        <v>6</v>
      </c>
      <c r="N208" s="130">
        <f t="shared" ref="N208" si="298">SUM(E208:M208)</f>
        <v>54</v>
      </c>
      <c r="O208" s="84">
        <v>6</v>
      </c>
      <c r="P208" s="84">
        <v>7</v>
      </c>
      <c r="Q208" s="84">
        <v>8</v>
      </c>
      <c r="R208" s="84">
        <v>5</v>
      </c>
      <c r="S208" s="84">
        <v>4</v>
      </c>
      <c r="T208" s="84">
        <v>5</v>
      </c>
      <c r="U208" s="84">
        <v>9</v>
      </c>
      <c r="V208" s="84">
        <v>3</v>
      </c>
      <c r="W208" s="114">
        <v>5</v>
      </c>
      <c r="X208" s="110">
        <f t="shared" si="297"/>
        <v>52</v>
      </c>
      <c r="Y208" s="69">
        <f>N208+X208</f>
        <v>106</v>
      </c>
      <c r="Z208" s="97">
        <f>IF(AND(B208&lt;=36,Y209&gt;0),   VLOOKUP(((IF(AND(B208&gt;=18.5,B208&lt;= 26.4),4,5))&amp;Y209),TablaBajas[],2,FALSE), 0)</f>
        <v>0.5</v>
      </c>
      <c r="AA208" s="143">
        <f>IF((B208+Z208)&gt;=26.4,26.4,(B208+Z208))</f>
        <v>26.4</v>
      </c>
      <c r="AB208" s="98">
        <f>IF(Y208&gt;0,AB223+1,AB223)</f>
        <v>115</v>
      </c>
    </row>
    <row r="209" spans="1:28" ht="13.5" customHeight="1" thickBot="1" x14ac:dyDescent="0.3">
      <c r="A209" s="99"/>
      <c r="D209" s="150" t="s">
        <v>18</v>
      </c>
      <c r="E209" s="56">
        <f t="shared" ref="E209:M209" si="299" xml:space="preserve">       IF(    OR(E208="-", E208="",E208=0),0,       IF(E208-(E201+E207)&gt;=2,0,   IF(E208-(E201+E207)=1,1,   IF(E208-(E201+E207)=0,2,   IF(E208-(E201+E207)=-1,3,   IF(E208-(E201+E207)=-2,4,   IF(E208-(E201+E207)=-3,5,    IF(E208-(E201+E207)=-4,6,    ))))))))</f>
        <v>2</v>
      </c>
      <c r="F209" s="56">
        <f t="shared" si="299"/>
        <v>2</v>
      </c>
      <c r="G209" s="56">
        <f t="shared" si="299"/>
        <v>2</v>
      </c>
      <c r="H209" s="56">
        <f t="shared" si="299"/>
        <v>3</v>
      </c>
      <c r="I209" s="56">
        <f t="shared" si="299"/>
        <v>1</v>
      </c>
      <c r="J209" s="56">
        <f t="shared" si="299"/>
        <v>1</v>
      </c>
      <c r="K209" s="56">
        <f t="shared" si="299"/>
        <v>1</v>
      </c>
      <c r="L209" s="56">
        <f t="shared" si="299"/>
        <v>0</v>
      </c>
      <c r="M209" s="117">
        <f t="shared" si="299"/>
        <v>0</v>
      </c>
      <c r="N209" s="131">
        <f t="shared" ref="N209" si="300">SUM(E209:M209)</f>
        <v>12</v>
      </c>
      <c r="O209" s="133">
        <f t="shared" ref="O209:W209" si="301" xml:space="preserve">       IF(    OR(O208="-", O208="",O208=0),0,       IF(O208-(O201+O207)&gt;=2,0,   IF(O208-(O201+O207)=1,1,   IF(O208-(O201+O207)=0,2,   IF(O208-(O201+O207)=-1,3,   IF(O208-(O201+O207)=-2,4,   IF(O208-(O201+O207)=-3,5,    IF(O208-(O201+O207)=-4,6,    ))))))))</f>
        <v>3</v>
      </c>
      <c r="P209" s="56">
        <f t="shared" si="301"/>
        <v>0</v>
      </c>
      <c r="Q209" s="56">
        <f t="shared" si="301"/>
        <v>0</v>
      </c>
      <c r="R209" s="56">
        <f t="shared" si="301"/>
        <v>2</v>
      </c>
      <c r="S209" s="56">
        <f t="shared" si="301"/>
        <v>2</v>
      </c>
      <c r="T209" s="56">
        <f t="shared" si="301"/>
        <v>2</v>
      </c>
      <c r="U209" s="56">
        <f t="shared" si="301"/>
        <v>0</v>
      </c>
      <c r="V209" s="56">
        <f t="shared" si="301"/>
        <v>3</v>
      </c>
      <c r="W209" s="117">
        <f t="shared" si="301"/>
        <v>3</v>
      </c>
      <c r="X209" s="121">
        <f t="shared" si="297"/>
        <v>15</v>
      </c>
      <c r="Y209" s="70">
        <f>N209+X209</f>
        <v>27</v>
      </c>
      <c r="AB209" s="87"/>
    </row>
    <row r="210" spans="1:28" ht="13.5" thickBot="1" x14ac:dyDescent="0.25">
      <c r="A210" s="95"/>
      <c r="AB210" s="87"/>
    </row>
    <row r="211" spans="1:28" ht="12.75" customHeight="1" x14ac:dyDescent="0.25">
      <c r="A211" s="100"/>
      <c r="D211" s="58" t="s">
        <v>15</v>
      </c>
      <c r="E211" s="59">
        <f t="shared" ref="E211:M211" si="302">IF(($C212-E202)&gt;=36,3,     IF(($C212-E202)&gt;=18,2,       IF(($C212-E202)&gt;=0,1,0)   )    )</f>
        <v>2</v>
      </c>
      <c r="F211" s="59">
        <f t="shared" si="302"/>
        <v>1</v>
      </c>
      <c r="G211" s="59">
        <f t="shared" si="302"/>
        <v>1</v>
      </c>
      <c r="H211" s="59">
        <f t="shared" si="302"/>
        <v>2</v>
      </c>
      <c r="I211" s="59">
        <f t="shared" si="302"/>
        <v>2</v>
      </c>
      <c r="J211" s="59">
        <f t="shared" si="302"/>
        <v>1</v>
      </c>
      <c r="K211" s="59">
        <f t="shared" si="302"/>
        <v>1</v>
      </c>
      <c r="L211" s="59">
        <f t="shared" si="302"/>
        <v>1</v>
      </c>
      <c r="M211" s="60">
        <f t="shared" si="302"/>
        <v>1</v>
      </c>
      <c r="N211" s="134">
        <f t="shared" ref="N211" si="303">SUM(E211:M211)</f>
        <v>12</v>
      </c>
      <c r="O211" s="137">
        <f t="shared" ref="O211:W211" si="304">IF(($C212-O202)&gt;=36,3,     IF(($C212-O202)&gt;=18,2,       IF(($C212-O202)&gt;=0,1,0)   )    )</f>
        <v>2</v>
      </c>
      <c r="P211" s="59">
        <f t="shared" si="304"/>
        <v>1</v>
      </c>
      <c r="Q211" s="59">
        <f t="shared" si="304"/>
        <v>2</v>
      </c>
      <c r="R211" s="59">
        <f t="shared" si="304"/>
        <v>1</v>
      </c>
      <c r="S211" s="59">
        <f t="shared" si="304"/>
        <v>1</v>
      </c>
      <c r="T211" s="59">
        <f t="shared" si="304"/>
        <v>1</v>
      </c>
      <c r="U211" s="59">
        <f t="shared" si="304"/>
        <v>2</v>
      </c>
      <c r="V211" s="59">
        <f t="shared" si="304"/>
        <v>1</v>
      </c>
      <c r="W211" s="60">
        <f t="shared" si="304"/>
        <v>1</v>
      </c>
      <c r="X211" s="118">
        <f t="shared" ref="X211:X213" si="305">SUM(O211:W211)</f>
        <v>12</v>
      </c>
      <c r="Y211" s="60">
        <f>N211+X211</f>
        <v>24</v>
      </c>
      <c r="AB211" s="87"/>
    </row>
    <row r="212" spans="1:28" ht="13.5" customHeight="1" x14ac:dyDescent="0.25">
      <c r="A212" s="151" t="s">
        <v>23</v>
      </c>
      <c r="B212" s="79">
        <f>AA227</f>
        <v>25.200000000000014</v>
      </c>
      <c r="C212" s="112">
        <f>ROUND((B212*Y202/113)+Y200-Y201,0)</f>
        <v>24</v>
      </c>
      <c r="D212" s="62" t="s">
        <v>14</v>
      </c>
      <c r="E212" s="84">
        <v>7</v>
      </c>
      <c r="F212" s="84">
        <v>4</v>
      </c>
      <c r="G212" s="84">
        <v>6</v>
      </c>
      <c r="H212" s="84">
        <v>6</v>
      </c>
      <c r="I212" s="84">
        <v>8</v>
      </c>
      <c r="J212" s="84">
        <v>5</v>
      </c>
      <c r="K212" s="84">
        <v>7</v>
      </c>
      <c r="L212" s="84">
        <v>4</v>
      </c>
      <c r="M212" s="114">
        <v>3</v>
      </c>
      <c r="N212" s="135">
        <f t="shared" ref="N212" si="306">SUM(E212:M212)</f>
        <v>50</v>
      </c>
      <c r="O212" s="127">
        <v>6</v>
      </c>
      <c r="P212" s="84">
        <v>6</v>
      </c>
      <c r="Q212" s="84">
        <v>6</v>
      </c>
      <c r="R212" s="84">
        <v>4</v>
      </c>
      <c r="S212" s="84">
        <v>6</v>
      </c>
      <c r="T212" s="84">
        <v>5</v>
      </c>
      <c r="U212" s="84">
        <v>8</v>
      </c>
      <c r="V212" s="84">
        <v>4</v>
      </c>
      <c r="W212" s="114">
        <v>6</v>
      </c>
      <c r="X212" s="111">
        <f t="shared" si="305"/>
        <v>51</v>
      </c>
      <c r="Y212" s="71">
        <f>N212+X212</f>
        <v>101</v>
      </c>
      <c r="Z212" s="102">
        <f>IF(AND(B212&lt;=36,Y213&gt;0),   VLOOKUP(((IF(AND(B212&gt;=18.5,B212&lt;= 26.4),4,5))&amp;Y213),TablaBajas[],2,FALSE), 0)</f>
        <v>0.1</v>
      </c>
      <c r="AA212" s="141">
        <f>IF((B212+Z212)&gt;=26.4,26.4,(B212+Z212))</f>
        <v>25.300000000000015</v>
      </c>
      <c r="AB212" s="103">
        <f>IF(Y212&gt;0,AB227+1,AB227)</f>
        <v>131</v>
      </c>
    </row>
    <row r="213" spans="1:28" ht="13.5" customHeight="1" thickBot="1" x14ac:dyDescent="0.3">
      <c r="A213" s="104"/>
      <c r="B213" s="105"/>
      <c r="C213" s="105"/>
      <c r="D213" s="152" t="s">
        <v>18</v>
      </c>
      <c r="E213" s="61">
        <f t="shared" ref="E213:M213" si="307" xml:space="preserve">       IF(    OR(E212="-", E212="",E212=0),0,       IF(E212-(E201+E211)&gt;=2,0,   IF(E212-(E201+E211)=1,1,   IF(E212-(E201+E211)=0,2,   IF(E212-(E201+E211)=-1,3,   IF(E212-(E201+E211)=-2,4,   IF(E212-(E201+E211)=-3,5,    IF(E212-(E201+E211)=-4,6,    ))))))))</f>
        <v>2</v>
      </c>
      <c r="F213" s="61">
        <f t="shared" si="307"/>
        <v>3</v>
      </c>
      <c r="G213" s="61">
        <f t="shared" si="307"/>
        <v>0</v>
      </c>
      <c r="H213" s="61">
        <f t="shared" si="307"/>
        <v>2</v>
      </c>
      <c r="I213" s="61">
        <f t="shared" si="307"/>
        <v>1</v>
      </c>
      <c r="J213" s="61">
        <f t="shared" si="307"/>
        <v>2</v>
      </c>
      <c r="K213" s="61">
        <f t="shared" si="307"/>
        <v>0</v>
      </c>
      <c r="L213" s="61">
        <f t="shared" si="307"/>
        <v>3</v>
      </c>
      <c r="M213" s="119">
        <f t="shared" si="307"/>
        <v>3</v>
      </c>
      <c r="N213" s="136">
        <f t="shared" ref="N213" si="308">SUM(E213:M213)</f>
        <v>16</v>
      </c>
      <c r="O213" s="138">
        <f t="shared" ref="O213:W213" si="309" xml:space="preserve">       IF(    OR(O212="-", O212="",O212=0),0,       IF(O212-(O201+O211)&gt;=2,0,   IF(O212-(O201+O211)=1,1,   IF(O212-(O201+O211)=0,2,   IF(O212-(O201+O211)=-1,3,   IF(O212-(O201+O211)=-2,4,   IF(O212-(O201+O211)=-3,5,    IF(O212-(O201+O211)=-4,6,    ))))))))</f>
        <v>3</v>
      </c>
      <c r="P213" s="61">
        <f t="shared" si="309"/>
        <v>1</v>
      </c>
      <c r="Q213" s="61">
        <f t="shared" si="309"/>
        <v>2</v>
      </c>
      <c r="R213" s="61">
        <f t="shared" si="309"/>
        <v>3</v>
      </c>
      <c r="S213" s="61">
        <f t="shared" si="309"/>
        <v>0</v>
      </c>
      <c r="T213" s="61">
        <f t="shared" si="309"/>
        <v>2</v>
      </c>
      <c r="U213" s="61">
        <f t="shared" si="309"/>
        <v>1</v>
      </c>
      <c r="V213" s="61">
        <f t="shared" si="309"/>
        <v>2</v>
      </c>
      <c r="W213" s="119">
        <f t="shared" si="309"/>
        <v>1</v>
      </c>
      <c r="X213" s="122">
        <f t="shared" si="305"/>
        <v>15</v>
      </c>
      <c r="Y213" s="72">
        <f>N213+X213</f>
        <v>31</v>
      </c>
      <c r="Z213" s="105"/>
      <c r="AA213" s="105"/>
      <c r="AB213" s="106"/>
    </row>
    <row r="214" spans="1:28" ht="9.75" customHeight="1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customHeight="1" x14ac:dyDescent="0.25">
      <c r="A215" s="83"/>
      <c r="B215" s="171" t="s">
        <v>4</v>
      </c>
      <c r="C215" s="174" t="s">
        <v>19</v>
      </c>
      <c r="D215" s="64" t="s">
        <v>1</v>
      </c>
      <c r="E215" s="163">
        <v>450</v>
      </c>
      <c r="F215" s="163">
        <v>115</v>
      </c>
      <c r="G215" s="163">
        <v>293</v>
      </c>
      <c r="H215" s="163">
        <v>458</v>
      </c>
      <c r="I215" s="163">
        <v>389</v>
      </c>
      <c r="J215" s="163">
        <v>357</v>
      </c>
      <c r="K215" s="163">
        <v>348</v>
      </c>
      <c r="L215" s="163">
        <v>307</v>
      </c>
      <c r="M215" s="163">
        <v>136</v>
      </c>
      <c r="N215" s="177" t="s">
        <v>16</v>
      </c>
      <c r="O215" s="163">
        <v>290</v>
      </c>
      <c r="P215" s="163">
        <v>415</v>
      </c>
      <c r="Q215" s="163">
        <v>169</v>
      </c>
      <c r="R215" s="163">
        <v>282</v>
      </c>
      <c r="S215" s="163">
        <v>446</v>
      </c>
      <c r="T215" s="163">
        <v>137</v>
      </c>
      <c r="U215" s="163">
        <v>338</v>
      </c>
      <c r="V215" s="163">
        <v>357</v>
      </c>
      <c r="W215" s="163">
        <v>267</v>
      </c>
      <c r="X215" s="177" t="s">
        <v>17</v>
      </c>
      <c r="Y215" s="89">
        <v>68.7</v>
      </c>
      <c r="Z215" s="180" t="s">
        <v>27</v>
      </c>
      <c r="AA215" s="183" t="s">
        <v>6</v>
      </c>
      <c r="AB215" s="186" t="s">
        <v>20</v>
      </c>
    </row>
    <row r="216" spans="1:28" ht="15" x14ac:dyDescent="0.25">
      <c r="A216" s="83" t="s">
        <v>32</v>
      </c>
      <c r="B216" s="172"/>
      <c r="C216" s="175"/>
      <c r="D216" s="65" t="s">
        <v>2</v>
      </c>
      <c r="E216" s="43">
        <v>5</v>
      </c>
      <c r="F216" s="39">
        <v>3</v>
      </c>
      <c r="G216" s="39">
        <v>4</v>
      </c>
      <c r="H216" s="39">
        <v>5</v>
      </c>
      <c r="I216" s="39">
        <v>4</v>
      </c>
      <c r="J216" s="39">
        <v>4</v>
      </c>
      <c r="K216" s="39">
        <v>4</v>
      </c>
      <c r="L216" s="39">
        <v>4</v>
      </c>
      <c r="M216" s="44">
        <v>3</v>
      </c>
      <c r="N216" s="178"/>
      <c r="O216" s="43">
        <v>4</v>
      </c>
      <c r="P216" s="39">
        <v>5</v>
      </c>
      <c r="Q216" s="39">
        <v>3</v>
      </c>
      <c r="R216" s="39">
        <v>4</v>
      </c>
      <c r="S216" s="39">
        <v>5</v>
      </c>
      <c r="T216" s="39">
        <v>3</v>
      </c>
      <c r="U216" s="39">
        <v>4</v>
      </c>
      <c r="V216" s="39">
        <v>4</v>
      </c>
      <c r="W216" s="44">
        <v>4</v>
      </c>
      <c r="X216" s="178"/>
      <c r="Y216" s="63">
        <v>72</v>
      </c>
      <c r="Z216" s="181"/>
      <c r="AA216" s="184"/>
      <c r="AB216" s="187"/>
    </row>
    <row r="217" spans="1:28" ht="15.75" thickBot="1" x14ac:dyDescent="0.3">
      <c r="A217" s="139">
        <v>45036</v>
      </c>
      <c r="B217" s="173"/>
      <c r="C217" s="176"/>
      <c r="D217" s="66" t="s">
        <v>3</v>
      </c>
      <c r="E217" s="45">
        <v>9</v>
      </c>
      <c r="F217" s="46">
        <v>17</v>
      </c>
      <c r="G217" s="46">
        <v>11</v>
      </c>
      <c r="H217" s="46">
        <v>15</v>
      </c>
      <c r="I217" s="46">
        <v>3</v>
      </c>
      <c r="J217" s="46">
        <v>1</v>
      </c>
      <c r="K217" s="46">
        <v>5</v>
      </c>
      <c r="L217" s="46">
        <v>13</v>
      </c>
      <c r="M217" s="47">
        <v>7</v>
      </c>
      <c r="N217" s="179"/>
      <c r="O217" s="45">
        <v>14</v>
      </c>
      <c r="P217" s="46">
        <v>12</v>
      </c>
      <c r="Q217" s="46">
        <v>4</v>
      </c>
      <c r="R217" s="46">
        <v>18</v>
      </c>
      <c r="S217" s="46">
        <v>16</v>
      </c>
      <c r="T217" s="46">
        <v>8</v>
      </c>
      <c r="U217" s="46">
        <v>6</v>
      </c>
      <c r="V217" s="46">
        <v>2</v>
      </c>
      <c r="W217" s="47">
        <v>10</v>
      </c>
      <c r="X217" s="179"/>
      <c r="Y217" s="108">
        <v>125</v>
      </c>
      <c r="Z217" s="182"/>
      <c r="AA217" s="185"/>
      <c r="AB217" s="188"/>
    </row>
    <row r="218" spans="1:28" ht="12.75" customHeight="1" x14ac:dyDescent="0.25">
      <c r="A218" s="91"/>
      <c r="D218" s="48" t="s">
        <v>15</v>
      </c>
      <c r="E218" s="49">
        <f t="shared" ref="E218:M218" si="310">IF(($C219-E217)&gt;=36,3,     IF(($C219-E217)&gt;=18,2,       IF(($C219-E217)&gt;=0,1,0)   )    )</f>
        <v>1</v>
      </c>
      <c r="F218" s="49">
        <f t="shared" si="310"/>
        <v>1</v>
      </c>
      <c r="G218" s="49">
        <f t="shared" si="310"/>
        <v>1</v>
      </c>
      <c r="H218" s="49">
        <f t="shared" si="310"/>
        <v>1</v>
      </c>
      <c r="I218" s="49">
        <f t="shared" si="310"/>
        <v>2</v>
      </c>
      <c r="J218" s="49">
        <f t="shared" si="310"/>
        <v>2</v>
      </c>
      <c r="K218" s="49">
        <f t="shared" si="310"/>
        <v>2</v>
      </c>
      <c r="L218" s="49">
        <f t="shared" si="310"/>
        <v>1</v>
      </c>
      <c r="M218" s="50">
        <f t="shared" si="310"/>
        <v>1</v>
      </c>
      <c r="N218" s="123">
        <f t="shared" ref="N218:N220" si="311">SUM(E218:M218)</f>
        <v>12</v>
      </c>
      <c r="O218" s="126">
        <f t="shared" ref="O218:W218" si="312">IF(($C219-O217)&gt;=36,3,     IF(($C219-O217)&gt;=18,2,       IF(($C219-O217)&gt;=0,1,0)   )    )</f>
        <v>1</v>
      </c>
      <c r="P218" s="49">
        <f t="shared" si="312"/>
        <v>1</v>
      </c>
      <c r="Q218" s="49">
        <f t="shared" si="312"/>
        <v>2</v>
      </c>
      <c r="R218" s="49">
        <f t="shared" si="312"/>
        <v>1</v>
      </c>
      <c r="S218" s="49">
        <f t="shared" si="312"/>
        <v>1</v>
      </c>
      <c r="T218" s="49">
        <f t="shared" si="312"/>
        <v>1</v>
      </c>
      <c r="U218" s="49">
        <f t="shared" si="312"/>
        <v>1</v>
      </c>
      <c r="V218" s="49">
        <f t="shared" si="312"/>
        <v>2</v>
      </c>
      <c r="W218" s="50">
        <f t="shared" si="312"/>
        <v>1</v>
      </c>
      <c r="X218" s="113">
        <f t="shared" ref="X218:X220" si="313">SUM(O218:W218)</f>
        <v>11</v>
      </c>
      <c r="Y218" s="85">
        <f>N218+X218</f>
        <v>23</v>
      </c>
      <c r="AB218" s="87"/>
    </row>
    <row r="219" spans="1:28" ht="13.5" customHeight="1" x14ac:dyDescent="0.25">
      <c r="A219" s="91" t="s">
        <v>24</v>
      </c>
      <c r="B219" s="73">
        <f>AA234</f>
        <v>23.900000000000016</v>
      </c>
      <c r="C219" s="112">
        <f>ROUND((B219*Y217/113)+Y215-Y216,0)</f>
        <v>23</v>
      </c>
      <c r="D219" s="52" t="s">
        <v>14</v>
      </c>
      <c r="E219" s="84">
        <v>6</v>
      </c>
      <c r="F219" s="84">
        <v>4</v>
      </c>
      <c r="G219" s="84">
        <v>5</v>
      </c>
      <c r="H219" s="84">
        <v>6</v>
      </c>
      <c r="I219" s="84">
        <v>6</v>
      </c>
      <c r="J219" s="84">
        <v>4</v>
      </c>
      <c r="K219" s="84">
        <v>4</v>
      </c>
      <c r="L219" s="84">
        <v>5</v>
      </c>
      <c r="M219" s="114">
        <v>4</v>
      </c>
      <c r="N219" s="109">
        <f>SUM(E219:M219)</f>
        <v>44</v>
      </c>
      <c r="O219" s="84">
        <v>4</v>
      </c>
      <c r="P219" s="84">
        <v>6</v>
      </c>
      <c r="Q219" s="84">
        <v>7</v>
      </c>
      <c r="R219" s="84">
        <v>4</v>
      </c>
      <c r="S219" s="84">
        <v>5</v>
      </c>
      <c r="T219" s="84">
        <v>3</v>
      </c>
      <c r="U219" s="84">
        <v>7</v>
      </c>
      <c r="V219" s="84">
        <v>7</v>
      </c>
      <c r="W219" s="114">
        <v>8</v>
      </c>
      <c r="X219" s="109">
        <f t="shared" si="313"/>
        <v>51</v>
      </c>
      <c r="Y219" s="67">
        <f>N219+X219</f>
        <v>95</v>
      </c>
      <c r="Z219" s="92">
        <f>IF(AND(B219&lt;=36,Y220&gt;0),   VLOOKUP(((IF(AND(B219&gt;=18.5,B219&lt;= 26.4),4,5))&amp;Y220),TablaBajas[],2,FALSE), 0)</f>
        <v>-0.4</v>
      </c>
      <c r="AA219" s="142">
        <f>IF((B219+Z219)&gt;=26.4,26.4,(B219+Z219))</f>
        <v>23.500000000000018</v>
      </c>
      <c r="AB219" s="93">
        <f>IF(Y219&gt;0,AB234+1,AB234)</f>
        <v>116</v>
      </c>
    </row>
    <row r="220" spans="1:28" ht="13.5" customHeight="1" thickBot="1" x14ac:dyDescent="0.3">
      <c r="A220" s="94"/>
      <c r="D220" s="74" t="s">
        <v>18</v>
      </c>
      <c r="E220" s="51">
        <f t="shared" ref="E220:M220" si="314" xml:space="preserve">       IF(    OR(E219="-", E219="",E219=0),0,       IF(E219-(E216+E218)&gt;=2,0,   IF(E219-(E216+E218)=1,1,   IF(E219-(E216+E218)=0,2,   IF(E219-(E216+E218)=-1,3,   IF(E219-(E216+E218)=-2,4,   IF(E219-(E216+E218)=-3,5,    IF(E219-(E216+E218)=-4,6,    ))))))))</f>
        <v>2</v>
      </c>
      <c r="F220" s="51">
        <f t="shared" si="314"/>
        <v>2</v>
      </c>
      <c r="G220" s="51">
        <f t="shared" si="314"/>
        <v>2</v>
      </c>
      <c r="H220" s="51">
        <f t="shared" si="314"/>
        <v>2</v>
      </c>
      <c r="I220" s="51">
        <f t="shared" si="314"/>
        <v>2</v>
      </c>
      <c r="J220" s="51">
        <f t="shared" si="314"/>
        <v>4</v>
      </c>
      <c r="K220" s="51">
        <f t="shared" si="314"/>
        <v>4</v>
      </c>
      <c r="L220" s="51">
        <f t="shared" si="314"/>
        <v>2</v>
      </c>
      <c r="M220" s="115">
        <f t="shared" si="314"/>
        <v>2</v>
      </c>
      <c r="N220" s="125">
        <f t="shared" si="311"/>
        <v>22</v>
      </c>
      <c r="O220" s="128">
        <f t="shared" ref="O220:W220" si="315" xml:space="preserve">       IF(    OR(O219="-", O219="",O219=0),0,       IF(O219-(O216+O218)&gt;=2,0,   IF(O219-(O216+O218)=1,1,   IF(O219-(O216+O218)=0,2,   IF(O219-(O216+O218)=-1,3,   IF(O219-(O216+O218)=-2,4,   IF(O219-(O216+O218)=-3,5,    IF(O219-(O216+O218)=-4,6,    ))))))))</f>
        <v>3</v>
      </c>
      <c r="P220" s="51">
        <f t="shared" si="315"/>
        <v>2</v>
      </c>
      <c r="Q220" s="51">
        <f t="shared" si="315"/>
        <v>0</v>
      </c>
      <c r="R220" s="51">
        <f t="shared" si="315"/>
        <v>3</v>
      </c>
      <c r="S220" s="51">
        <f t="shared" si="315"/>
        <v>3</v>
      </c>
      <c r="T220" s="51">
        <f t="shared" si="315"/>
        <v>3</v>
      </c>
      <c r="U220" s="51">
        <f t="shared" si="315"/>
        <v>0</v>
      </c>
      <c r="V220" s="51">
        <f t="shared" si="315"/>
        <v>1</v>
      </c>
      <c r="W220" s="115">
        <f t="shared" si="315"/>
        <v>0</v>
      </c>
      <c r="X220" s="120">
        <f t="shared" si="313"/>
        <v>15</v>
      </c>
      <c r="Y220" s="68">
        <f>N220+X220</f>
        <v>37</v>
      </c>
      <c r="AB220" s="87"/>
    </row>
    <row r="221" spans="1:28" ht="13.5" thickBot="1" x14ac:dyDescent="0.25">
      <c r="A221" s="95"/>
      <c r="AB221" s="87"/>
    </row>
    <row r="222" spans="1:28" ht="12.75" customHeight="1" x14ac:dyDescent="0.25">
      <c r="A222" s="99"/>
      <c r="D222" s="53" t="s">
        <v>15</v>
      </c>
      <c r="E222" s="54">
        <f t="shared" ref="E222:M222" si="316">IF(($C223-E217)&gt;=36,3,     IF(($C223-E217)&gt;=18,2,       IF(($C223-E217)&gt;=0,1,0)   )    )</f>
        <v>1</v>
      </c>
      <c r="F222" s="54">
        <f t="shared" si="316"/>
        <v>1</v>
      </c>
      <c r="G222" s="54">
        <f t="shared" si="316"/>
        <v>1</v>
      </c>
      <c r="H222" s="54">
        <f t="shared" si="316"/>
        <v>1</v>
      </c>
      <c r="I222" s="54">
        <f t="shared" si="316"/>
        <v>2</v>
      </c>
      <c r="J222" s="54">
        <f t="shared" si="316"/>
        <v>2</v>
      </c>
      <c r="K222" s="54">
        <f t="shared" si="316"/>
        <v>2</v>
      </c>
      <c r="L222" s="54">
        <f t="shared" si="316"/>
        <v>1</v>
      </c>
      <c r="M222" s="55">
        <f t="shared" si="316"/>
        <v>2</v>
      </c>
      <c r="N222" s="129">
        <f t="shared" ref="N222" si="317">SUM(E222:M222)</f>
        <v>13</v>
      </c>
      <c r="O222" s="132">
        <f t="shared" ref="O222:W222" si="318">IF(($C223-O217)&gt;=36,3,     IF(($C223-O217)&gt;=18,2,       IF(($C223-O217)&gt;=0,1,0)   )    )</f>
        <v>1</v>
      </c>
      <c r="P222" s="54">
        <f t="shared" si="318"/>
        <v>1</v>
      </c>
      <c r="Q222" s="54">
        <f t="shared" si="318"/>
        <v>2</v>
      </c>
      <c r="R222" s="54">
        <f t="shared" si="318"/>
        <v>1</v>
      </c>
      <c r="S222" s="54">
        <f t="shared" si="318"/>
        <v>1</v>
      </c>
      <c r="T222" s="54">
        <f t="shared" si="318"/>
        <v>2</v>
      </c>
      <c r="U222" s="54">
        <f t="shared" si="318"/>
        <v>2</v>
      </c>
      <c r="V222" s="54">
        <f t="shared" si="318"/>
        <v>2</v>
      </c>
      <c r="W222" s="55">
        <f t="shared" si="318"/>
        <v>1</v>
      </c>
      <c r="X222" s="116">
        <f t="shared" ref="X222:X224" si="319">SUM(O222:W222)</f>
        <v>13</v>
      </c>
      <c r="Y222" s="55">
        <f>N222+X222</f>
        <v>26</v>
      </c>
      <c r="AB222" s="87"/>
    </row>
    <row r="223" spans="1:28" ht="13.5" customHeight="1" x14ac:dyDescent="0.25">
      <c r="A223" s="96" t="s">
        <v>22</v>
      </c>
      <c r="B223" s="78">
        <f>AA238</f>
        <v>26.4</v>
      </c>
      <c r="C223" s="112">
        <f>ROUND((B223*Y217/113)+Y215-Y216,0)</f>
        <v>26</v>
      </c>
      <c r="D223" s="57" t="s">
        <v>14</v>
      </c>
      <c r="E223" s="84">
        <v>7</v>
      </c>
      <c r="F223" s="84">
        <v>4</v>
      </c>
      <c r="G223" s="84">
        <v>5</v>
      </c>
      <c r="H223" s="84">
        <v>7</v>
      </c>
      <c r="I223" s="84">
        <v>6</v>
      </c>
      <c r="J223" s="84">
        <v>5</v>
      </c>
      <c r="K223" s="84">
        <v>6</v>
      </c>
      <c r="L223" s="84">
        <v>5</v>
      </c>
      <c r="M223" s="114">
        <v>5</v>
      </c>
      <c r="N223" s="130">
        <f t="shared" ref="N223" si="320">SUM(E223:M223)</f>
        <v>50</v>
      </c>
      <c r="O223" s="84">
        <v>7</v>
      </c>
      <c r="P223" s="84">
        <v>5</v>
      </c>
      <c r="Q223" s="84">
        <v>5</v>
      </c>
      <c r="R223" s="84">
        <v>6</v>
      </c>
      <c r="S223" s="84">
        <v>8</v>
      </c>
      <c r="T223" s="84">
        <v>4</v>
      </c>
      <c r="U223" s="84">
        <v>6</v>
      </c>
      <c r="V223" s="84">
        <v>6</v>
      </c>
      <c r="W223" s="114">
        <v>5</v>
      </c>
      <c r="X223" s="110">
        <f t="shared" si="319"/>
        <v>52</v>
      </c>
      <c r="Y223" s="69">
        <f>N223+X223</f>
        <v>102</v>
      </c>
      <c r="Z223" s="97">
        <f>IF(AND(B223&lt;=36,Y224&gt;0),   VLOOKUP(((IF(AND(B223&gt;=18.5,B223&lt;= 26.4),4,5))&amp;Y224),TablaBajas[],2,FALSE), 0)</f>
        <v>0</v>
      </c>
      <c r="AA223" s="143">
        <f>IF((B223+Z223)&gt;=26.4,26.4,(B223+Z223))</f>
        <v>26.4</v>
      </c>
      <c r="AB223" s="98">
        <f>IF(Y223&gt;0,AB238+1,AB238)</f>
        <v>114</v>
      </c>
    </row>
    <row r="224" spans="1:28" ht="13.5" customHeight="1" thickBot="1" x14ac:dyDescent="0.3">
      <c r="A224" s="99"/>
      <c r="D224" s="75" t="s">
        <v>18</v>
      </c>
      <c r="E224" s="56">
        <f t="shared" ref="E224:M224" si="321" xml:space="preserve">       IF(    OR(E223="-", E223="",E223=0),0,       IF(E223-(E216+E222)&gt;=2,0,   IF(E223-(E216+E222)=1,1,   IF(E223-(E216+E222)=0,2,   IF(E223-(E216+E222)=-1,3,   IF(E223-(E216+E222)=-2,4,   IF(E223-(E216+E222)=-3,5,    IF(E223-(E216+E222)=-4,6,    ))))))))</f>
        <v>1</v>
      </c>
      <c r="F224" s="56">
        <f t="shared" si="321"/>
        <v>2</v>
      </c>
      <c r="G224" s="56">
        <f t="shared" si="321"/>
        <v>2</v>
      </c>
      <c r="H224" s="56">
        <f t="shared" si="321"/>
        <v>1</v>
      </c>
      <c r="I224" s="56">
        <f t="shared" si="321"/>
        <v>2</v>
      </c>
      <c r="J224" s="56">
        <f t="shared" si="321"/>
        <v>3</v>
      </c>
      <c r="K224" s="56">
        <f t="shared" si="321"/>
        <v>2</v>
      </c>
      <c r="L224" s="56">
        <f t="shared" si="321"/>
        <v>2</v>
      </c>
      <c r="M224" s="117">
        <f t="shared" si="321"/>
        <v>2</v>
      </c>
      <c r="N224" s="131">
        <f t="shared" ref="N224" si="322">SUM(E224:M224)</f>
        <v>17</v>
      </c>
      <c r="O224" s="133">
        <f t="shared" ref="O224:W224" si="323" xml:space="preserve">       IF(    OR(O223="-", O223="",O223=0),0,       IF(O223-(O216+O222)&gt;=2,0,   IF(O223-(O216+O222)=1,1,   IF(O223-(O216+O222)=0,2,   IF(O223-(O216+O222)=-1,3,   IF(O223-(O216+O222)=-2,4,   IF(O223-(O216+O222)=-3,5,    IF(O223-(O216+O222)=-4,6,    ))))))))</f>
        <v>0</v>
      </c>
      <c r="P224" s="56">
        <f t="shared" si="323"/>
        <v>3</v>
      </c>
      <c r="Q224" s="56">
        <f t="shared" si="323"/>
        <v>2</v>
      </c>
      <c r="R224" s="56">
        <f t="shared" si="323"/>
        <v>1</v>
      </c>
      <c r="S224" s="56">
        <f t="shared" si="323"/>
        <v>0</v>
      </c>
      <c r="T224" s="56">
        <f t="shared" si="323"/>
        <v>3</v>
      </c>
      <c r="U224" s="56">
        <f t="shared" si="323"/>
        <v>2</v>
      </c>
      <c r="V224" s="56">
        <f t="shared" si="323"/>
        <v>2</v>
      </c>
      <c r="W224" s="117">
        <f t="shared" si="323"/>
        <v>2</v>
      </c>
      <c r="X224" s="121">
        <f t="shared" si="319"/>
        <v>15</v>
      </c>
      <c r="Y224" s="70">
        <f>N224+X224</f>
        <v>32</v>
      </c>
      <c r="AB224" s="87"/>
    </row>
    <row r="225" spans="1:29" ht="13.5" thickBot="1" x14ac:dyDescent="0.25">
      <c r="A225" s="95"/>
      <c r="AB225" s="87"/>
    </row>
    <row r="226" spans="1:29" ht="12.75" customHeight="1" x14ac:dyDescent="0.25">
      <c r="A226" s="100"/>
      <c r="D226" s="58" t="s">
        <v>15</v>
      </c>
      <c r="E226" s="59">
        <f t="shared" ref="E226:M226" si="324">IF(($C227-E217)&gt;=36,3,     IF(($C227-E217)&gt;=18,2,       IF(($C227-E217)&gt;=0,1,0)   )    )</f>
        <v>1</v>
      </c>
      <c r="F226" s="59">
        <f t="shared" si="324"/>
        <v>1</v>
      </c>
      <c r="G226" s="59">
        <f t="shared" si="324"/>
        <v>1</v>
      </c>
      <c r="H226" s="59">
        <f t="shared" si="324"/>
        <v>1</v>
      </c>
      <c r="I226" s="59">
        <f t="shared" si="324"/>
        <v>2</v>
      </c>
      <c r="J226" s="59">
        <f t="shared" si="324"/>
        <v>2</v>
      </c>
      <c r="K226" s="59">
        <f t="shared" si="324"/>
        <v>2</v>
      </c>
      <c r="L226" s="59">
        <f t="shared" si="324"/>
        <v>1</v>
      </c>
      <c r="M226" s="60">
        <f t="shared" si="324"/>
        <v>2</v>
      </c>
      <c r="N226" s="134">
        <f t="shared" ref="N226" si="325">SUM(E226:M226)</f>
        <v>13</v>
      </c>
      <c r="O226" s="137">
        <f t="shared" ref="O226:W226" si="326">IF(($C227-O217)&gt;=36,3,     IF(($C227-O217)&gt;=18,2,       IF(($C227-O217)&gt;=0,1,0)   )    )</f>
        <v>1</v>
      </c>
      <c r="P226" s="59">
        <f t="shared" si="326"/>
        <v>1</v>
      </c>
      <c r="Q226" s="59">
        <f t="shared" si="326"/>
        <v>2</v>
      </c>
      <c r="R226" s="59">
        <f t="shared" si="326"/>
        <v>1</v>
      </c>
      <c r="S226" s="59">
        <f t="shared" si="326"/>
        <v>1</v>
      </c>
      <c r="T226" s="59">
        <f t="shared" si="326"/>
        <v>1</v>
      </c>
      <c r="U226" s="59">
        <f t="shared" si="326"/>
        <v>2</v>
      </c>
      <c r="V226" s="59">
        <f t="shared" si="326"/>
        <v>2</v>
      </c>
      <c r="W226" s="60">
        <f t="shared" si="326"/>
        <v>1</v>
      </c>
      <c r="X226" s="118">
        <f t="shared" ref="X226:X228" si="327">SUM(O226:W226)</f>
        <v>12</v>
      </c>
      <c r="Y226" s="60">
        <f>N226+X226</f>
        <v>25</v>
      </c>
      <c r="AB226" s="87"/>
    </row>
    <row r="227" spans="1:29" ht="13.5" customHeight="1" x14ac:dyDescent="0.25">
      <c r="A227" s="101" t="s">
        <v>23</v>
      </c>
      <c r="B227" s="79">
        <f>AA242</f>
        <v>25.200000000000014</v>
      </c>
      <c r="C227" s="112">
        <f>ROUND((B227*Y217/113)+Y215-Y216,0)</f>
        <v>25</v>
      </c>
      <c r="D227" s="62" t="s">
        <v>14</v>
      </c>
      <c r="E227" s="84">
        <v>7</v>
      </c>
      <c r="F227" s="84">
        <v>4</v>
      </c>
      <c r="G227" s="84">
        <v>6</v>
      </c>
      <c r="H227" s="84">
        <v>7</v>
      </c>
      <c r="I227" s="84">
        <v>6</v>
      </c>
      <c r="J227" s="84">
        <v>5</v>
      </c>
      <c r="K227" s="84">
        <v>5</v>
      </c>
      <c r="L227" s="84">
        <v>6</v>
      </c>
      <c r="M227" s="114">
        <v>7</v>
      </c>
      <c r="N227" s="135">
        <f t="shared" ref="N227" si="328">SUM(E227:M227)</f>
        <v>53</v>
      </c>
      <c r="O227" s="84">
        <v>5</v>
      </c>
      <c r="P227" s="84">
        <v>6</v>
      </c>
      <c r="Q227" s="84">
        <v>4</v>
      </c>
      <c r="R227" s="84">
        <v>5</v>
      </c>
      <c r="S227" s="84">
        <v>5</v>
      </c>
      <c r="T227" s="84">
        <v>4</v>
      </c>
      <c r="U227" s="84">
        <v>5</v>
      </c>
      <c r="V227" s="84">
        <v>5</v>
      </c>
      <c r="W227" s="114">
        <v>6</v>
      </c>
      <c r="X227" s="111">
        <f t="shared" si="327"/>
        <v>45</v>
      </c>
      <c r="Y227" s="71">
        <f>N227+X227</f>
        <v>98</v>
      </c>
      <c r="Z227" s="102">
        <f>IF(AND(B227&lt;=36,Y228&gt;0),   VLOOKUP(((IF(AND(B227&gt;=18.5,B227&lt;= 26.4),4,5))&amp;Y228),TablaBajas[],2,FALSE), 0)</f>
        <v>0</v>
      </c>
      <c r="AA227" s="141">
        <f>IF((B227+Z227)&gt;=26.4,26.4,(B227+Z227))</f>
        <v>25.200000000000014</v>
      </c>
      <c r="AB227" s="103">
        <f>IF(Y227&gt;0,AB242+1,AB242)</f>
        <v>130</v>
      </c>
    </row>
    <row r="228" spans="1:29" ht="13.5" customHeight="1" thickBot="1" x14ac:dyDescent="0.3">
      <c r="A228" s="104"/>
      <c r="B228" s="105"/>
      <c r="C228" s="105"/>
      <c r="D228" s="76" t="s">
        <v>18</v>
      </c>
      <c r="E228" s="61">
        <f t="shared" ref="E228:M228" si="329" xml:space="preserve">       IF(    OR(E227="-", E227="",E227=0),0,       IF(E227-(E216+E226)&gt;=2,0,   IF(E227-(E216+E226)=1,1,   IF(E227-(E216+E226)=0,2,   IF(E227-(E216+E226)=-1,3,   IF(E227-(E216+E226)=-2,4,   IF(E227-(E216+E226)=-3,5,    IF(E227-(E216+E226)=-4,6,    ))))))))</f>
        <v>1</v>
      </c>
      <c r="F228" s="61">
        <f t="shared" si="329"/>
        <v>2</v>
      </c>
      <c r="G228" s="61">
        <f t="shared" si="329"/>
        <v>1</v>
      </c>
      <c r="H228" s="61">
        <f t="shared" si="329"/>
        <v>1</v>
      </c>
      <c r="I228" s="61">
        <f t="shared" si="329"/>
        <v>2</v>
      </c>
      <c r="J228" s="61">
        <f t="shared" si="329"/>
        <v>3</v>
      </c>
      <c r="K228" s="61">
        <f t="shared" si="329"/>
        <v>3</v>
      </c>
      <c r="L228" s="61">
        <f t="shared" si="329"/>
        <v>1</v>
      </c>
      <c r="M228" s="119">
        <f t="shared" si="329"/>
        <v>0</v>
      </c>
      <c r="N228" s="136">
        <f t="shared" ref="N228" si="330">SUM(E228:M228)</f>
        <v>14</v>
      </c>
      <c r="O228" s="138">
        <f t="shared" ref="O228:W228" si="331" xml:space="preserve">       IF(    OR(O227="-", O227="",O227=0),0,       IF(O227-(O216+O226)&gt;=2,0,   IF(O227-(O216+O226)=1,1,   IF(O227-(O216+O226)=0,2,   IF(O227-(O216+O226)=-1,3,   IF(O227-(O216+O226)=-2,4,   IF(O227-(O216+O226)=-3,5,    IF(O227-(O216+O226)=-4,6,    ))))))))</f>
        <v>2</v>
      </c>
      <c r="P228" s="61">
        <f t="shared" si="331"/>
        <v>2</v>
      </c>
      <c r="Q228" s="61">
        <f t="shared" si="331"/>
        <v>3</v>
      </c>
      <c r="R228" s="61">
        <f t="shared" si="331"/>
        <v>2</v>
      </c>
      <c r="S228" s="61">
        <f t="shared" si="331"/>
        <v>3</v>
      </c>
      <c r="T228" s="61">
        <f t="shared" si="331"/>
        <v>2</v>
      </c>
      <c r="U228" s="61">
        <f t="shared" si="331"/>
        <v>3</v>
      </c>
      <c r="V228" s="61">
        <f t="shared" si="331"/>
        <v>3</v>
      </c>
      <c r="W228" s="119">
        <f t="shared" si="331"/>
        <v>1</v>
      </c>
      <c r="X228" s="122">
        <f t="shared" si="327"/>
        <v>21</v>
      </c>
      <c r="Y228" s="72">
        <f>N228+X228</f>
        <v>35</v>
      </c>
      <c r="Z228" s="105"/>
      <c r="AA228" s="105"/>
      <c r="AB228" s="106"/>
    </row>
    <row r="229" spans="1:29" ht="9.75" customHeight="1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9" ht="15" customHeight="1" x14ac:dyDescent="0.25">
      <c r="A230" s="144"/>
      <c r="B230" s="171" t="s">
        <v>4</v>
      </c>
      <c r="C230" s="174" t="s">
        <v>19</v>
      </c>
      <c r="D230" s="64" t="s">
        <v>1</v>
      </c>
      <c r="E230" s="40">
        <v>456</v>
      </c>
      <c r="F230" s="41">
        <v>344</v>
      </c>
      <c r="G230" s="41">
        <v>153</v>
      </c>
      <c r="H230" s="41">
        <v>467</v>
      </c>
      <c r="I230" s="41">
        <v>148</v>
      </c>
      <c r="J230" s="41">
        <v>348</v>
      </c>
      <c r="K230" s="41">
        <v>350</v>
      </c>
      <c r="L230" s="41">
        <v>314</v>
      </c>
      <c r="M230" s="42">
        <v>370</v>
      </c>
      <c r="N230" s="177" t="s">
        <v>16</v>
      </c>
      <c r="O230" s="40">
        <v>343</v>
      </c>
      <c r="P230" s="41">
        <v>434</v>
      </c>
      <c r="Q230" s="41">
        <v>145</v>
      </c>
      <c r="R230" s="41">
        <v>338</v>
      </c>
      <c r="S230" s="41">
        <v>377</v>
      </c>
      <c r="T230" s="41">
        <v>348</v>
      </c>
      <c r="U230" s="41">
        <v>148</v>
      </c>
      <c r="V230" s="41">
        <v>372</v>
      </c>
      <c r="W230" s="42">
        <v>481</v>
      </c>
      <c r="X230" s="177" t="s">
        <v>17</v>
      </c>
      <c r="Y230" s="89">
        <v>71</v>
      </c>
      <c r="Z230" s="180" t="s">
        <v>27</v>
      </c>
      <c r="AA230" s="183" t="s">
        <v>6</v>
      </c>
      <c r="AB230" s="186" t="s">
        <v>20</v>
      </c>
    </row>
    <row r="231" spans="1:29" ht="15" x14ac:dyDescent="0.25">
      <c r="A231" s="144" t="s">
        <v>28</v>
      </c>
      <c r="B231" s="172"/>
      <c r="C231" s="175"/>
      <c r="D231" s="65" t="s">
        <v>2</v>
      </c>
      <c r="E231" s="43">
        <v>5</v>
      </c>
      <c r="F231" s="39">
        <v>4</v>
      </c>
      <c r="G231" s="39">
        <v>3</v>
      </c>
      <c r="H231" s="39">
        <v>5</v>
      </c>
      <c r="I231" s="39">
        <v>3</v>
      </c>
      <c r="J231" s="39">
        <v>4</v>
      </c>
      <c r="K231" s="39">
        <v>4</v>
      </c>
      <c r="L231" s="39">
        <v>4</v>
      </c>
      <c r="M231" s="44">
        <v>4</v>
      </c>
      <c r="N231" s="178"/>
      <c r="O231" s="43">
        <v>4</v>
      </c>
      <c r="P231" s="39">
        <v>5</v>
      </c>
      <c r="Q231" s="39">
        <v>3</v>
      </c>
      <c r="R231" s="39">
        <v>4</v>
      </c>
      <c r="S231" s="39">
        <v>4</v>
      </c>
      <c r="T231" s="39">
        <v>4</v>
      </c>
      <c r="U231" s="39">
        <v>3</v>
      </c>
      <c r="V231" s="39">
        <v>4</v>
      </c>
      <c r="W231" s="44">
        <v>5</v>
      </c>
      <c r="X231" s="178"/>
      <c r="Y231" s="63">
        <v>72</v>
      </c>
      <c r="Z231" s="181"/>
      <c r="AA231" s="184"/>
      <c r="AB231" s="187"/>
    </row>
    <row r="232" spans="1:29" ht="15.75" thickBot="1" x14ac:dyDescent="0.3">
      <c r="A232" s="145">
        <v>45026</v>
      </c>
      <c r="B232" s="173"/>
      <c r="C232" s="176"/>
      <c r="D232" s="66" t="s">
        <v>3</v>
      </c>
      <c r="E232" s="45">
        <v>15</v>
      </c>
      <c r="F232" s="46">
        <v>5</v>
      </c>
      <c r="G232" s="46">
        <v>11</v>
      </c>
      <c r="H232" s="46">
        <v>9</v>
      </c>
      <c r="I232" s="46">
        <v>7</v>
      </c>
      <c r="J232" s="46">
        <v>13</v>
      </c>
      <c r="K232" s="46">
        <v>3</v>
      </c>
      <c r="L232" s="46">
        <v>17</v>
      </c>
      <c r="M232" s="47">
        <v>1</v>
      </c>
      <c r="N232" s="179"/>
      <c r="O232" s="45">
        <v>18</v>
      </c>
      <c r="P232" s="46">
        <v>8</v>
      </c>
      <c r="Q232" s="46">
        <v>16</v>
      </c>
      <c r="R232" s="46">
        <v>10</v>
      </c>
      <c r="S232" s="46">
        <v>4</v>
      </c>
      <c r="T232" s="46">
        <v>14</v>
      </c>
      <c r="U232" s="46">
        <v>12</v>
      </c>
      <c r="V232" s="46">
        <v>2</v>
      </c>
      <c r="W232" s="47">
        <v>6</v>
      </c>
      <c r="X232" s="179"/>
      <c r="Y232" s="108">
        <v>127</v>
      </c>
      <c r="Z232" s="182"/>
      <c r="AA232" s="185"/>
      <c r="AB232" s="188"/>
    </row>
    <row r="233" spans="1:29" ht="12.75" customHeight="1" x14ac:dyDescent="0.25">
      <c r="A233" s="91"/>
      <c r="D233" s="48" t="s">
        <v>15</v>
      </c>
      <c r="E233" s="49">
        <f t="shared" ref="E233:M233" si="332">IF(($C234-E232)&gt;=36,3,     IF(($C234-E232)&gt;=18,2,       IF(($C234-E232)&gt;=0,1,0)   )    )</f>
        <v>1</v>
      </c>
      <c r="F233" s="49">
        <f t="shared" si="332"/>
        <v>2</v>
      </c>
      <c r="G233" s="49">
        <f t="shared" si="332"/>
        <v>1</v>
      </c>
      <c r="H233" s="49">
        <f t="shared" si="332"/>
        <v>1</v>
      </c>
      <c r="I233" s="49">
        <f t="shared" si="332"/>
        <v>2</v>
      </c>
      <c r="J233" s="49">
        <f t="shared" si="332"/>
        <v>1</v>
      </c>
      <c r="K233" s="49">
        <f t="shared" si="332"/>
        <v>2</v>
      </c>
      <c r="L233" s="49">
        <f t="shared" si="332"/>
        <v>1</v>
      </c>
      <c r="M233" s="50">
        <f t="shared" si="332"/>
        <v>2</v>
      </c>
      <c r="N233" s="123">
        <f t="shared" ref="N233:N235" si="333">SUM(E233:M233)</f>
        <v>13</v>
      </c>
      <c r="O233" s="126">
        <f t="shared" ref="O233:W233" si="334">IF(($C234-O232)&gt;=36,3,     IF(($C234-O232)&gt;=18,2,       IF(($C234-O232)&gt;=0,1,0)   )    )</f>
        <v>1</v>
      </c>
      <c r="P233" s="49">
        <f t="shared" si="334"/>
        <v>2</v>
      </c>
      <c r="Q233" s="49">
        <f t="shared" si="334"/>
        <v>1</v>
      </c>
      <c r="R233" s="49">
        <f t="shared" si="334"/>
        <v>1</v>
      </c>
      <c r="S233" s="49">
        <f t="shared" si="334"/>
        <v>2</v>
      </c>
      <c r="T233" s="49">
        <f t="shared" si="334"/>
        <v>1</v>
      </c>
      <c r="U233" s="49">
        <f t="shared" si="334"/>
        <v>1</v>
      </c>
      <c r="V233" s="49">
        <f t="shared" si="334"/>
        <v>2</v>
      </c>
      <c r="W233" s="50">
        <f t="shared" si="334"/>
        <v>2</v>
      </c>
      <c r="X233" s="113">
        <f t="shared" ref="X233:X235" si="335">SUM(O233:W233)</f>
        <v>13</v>
      </c>
      <c r="Y233" s="85">
        <f>N233+X233</f>
        <v>26</v>
      </c>
      <c r="AB233" s="87"/>
    </row>
    <row r="234" spans="1:29" ht="13.5" customHeight="1" x14ac:dyDescent="0.25">
      <c r="A234" s="91" t="s">
        <v>24</v>
      </c>
      <c r="B234" s="73">
        <f>IF(AA249 &lt;26.4,AA249,26.4)</f>
        <v>23.600000000000016</v>
      </c>
      <c r="C234" s="112">
        <f>ROUND((B234*Y232/113)+Y230-Y231,0)</f>
        <v>26</v>
      </c>
      <c r="D234" s="52" t="s">
        <v>14</v>
      </c>
      <c r="E234" s="84">
        <v>6</v>
      </c>
      <c r="F234" s="84">
        <v>5</v>
      </c>
      <c r="G234" s="84">
        <v>3</v>
      </c>
      <c r="H234" s="84">
        <v>6</v>
      </c>
      <c r="I234" s="84">
        <v>7</v>
      </c>
      <c r="J234" s="84">
        <v>5</v>
      </c>
      <c r="K234" s="84">
        <v>6</v>
      </c>
      <c r="L234" s="84">
        <v>6</v>
      </c>
      <c r="M234" s="114">
        <v>5</v>
      </c>
      <c r="N234" s="124">
        <f t="shared" si="333"/>
        <v>49</v>
      </c>
      <c r="O234" s="84">
        <v>5</v>
      </c>
      <c r="P234" s="84">
        <v>7</v>
      </c>
      <c r="Q234" s="84">
        <v>5</v>
      </c>
      <c r="R234" s="84">
        <v>6</v>
      </c>
      <c r="S234" s="84">
        <v>7</v>
      </c>
      <c r="T234" s="84">
        <v>5</v>
      </c>
      <c r="U234" s="84">
        <v>5</v>
      </c>
      <c r="V234" s="84">
        <v>7</v>
      </c>
      <c r="W234" s="114">
        <v>9</v>
      </c>
      <c r="X234" s="109">
        <f t="shared" si="335"/>
        <v>56</v>
      </c>
      <c r="Y234" s="67">
        <f>N234+X234</f>
        <v>105</v>
      </c>
      <c r="Z234" s="92">
        <f>IF(AND(B234&lt;=36,Y235&gt;0),   VLOOKUP(((IF(AND(B234&gt;=18.5,B234&lt;= 26.4),4,5))&amp;Y235),TablaBajas[],2,FALSE), 0)</f>
        <v>0.30000000000000004</v>
      </c>
      <c r="AA234" s="142">
        <f>IF((B234+Z234)&gt;=26.4,26.4,(B234+Z234))</f>
        <v>23.900000000000016</v>
      </c>
      <c r="AB234" s="93">
        <f>IF(Y234&gt;0,AB249+1,AB249)</f>
        <v>115</v>
      </c>
      <c r="AC234" s="166"/>
    </row>
    <row r="235" spans="1:29" ht="13.5" customHeight="1" thickBot="1" x14ac:dyDescent="0.3">
      <c r="A235" s="94"/>
      <c r="D235" s="74" t="s">
        <v>18</v>
      </c>
      <c r="E235" s="51">
        <f t="shared" ref="E235:M235" si="336" xml:space="preserve">       IF(    OR(E234="-", E234="",E234=0),0,       IF(E234-(E231+E233)&gt;=2,0,   IF(E234-(E231+E233)=1,1,   IF(E234-(E231+E233)=0,2,   IF(E234-(E231+E233)=-1,3,   IF(E234-(E231+E233)=-2,4,   IF(E234-(E231+E233)=-3,5,    IF(E234-(E231+E233)=-4,6,    ))))))))</f>
        <v>2</v>
      </c>
      <c r="F235" s="51">
        <f t="shared" si="336"/>
        <v>3</v>
      </c>
      <c r="G235" s="51">
        <f t="shared" si="336"/>
        <v>3</v>
      </c>
      <c r="H235" s="51">
        <f t="shared" si="336"/>
        <v>2</v>
      </c>
      <c r="I235" s="51">
        <f t="shared" si="336"/>
        <v>0</v>
      </c>
      <c r="J235" s="51">
        <f t="shared" si="336"/>
        <v>2</v>
      </c>
      <c r="K235" s="51">
        <f t="shared" si="336"/>
        <v>2</v>
      </c>
      <c r="L235" s="51">
        <f t="shared" si="336"/>
        <v>1</v>
      </c>
      <c r="M235" s="115">
        <f t="shared" si="336"/>
        <v>3</v>
      </c>
      <c r="N235" s="125">
        <f t="shared" si="333"/>
        <v>18</v>
      </c>
      <c r="O235" s="128">
        <f t="shared" ref="O235:W235" si="337" xml:space="preserve">       IF(    OR(O234="-", O234="",O234=0),0,       IF(O234-(O231+O233)&gt;=2,0,   IF(O234-(O231+O233)=1,1,   IF(O234-(O231+O233)=0,2,   IF(O234-(O231+O233)=-1,3,   IF(O234-(O231+O233)=-2,4,   IF(O234-(O231+O233)=-3,5,    IF(O234-(O231+O233)=-4,6,    ))))))))</f>
        <v>2</v>
      </c>
      <c r="P235" s="51">
        <f t="shared" si="337"/>
        <v>2</v>
      </c>
      <c r="Q235" s="51">
        <f t="shared" si="337"/>
        <v>1</v>
      </c>
      <c r="R235" s="51">
        <f t="shared" si="337"/>
        <v>1</v>
      </c>
      <c r="S235" s="51">
        <f t="shared" si="337"/>
        <v>1</v>
      </c>
      <c r="T235" s="51">
        <f t="shared" si="337"/>
        <v>2</v>
      </c>
      <c r="U235" s="51">
        <f t="shared" si="337"/>
        <v>1</v>
      </c>
      <c r="V235" s="51">
        <f t="shared" si="337"/>
        <v>1</v>
      </c>
      <c r="W235" s="115">
        <f t="shared" si="337"/>
        <v>0</v>
      </c>
      <c r="X235" s="120">
        <f t="shared" si="335"/>
        <v>11</v>
      </c>
      <c r="Y235" s="68">
        <f>N235+X235</f>
        <v>29</v>
      </c>
      <c r="AB235" s="87"/>
    </row>
    <row r="236" spans="1:29" ht="13.5" thickBot="1" x14ac:dyDescent="0.25">
      <c r="A236" s="95"/>
      <c r="AB236" s="87"/>
    </row>
    <row r="237" spans="1:29" ht="12.75" customHeight="1" x14ac:dyDescent="0.25">
      <c r="A237" s="99"/>
      <c r="D237" s="53" t="s">
        <v>15</v>
      </c>
      <c r="E237" s="54">
        <f t="shared" ref="E237:M237" si="338">IF(($C238-E232)&gt;=36,3,     IF(($C238-E232)&gt;=18,2,       IF(($C238-E232)&gt;=0,1,0)   )    )</f>
        <v>1</v>
      </c>
      <c r="F237" s="54">
        <f t="shared" si="338"/>
        <v>2</v>
      </c>
      <c r="G237" s="54">
        <f t="shared" si="338"/>
        <v>2</v>
      </c>
      <c r="H237" s="54">
        <f t="shared" si="338"/>
        <v>2</v>
      </c>
      <c r="I237" s="54">
        <f t="shared" si="338"/>
        <v>2</v>
      </c>
      <c r="J237" s="54">
        <f t="shared" si="338"/>
        <v>1</v>
      </c>
      <c r="K237" s="54">
        <f t="shared" si="338"/>
        <v>2</v>
      </c>
      <c r="L237" s="54">
        <f t="shared" si="338"/>
        <v>1</v>
      </c>
      <c r="M237" s="55">
        <f t="shared" si="338"/>
        <v>2</v>
      </c>
      <c r="N237" s="129">
        <f t="shared" ref="N237" si="339">SUM(E237:M237)</f>
        <v>15</v>
      </c>
      <c r="O237" s="132">
        <f t="shared" ref="O237:W237" si="340">IF(($C238-O232)&gt;=36,3,     IF(($C238-O232)&gt;=18,2,       IF(($C238-O232)&gt;=0,1,0)   )    )</f>
        <v>1</v>
      </c>
      <c r="P237" s="54">
        <f t="shared" si="340"/>
        <v>2</v>
      </c>
      <c r="Q237" s="54">
        <f t="shared" si="340"/>
        <v>1</v>
      </c>
      <c r="R237" s="54">
        <f t="shared" si="340"/>
        <v>2</v>
      </c>
      <c r="S237" s="54">
        <f t="shared" si="340"/>
        <v>2</v>
      </c>
      <c r="T237" s="54">
        <f t="shared" si="340"/>
        <v>1</v>
      </c>
      <c r="U237" s="54">
        <f t="shared" si="340"/>
        <v>1</v>
      </c>
      <c r="V237" s="54">
        <f t="shared" si="340"/>
        <v>2</v>
      </c>
      <c r="W237" s="55">
        <f t="shared" si="340"/>
        <v>2</v>
      </c>
      <c r="X237" s="116">
        <f t="shared" ref="X237:X239" si="341">SUM(O237:W237)</f>
        <v>14</v>
      </c>
      <c r="Y237" s="55">
        <f>N237+X237</f>
        <v>29</v>
      </c>
      <c r="AB237" s="87"/>
    </row>
    <row r="238" spans="1:29" ht="13.5" customHeight="1" x14ac:dyDescent="0.25">
      <c r="A238" s="96" t="s">
        <v>22</v>
      </c>
      <c r="B238" s="73">
        <f>IF(AA253 &lt;26.4,AA253,26.4)</f>
        <v>26.4</v>
      </c>
      <c r="C238" s="112">
        <f>ROUND((B238*Y232/113)+Y230-Y231,0)</f>
        <v>29</v>
      </c>
      <c r="D238" s="57" t="s">
        <v>14</v>
      </c>
      <c r="E238" s="84">
        <v>8</v>
      </c>
      <c r="F238" s="84">
        <v>6</v>
      </c>
      <c r="G238" s="84">
        <v>4</v>
      </c>
      <c r="H238" s="84">
        <v>7</v>
      </c>
      <c r="I238" s="84">
        <v>6</v>
      </c>
      <c r="J238" s="84">
        <v>7</v>
      </c>
      <c r="K238" s="84">
        <v>6</v>
      </c>
      <c r="L238" s="84">
        <v>6</v>
      </c>
      <c r="M238" s="114">
        <v>5</v>
      </c>
      <c r="N238" s="130">
        <f t="shared" ref="N238" si="342">SUM(E238:M238)</f>
        <v>55</v>
      </c>
      <c r="O238" s="84">
        <v>7</v>
      </c>
      <c r="P238" s="84">
        <v>6</v>
      </c>
      <c r="Q238" s="84">
        <v>5</v>
      </c>
      <c r="R238" s="84">
        <v>6</v>
      </c>
      <c r="S238" s="84">
        <v>6</v>
      </c>
      <c r="T238" s="84">
        <v>6</v>
      </c>
      <c r="U238" s="84">
        <v>5</v>
      </c>
      <c r="V238" s="84">
        <v>5</v>
      </c>
      <c r="W238" s="114">
        <v>8</v>
      </c>
      <c r="X238" s="110">
        <f t="shared" si="341"/>
        <v>54</v>
      </c>
      <c r="Y238" s="69">
        <f>N238+X238</f>
        <v>109</v>
      </c>
      <c r="Z238" s="97">
        <f>IF(AND(B238&lt;=36,Y239&gt;0),   VLOOKUP(((IF(AND(B238&gt;=18.5,B238&lt;= 26.4),4,5))&amp;Y239),TablaBajas[],2,FALSE), 0)</f>
        <v>0.4</v>
      </c>
      <c r="AA238" s="143">
        <f>IF((B238+Z238)&gt;=26.4,26.4,(B238+Z238))</f>
        <v>26.4</v>
      </c>
      <c r="AB238" s="98">
        <f>IF(Y238&gt;0,AB253+1,AB253)</f>
        <v>113</v>
      </c>
    </row>
    <row r="239" spans="1:29" ht="13.5" customHeight="1" thickBot="1" x14ac:dyDescent="0.3">
      <c r="A239" s="99"/>
      <c r="D239" s="75" t="s">
        <v>18</v>
      </c>
      <c r="E239" s="56">
        <f t="shared" ref="E239:M239" si="343" xml:space="preserve">       IF(    OR(E238="-", E238="",E238=0),0,       IF(E238-(E231+E237)&gt;=2,0,   IF(E238-(E231+E237)=1,1,   IF(E238-(E231+E237)=0,2,   IF(E238-(E231+E237)=-1,3,   IF(E238-(E231+E237)=-2,4,   IF(E238-(E231+E237)=-3,5,    IF(E238-(E231+E237)=-4,6,    ))))))))</f>
        <v>0</v>
      </c>
      <c r="F239" s="56">
        <f t="shared" si="343"/>
        <v>2</v>
      </c>
      <c r="G239" s="56">
        <f t="shared" si="343"/>
        <v>3</v>
      </c>
      <c r="H239" s="56">
        <f t="shared" si="343"/>
        <v>2</v>
      </c>
      <c r="I239" s="56">
        <f t="shared" si="343"/>
        <v>1</v>
      </c>
      <c r="J239" s="56">
        <f t="shared" si="343"/>
        <v>0</v>
      </c>
      <c r="K239" s="56">
        <f t="shared" si="343"/>
        <v>2</v>
      </c>
      <c r="L239" s="56">
        <f t="shared" si="343"/>
        <v>1</v>
      </c>
      <c r="M239" s="117">
        <f t="shared" si="343"/>
        <v>3</v>
      </c>
      <c r="N239" s="131">
        <f t="shared" ref="N239" si="344">SUM(E239:M239)</f>
        <v>14</v>
      </c>
      <c r="O239" s="133">
        <f t="shared" ref="O239:W239" si="345" xml:space="preserve">       IF(    OR(O238="-", O238="",O238=0),0,       IF(O238-(O231+O237)&gt;=2,0,   IF(O238-(O231+O237)=1,1,   IF(O238-(O231+O237)=0,2,   IF(O238-(O231+O237)=-1,3,   IF(O238-(O231+O237)=-2,4,   IF(O238-(O231+O237)=-3,5,    IF(O238-(O231+O237)=-4,6,    ))))))))</f>
        <v>0</v>
      </c>
      <c r="P239" s="56">
        <f t="shared" si="345"/>
        <v>3</v>
      </c>
      <c r="Q239" s="56">
        <f t="shared" si="345"/>
        <v>1</v>
      </c>
      <c r="R239" s="56">
        <f t="shared" si="345"/>
        <v>2</v>
      </c>
      <c r="S239" s="56">
        <f t="shared" si="345"/>
        <v>2</v>
      </c>
      <c r="T239" s="56">
        <f t="shared" si="345"/>
        <v>1</v>
      </c>
      <c r="U239" s="56">
        <f t="shared" si="345"/>
        <v>1</v>
      </c>
      <c r="V239" s="56">
        <f t="shared" si="345"/>
        <v>3</v>
      </c>
      <c r="W239" s="117">
        <f t="shared" si="345"/>
        <v>1</v>
      </c>
      <c r="X239" s="121">
        <f t="shared" si="341"/>
        <v>14</v>
      </c>
      <c r="Y239" s="70">
        <f>N239+X239</f>
        <v>28</v>
      </c>
      <c r="AB239" s="87"/>
    </row>
    <row r="240" spans="1:29" ht="13.5" thickBot="1" x14ac:dyDescent="0.25">
      <c r="A240" s="95"/>
      <c r="AB240" s="87"/>
    </row>
    <row r="241" spans="1:28" ht="12.75" customHeight="1" x14ac:dyDescent="0.25">
      <c r="A241" s="100"/>
      <c r="D241" s="58" t="s">
        <v>15</v>
      </c>
      <c r="E241" s="59">
        <f t="shared" ref="E241:M241" si="346">IF(($C242-E232)&gt;=36,3,     IF(($C242-E232)&gt;=18,2,       IF(($C242-E232)&gt;=0,1,0)   )    )</f>
        <v>1</v>
      </c>
      <c r="F241" s="59">
        <f t="shared" si="346"/>
        <v>2</v>
      </c>
      <c r="G241" s="59">
        <f t="shared" si="346"/>
        <v>1</v>
      </c>
      <c r="H241" s="59">
        <f t="shared" si="346"/>
        <v>2</v>
      </c>
      <c r="I241" s="59">
        <f t="shared" si="346"/>
        <v>2</v>
      </c>
      <c r="J241" s="59">
        <f t="shared" si="346"/>
        <v>1</v>
      </c>
      <c r="K241" s="59">
        <f t="shared" si="346"/>
        <v>2</v>
      </c>
      <c r="L241" s="59">
        <f t="shared" si="346"/>
        <v>1</v>
      </c>
      <c r="M241" s="60">
        <f t="shared" si="346"/>
        <v>2</v>
      </c>
      <c r="N241" s="134">
        <f t="shared" ref="N241" si="347">SUM(E241:M241)</f>
        <v>14</v>
      </c>
      <c r="O241" s="137">
        <f t="shared" ref="O241:W241" si="348">IF(($C242-O232)&gt;=36,3,     IF(($C242-O232)&gt;=18,2,       IF(($C242-O232)&gt;=0,1,0)   )    )</f>
        <v>1</v>
      </c>
      <c r="P241" s="59">
        <f t="shared" si="348"/>
        <v>2</v>
      </c>
      <c r="Q241" s="59">
        <f t="shared" si="348"/>
        <v>1</v>
      </c>
      <c r="R241" s="59">
        <f t="shared" si="348"/>
        <v>1</v>
      </c>
      <c r="S241" s="59">
        <f t="shared" si="348"/>
        <v>2</v>
      </c>
      <c r="T241" s="59">
        <f t="shared" si="348"/>
        <v>1</v>
      </c>
      <c r="U241" s="59">
        <f t="shared" si="348"/>
        <v>1</v>
      </c>
      <c r="V241" s="59">
        <f t="shared" si="348"/>
        <v>2</v>
      </c>
      <c r="W241" s="60">
        <f t="shared" si="348"/>
        <v>2</v>
      </c>
      <c r="X241" s="118">
        <f t="shared" ref="X241:X243" si="349">SUM(O241:W241)</f>
        <v>13</v>
      </c>
      <c r="Y241" s="60">
        <f>N241+X241</f>
        <v>27</v>
      </c>
      <c r="AB241" s="87"/>
    </row>
    <row r="242" spans="1:28" ht="13.5" customHeight="1" x14ac:dyDescent="0.25">
      <c r="A242" s="101" t="s">
        <v>23</v>
      </c>
      <c r="B242" s="73">
        <f>IF(AA257 &lt;26.4,AA257,26.4)</f>
        <v>24.700000000000014</v>
      </c>
      <c r="C242" s="112">
        <f>ROUND((B242*Y232/113)+Y230-Y231,0)</f>
        <v>27</v>
      </c>
      <c r="D242" s="62" t="s">
        <v>14</v>
      </c>
      <c r="E242" s="84">
        <v>6</v>
      </c>
      <c r="F242" s="84">
        <v>5</v>
      </c>
      <c r="G242" s="84">
        <v>3</v>
      </c>
      <c r="H242" s="84">
        <v>6</v>
      </c>
      <c r="I242" s="84">
        <v>7</v>
      </c>
      <c r="J242" s="84">
        <v>7</v>
      </c>
      <c r="K242" s="84">
        <v>6</v>
      </c>
      <c r="L242" s="84">
        <v>5</v>
      </c>
      <c r="M242" s="114">
        <v>6</v>
      </c>
      <c r="N242" s="135">
        <f t="shared" ref="N242" si="350">SUM(E242:M242)</f>
        <v>51</v>
      </c>
      <c r="O242" s="127">
        <v>6</v>
      </c>
      <c r="P242" s="84">
        <v>9</v>
      </c>
      <c r="Q242" s="84">
        <v>4</v>
      </c>
      <c r="R242" s="84">
        <v>6</v>
      </c>
      <c r="S242" s="84">
        <v>6</v>
      </c>
      <c r="T242" s="84">
        <v>7</v>
      </c>
      <c r="U242" s="84">
        <v>5</v>
      </c>
      <c r="V242" s="84">
        <v>7</v>
      </c>
      <c r="W242" s="114">
        <v>7</v>
      </c>
      <c r="X242" s="111">
        <f t="shared" si="349"/>
        <v>57</v>
      </c>
      <c r="Y242" s="71">
        <f>N242+X242</f>
        <v>108</v>
      </c>
      <c r="Z242" s="102">
        <f>IF(AND(B242&lt;=36,Y243&gt;0),   VLOOKUP(((IF(AND(B242&gt;=18.5,B242&lt;= 26.4),4,5))&amp;Y243),TablaBajas[],2,FALSE), 0)</f>
        <v>0.5</v>
      </c>
      <c r="AA242" s="141">
        <f>IF((B242+Z242)&gt;=26.4,26.4,(B242+Z242))</f>
        <v>25.200000000000014</v>
      </c>
      <c r="AB242" s="103">
        <f>IF(Y242&gt;0,AB257+1,AB257)</f>
        <v>129</v>
      </c>
    </row>
    <row r="243" spans="1:28" ht="13.5" customHeight="1" thickBot="1" x14ac:dyDescent="0.3">
      <c r="A243" s="104"/>
      <c r="B243" s="105"/>
      <c r="C243" s="105"/>
      <c r="D243" s="76" t="s">
        <v>18</v>
      </c>
      <c r="E243" s="61">
        <f t="shared" ref="E243:M243" si="351" xml:space="preserve">       IF(    OR(E242="-", E242="",E242=0),0,       IF(E242-(E231+E241)&gt;=2,0,   IF(E242-(E231+E241)=1,1,   IF(E242-(E231+E241)=0,2,   IF(E242-(E231+E241)=-1,3,   IF(E242-(E231+E241)=-2,4,   IF(E242-(E231+E241)=-3,5,    IF(E242-(E231+E241)=-4,6,    ))))))))</f>
        <v>2</v>
      </c>
      <c r="F243" s="61">
        <f t="shared" si="351"/>
        <v>3</v>
      </c>
      <c r="G243" s="61">
        <f t="shared" si="351"/>
        <v>3</v>
      </c>
      <c r="H243" s="61">
        <f t="shared" si="351"/>
        <v>3</v>
      </c>
      <c r="I243" s="61">
        <f t="shared" si="351"/>
        <v>0</v>
      </c>
      <c r="J243" s="61">
        <f t="shared" si="351"/>
        <v>0</v>
      </c>
      <c r="K243" s="61">
        <f t="shared" si="351"/>
        <v>2</v>
      </c>
      <c r="L243" s="61">
        <f t="shared" si="351"/>
        <v>2</v>
      </c>
      <c r="M243" s="119">
        <f t="shared" si="351"/>
        <v>2</v>
      </c>
      <c r="N243" s="136">
        <f t="shared" ref="N243" si="352">SUM(E243:M243)</f>
        <v>17</v>
      </c>
      <c r="O243" s="138">
        <f t="shared" ref="O243:W243" si="353" xml:space="preserve">       IF(    OR(O242="-", O242="",O242=0),0,       IF(O242-(O231+O241)&gt;=2,0,   IF(O242-(O231+O241)=1,1,   IF(O242-(O231+O241)=0,2,   IF(O242-(O231+O241)=-1,3,   IF(O242-(O231+O241)=-2,4,   IF(O242-(O231+O241)=-3,5,    IF(O242-(O231+O241)=-4,6,    ))))))))</f>
        <v>1</v>
      </c>
      <c r="P243" s="61">
        <f t="shared" si="353"/>
        <v>0</v>
      </c>
      <c r="Q243" s="61">
        <f t="shared" si="353"/>
        <v>2</v>
      </c>
      <c r="R243" s="61">
        <f t="shared" si="353"/>
        <v>1</v>
      </c>
      <c r="S243" s="61">
        <f t="shared" si="353"/>
        <v>2</v>
      </c>
      <c r="T243" s="61">
        <f t="shared" si="353"/>
        <v>0</v>
      </c>
      <c r="U243" s="61">
        <f t="shared" si="353"/>
        <v>1</v>
      </c>
      <c r="V243" s="61">
        <f t="shared" si="353"/>
        <v>1</v>
      </c>
      <c r="W243" s="119">
        <f t="shared" si="353"/>
        <v>2</v>
      </c>
      <c r="X243" s="122">
        <f t="shared" si="349"/>
        <v>10</v>
      </c>
      <c r="Y243" s="72">
        <f>N243+X243</f>
        <v>27</v>
      </c>
      <c r="Z243" s="105"/>
      <c r="AA243" s="105"/>
      <c r="AB243" s="106"/>
    </row>
    <row r="244" spans="1:28" ht="9.75" customHeight="1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customHeight="1" x14ac:dyDescent="0.25">
      <c r="A245" s="83"/>
      <c r="B245" s="171" t="s">
        <v>4</v>
      </c>
      <c r="C245" s="174" t="s">
        <v>19</v>
      </c>
      <c r="D245" s="64" t="s">
        <v>1</v>
      </c>
      <c r="E245" s="163">
        <v>450</v>
      </c>
      <c r="F245" s="163">
        <v>115</v>
      </c>
      <c r="G245" s="163">
        <v>293</v>
      </c>
      <c r="H245" s="163">
        <v>458</v>
      </c>
      <c r="I245" s="163">
        <v>389</v>
      </c>
      <c r="J245" s="163">
        <v>357</v>
      </c>
      <c r="K245" s="163">
        <v>348</v>
      </c>
      <c r="L245" s="163">
        <v>307</v>
      </c>
      <c r="M245" s="163">
        <v>136</v>
      </c>
      <c r="N245" s="177" t="s">
        <v>16</v>
      </c>
      <c r="O245" s="163">
        <v>290</v>
      </c>
      <c r="P245" s="163">
        <v>415</v>
      </c>
      <c r="Q245" s="163">
        <v>169</v>
      </c>
      <c r="R245" s="163">
        <v>282</v>
      </c>
      <c r="S245" s="163">
        <v>446</v>
      </c>
      <c r="T245" s="163">
        <v>137</v>
      </c>
      <c r="U245" s="163">
        <v>338</v>
      </c>
      <c r="V245" s="163">
        <v>357</v>
      </c>
      <c r="W245" s="163">
        <v>267</v>
      </c>
      <c r="X245" s="177" t="s">
        <v>17</v>
      </c>
      <c r="Y245" s="89">
        <v>68.7</v>
      </c>
      <c r="Z245" s="180" t="s">
        <v>27</v>
      </c>
      <c r="AA245" s="183" t="s">
        <v>6</v>
      </c>
      <c r="AB245" s="186" t="s">
        <v>20</v>
      </c>
    </row>
    <row r="246" spans="1:28" ht="15" x14ac:dyDescent="0.25">
      <c r="A246" s="83" t="s">
        <v>32</v>
      </c>
      <c r="B246" s="172"/>
      <c r="C246" s="175"/>
      <c r="D246" s="65" t="s">
        <v>2</v>
      </c>
      <c r="E246" s="43">
        <v>5</v>
      </c>
      <c r="F246" s="39">
        <v>3</v>
      </c>
      <c r="G246" s="39">
        <v>4</v>
      </c>
      <c r="H246" s="39">
        <v>5</v>
      </c>
      <c r="I246" s="39">
        <v>4</v>
      </c>
      <c r="J246" s="39">
        <v>4</v>
      </c>
      <c r="K246" s="39">
        <v>4</v>
      </c>
      <c r="L246" s="39">
        <v>4</v>
      </c>
      <c r="M246" s="44">
        <v>3</v>
      </c>
      <c r="N246" s="178"/>
      <c r="O246" s="43">
        <v>4</v>
      </c>
      <c r="P246" s="39">
        <v>5</v>
      </c>
      <c r="Q246" s="39">
        <v>3</v>
      </c>
      <c r="R246" s="39">
        <v>4</v>
      </c>
      <c r="S246" s="39">
        <v>5</v>
      </c>
      <c r="T246" s="39">
        <v>3</v>
      </c>
      <c r="U246" s="39">
        <v>4</v>
      </c>
      <c r="V246" s="39">
        <v>4</v>
      </c>
      <c r="W246" s="44">
        <v>4</v>
      </c>
      <c r="X246" s="178"/>
      <c r="Y246" s="63">
        <v>72</v>
      </c>
      <c r="Z246" s="181"/>
      <c r="AA246" s="184"/>
      <c r="AB246" s="187"/>
    </row>
    <row r="247" spans="1:28" ht="15.75" thickBot="1" x14ac:dyDescent="0.3">
      <c r="A247" s="139">
        <v>45001</v>
      </c>
      <c r="B247" s="173"/>
      <c r="C247" s="176"/>
      <c r="D247" s="66" t="s">
        <v>3</v>
      </c>
      <c r="E247" s="45">
        <v>9</v>
      </c>
      <c r="F247" s="46">
        <v>17</v>
      </c>
      <c r="G247" s="46">
        <v>11</v>
      </c>
      <c r="H247" s="46">
        <v>15</v>
      </c>
      <c r="I247" s="46">
        <v>3</v>
      </c>
      <c r="J247" s="46">
        <v>1</v>
      </c>
      <c r="K247" s="46">
        <v>5</v>
      </c>
      <c r="L247" s="46">
        <v>13</v>
      </c>
      <c r="M247" s="47">
        <v>7</v>
      </c>
      <c r="N247" s="179"/>
      <c r="O247" s="45">
        <v>14</v>
      </c>
      <c r="P247" s="46">
        <v>12</v>
      </c>
      <c r="Q247" s="46">
        <v>4</v>
      </c>
      <c r="R247" s="46">
        <v>18</v>
      </c>
      <c r="S247" s="46">
        <v>16</v>
      </c>
      <c r="T247" s="46">
        <v>8</v>
      </c>
      <c r="U247" s="46">
        <v>6</v>
      </c>
      <c r="V247" s="46">
        <v>2</v>
      </c>
      <c r="W247" s="47">
        <v>10</v>
      </c>
      <c r="X247" s="179"/>
      <c r="Y247" s="108">
        <v>125</v>
      </c>
      <c r="Z247" s="182"/>
      <c r="AA247" s="185"/>
      <c r="AB247" s="188"/>
    </row>
    <row r="248" spans="1:28" ht="12.75" customHeight="1" x14ac:dyDescent="0.25">
      <c r="A248" s="91"/>
      <c r="D248" s="48" t="s">
        <v>15</v>
      </c>
      <c r="E248" s="49">
        <f t="shared" ref="E248:M248" si="354">IF(($C249-E247)&gt;=36,3,     IF(($C249-E247)&gt;=18,2,       IF(($C249-E247)&gt;=0,1,0)   )    )</f>
        <v>1</v>
      </c>
      <c r="F248" s="49">
        <f t="shared" si="354"/>
        <v>1</v>
      </c>
      <c r="G248" s="49">
        <f t="shared" si="354"/>
        <v>1</v>
      </c>
      <c r="H248" s="49">
        <f t="shared" si="354"/>
        <v>1</v>
      </c>
      <c r="I248" s="49">
        <f t="shared" si="354"/>
        <v>2</v>
      </c>
      <c r="J248" s="49">
        <f t="shared" si="354"/>
        <v>2</v>
      </c>
      <c r="K248" s="49">
        <f t="shared" si="354"/>
        <v>2</v>
      </c>
      <c r="L248" s="49">
        <f t="shared" si="354"/>
        <v>1</v>
      </c>
      <c r="M248" s="50">
        <f t="shared" si="354"/>
        <v>1</v>
      </c>
      <c r="N248" s="123">
        <f t="shared" ref="N248:N250" si="355">SUM(E248:M248)</f>
        <v>12</v>
      </c>
      <c r="O248" s="126">
        <f t="shared" ref="O248:W248" si="356">IF(($C249-O247)&gt;=36,3,     IF(($C249-O247)&gt;=18,2,       IF(($C249-O247)&gt;=0,1,0)   )    )</f>
        <v>1</v>
      </c>
      <c r="P248" s="49">
        <f t="shared" si="356"/>
        <v>1</v>
      </c>
      <c r="Q248" s="49">
        <f t="shared" si="356"/>
        <v>2</v>
      </c>
      <c r="R248" s="49">
        <f t="shared" si="356"/>
        <v>1</v>
      </c>
      <c r="S248" s="49">
        <f t="shared" si="356"/>
        <v>1</v>
      </c>
      <c r="T248" s="49">
        <f t="shared" si="356"/>
        <v>1</v>
      </c>
      <c r="U248" s="49">
        <f t="shared" si="356"/>
        <v>1</v>
      </c>
      <c r="V248" s="49">
        <f t="shared" si="356"/>
        <v>2</v>
      </c>
      <c r="W248" s="50">
        <f t="shared" si="356"/>
        <v>1</v>
      </c>
      <c r="X248" s="113">
        <f t="shared" ref="X248:X250" si="357">SUM(O248:W248)</f>
        <v>11</v>
      </c>
      <c r="Y248" s="85">
        <f>N248+X248</f>
        <v>23</v>
      </c>
      <c r="AB248" s="87"/>
    </row>
    <row r="249" spans="1:28" ht="13.5" customHeight="1" x14ac:dyDescent="0.25">
      <c r="A249" s="91" t="s">
        <v>24</v>
      </c>
      <c r="B249" s="73">
        <f>AA264</f>
        <v>23.600000000000016</v>
      </c>
      <c r="C249" s="112">
        <f>ROUND((B249*Y247/113)+Y245-Y246,0)</f>
        <v>23</v>
      </c>
      <c r="D249" s="52" t="s">
        <v>14</v>
      </c>
      <c r="E249" s="84">
        <v>0</v>
      </c>
      <c r="F249" s="84">
        <v>0</v>
      </c>
      <c r="G249" s="84">
        <v>0</v>
      </c>
      <c r="H249" s="84">
        <v>0</v>
      </c>
      <c r="I249" s="84">
        <v>0</v>
      </c>
      <c r="J249" s="84">
        <v>0</v>
      </c>
      <c r="K249" s="84">
        <v>0</v>
      </c>
      <c r="L249" s="84">
        <v>0</v>
      </c>
      <c r="M249" s="114">
        <v>0</v>
      </c>
      <c r="N249" s="124">
        <f t="shared" si="355"/>
        <v>0</v>
      </c>
      <c r="O249" s="84">
        <v>0</v>
      </c>
      <c r="P249" s="84">
        <v>0</v>
      </c>
      <c r="Q249" s="84">
        <v>0</v>
      </c>
      <c r="R249" s="84">
        <v>0</v>
      </c>
      <c r="S249" s="84">
        <v>0</v>
      </c>
      <c r="T249" s="84">
        <v>0</v>
      </c>
      <c r="U249" s="84">
        <v>0</v>
      </c>
      <c r="V249" s="84">
        <v>0</v>
      </c>
      <c r="W249" s="114">
        <v>0</v>
      </c>
      <c r="X249" s="109">
        <f t="shared" si="357"/>
        <v>0</v>
      </c>
      <c r="Y249" s="67">
        <f>N249+X249</f>
        <v>0</v>
      </c>
      <c r="Z249" s="92">
        <f>IF(AND(B249&lt;=36,Y250&gt;0),   VLOOKUP(((IF(AND(B249&gt;=18.5,B249&lt;= 26.4),4,5))&amp;Y250),TablaBajas[],2,FALSE), 0)</f>
        <v>0</v>
      </c>
      <c r="AA249" s="142">
        <f>IF((B249+Z249)&gt;=26.4,26.4,(B249+Z249))</f>
        <v>23.600000000000016</v>
      </c>
      <c r="AB249" s="93">
        <f>IF(Y249&gt;0,AB264+1,AB264)</f>
        <v>114</v>
      </c>
    </row>
    <row r="250" spans="1:28" ht="13.5" customHeight="1" thickBot="1" x14ac:dyDescent="0.3">
      <c r="A250" s="94"/>
      <c r="D250" s="74" t="s">
        <v>18</v>
      </c>
      <c r="E250" s="51">
        <f t="shared" ref="E250:M250" si="358" xml:space="preserve">       IF(    OR(E249="-", E249="",E249=0),0,       IF(E249-(E246+E248)&gt;=2,0,   IF(E249-(E246+E248)=1,1,   IF(E249-(E246+E248)=0,2,   IF(E249-(E246+E248)=-1,3,   IF(E249-(E246+E248)=-2,4,   IF(E249-(E246+E248)=-3,5,    IF(E249-(E246+E248)=-4,6,    ))))))))</f>
        <v>0</v>
      </c>
      <c r="F250" s="51">
        <f t="shared" si="358"/>
        <v>0</v>
      </c>
      <c r="G250" s="51">
        <f t="shared" si="358"/>
        <v>0</v>
      </c>
      <c r="H250" s="51">
        <f t="shared" si="358"/>
        <v>0</v>
      </c>
      <c r="I250" s="51">
        <f t="shared" si="358"/>
        <v>0</v>
      </c>
      <c r="J250" s="51">
        <f t="shared" si="358"/>
        <v>0</v>
      </c>
      <c r="K250" s="51">
        <f t="shared" si="358"/>
        <v>0</v>
      </c>
      <c r="L250" s="51">
        <f t="shared" si="358"/>
        <v>0</v>
      </c>
      <c r="M250" s="115">
        <f t="shared" si="358"/>
        <v>0</v>
      </c>
      <c r="N250" s="125">
        <f t="shared" si="355"/>
        <v>0</v>
      </c>
      <c r="O250" s="128">
        <f t="shared" ref="O250:W250" si="359" xml:space="preserve">       IF(    OR(O249="-", O249="",O249=0),0,       IF(O249-(O246+O248)&gt;=2,0,   IF(O249-(O246+O248)=1,1,   IF(O249-(O246+O248)=0,2,   IF(O249-(O246+O248)=-1,3,   IF(O249-(O246+O248)=-2,4,   IF(O249-(O246+O248)=-3,5,    IF(O249-(O246+O248)=-4,6,    ))))))))</f>
        <v>0</v>
      </c>
      <c r="P250" s="51">
        <f t="shared" si="359"/>
        <v>0</v>
      </c>
      <c r="Q250" s="51">
        <f t="shared" si="359"/>
        <v>0</v>
      </c>
      <c r="R250" s="51">
        <f t="shared" si="359"/>
        <v>0</v>
      </c>
      <c r="S250" s="51">
        <f t="shared" si="359"/>
        <v>0</v>
      </c>
      <c r="T250" s="51">
        <f t="shared" si="359"/>
        <v>0</v>
      </c>
      <c r="U250" s="51">
        <f t="shared" si="359"/>
        <v>0</v>
      </c>
      <c r="V250" s="51">
        <f t="shared" si="359"/>
        <v>0</v>
      </c>
      <c r="W250" s="115">
        <f t="shared" si="359"/>
        <v>0</v>
      </c>
      <c r="X250" s="120">
        <f t="shared" si="357"/>
        <v>0</v>
      </c>
      <c r="Y250" s="68">
        <f>N250+X250</f>
        <v>0</v>
      </c>
      <c r="AB250" s="87"/>
    </row>
    <row r="251" spans="1:28" ht="13.5" thickBot="1" x14ac:dyDescent="0.25">
      <c r="A251" s="95"/>
      <c r="AB251" s="87"/>
    </row>
    <row r="252" spans="1:28" ht="12.75" customHeight="1" x14ac:dyDescent="0.25">
      <c r="A252" s="99"/>
      <c r="D252" s="53" t="s">
        <v>15</v>
      </c>
      <c r="E252" s="54">
        <f t="shared" ref="E252:M252" si="360">IF(($C253-E247)&gt;=36,3,     IF(($C253-E247)&gt;=18,2,       IF(($C253-E247)&gt;=0,1,0)   )    )</f>
        <v>1</v>
      </c>
      <c r="F252" s="54">
        <f t="shared" si="360"/>
        <v>1</v>
      </c>
      <c r="G252" s="54">
        <f t="shared" si="360"/>
        <v>1</v>
      </c>
      <c r="H252" s="54">
        <f t="shared" si="360"/>
        <v>1</v>
      </c>
      <c r="I252" s="54">
        <f t="shared" si="360"/>
        <v>2</v>
      </c>
      <c r="J252" s="54">
        <f t="shared" si="360"/>
        <v>2</v>
      </c>
      <c r="K252" s="54">
        <f t="shared" si="360"/>
        <v>2</v>
      </c>
      <c r="L252" s="54">
        <f t="shared" si="360"/>
        <v>1</v>
      </c>
      <c r="M252" s="55">
        <f t="shared" si="360"/>
        <v>2</v>
      </c>
      <c r="N252" s="129">
        <f t="shared" ref="N252" si="361">SUM(E252:M252)</f>
        <v>13</v>
      </c>
      <c r="O252" s="132">
        <f t="shared" ref="O252:W252" si="362">IF(($C253-O247)&gt;=36,3,     IF(($C253-O247)&gt;=18,2,       IF(($C253-O247)&gt;=0,1,0)   )    )</f>
        <v>1</v>
      </c>
      <c r="P252" s="54">
        <f t="shared" si="362"/>
        <v>1</v>
      </c>
      <c r="Q252" s="54">
        <f t="shared" si="362"/>
        <v>2</v>
      </c>
      <c r="R252" s="54">
        <f t="shared" si="362"/>
        <v>1</v>
      </c>
      <c r="S252" s="54">
        <f t="shared" si="362"/>
        <v>1</v>
      </c>
      <c r="T252" s="54">
        <f t="shared" si="362"/>
        <v>1</v>
      </c>
      <c r="U252" s="54">
        <f t="shared" si="362"/>
        <v>2</v>
      </c>
      <c r="V252" s="54">
        <f t="shared" si="362"/>
        <v>2</v>
      </c>
      <c r="W252" s="55">
        <f t="shared" si="362"/>
        <v>1</v>
      </c>
      <c r="X252" s="116">
        <f t="shared" ref="X252:X254" si="363">SUM(O252:W252)</f>
        <v>12</v>
      </c>
      <c r="Y252" s="55">
        <f>N252+X252</f>
        <v>25</v>
      </c>
      <c r="AB252" s="87"/>
    </row>
    <row r="253" spans="1:28" ht="13.5" customHeight="1" x14ac:dyDescent="0.25">
      <c r="A253" s="96" t="s">
        <v>22</v>
      </c>
      <c r="B253" s="78">
        <f>AA268</f>
        <v>25.400000000000002</v>
      </c>
      <c r="C253" s="112">
        <f>ROUND((B253*Y247/113)+Y245-Y246,0)</f>
        <v>25</v>
      </c>
      <c r="D253" s="57" t="s">
        <v>14</v>
      </c>
      <c r="E253" s="84">
        <v>7</v>
      </c>
      <c r="F253" s="84">
        <v>3</v>
      </c>
      <c r="G253" s="84">
        <v>5</v>
      </c>
      <c r="H253" s="84">
        <v>7</v>
      </c>
      <c r="I253" s="84">
        <v>7</v>
      </c>
      <c r="J253" s="84">
        <v>8</v>
      </c>
      <c r="K253" s="84">
        <v>7</v>
      </c>
      <c r="L253" s="84">
        <v>5</v>
      </c>
      <c r="M253" s="114">
        <v>4</v>
      </c>
      <c r="N253" s="130">
        <f t="shared" ref="N253" si="364">SUM(E253:M253)</f>
        <v>53</v>
      </c>
      <c r="O253" s="84">
        <v>7</v>
      </c>
      <c r="P253" s="84">
        <v>7</v>
      </c>
      <c r="Q253" s="84">
        <v>7</v>
      </c>
      <c r="R253" s="84">
        <v>4</v>
      </c>
      <c r="S253" s="84">
        <v>8</v>
      </c>
      <c r="T253" s="84">
        <v>6</v>
      </c>
      <c r="U253" s="84">
        <v>8</v>
      </c>
      <c r="V253" s="84">
        <v>5</v>
      </c>
      <c r="W253" s="114">
        <v>7</v>
      </c>
      <c r="X253" s="110">
        <f t="shared" si="363"/>
        <v>59</v>
      </c>
      <c r="Y253" s="69">
        <f>N253+X253</f>
        <v>112</v>
      </c>
      <c r="Z253" s="97">
        <f>IF(AND(B253&lt;=36,Y254&gt;0),   VLOOKUP(((IF(AND(B253&gt;=18.5,B253&lt;= 26.4),4,5))&amp;Y254),TablaBajas[],2,FALSE), 0)</f>
        <v>1.0999999999999999</v>
      </c>
      <c r="AA253" s="143">
        <f>IF((B253+Z253)&gt;=26.4,26.4,(B253+Z253))</f>
        <v>26.4</v>
      </c>
      <c r="AB253" s="98">
        <f>IF(Y253&gt;0,AB268+1,AB268)</f>
        <v>112</v>
      </c>
    </row>
    <row r="254" spans="1:28" ht="13.5" customHeight="1" thickBot="1" x14ac:dyDescent="0.3">
      <c r="A254" s="99"/>
      <c r="D254" s="75" t="s">
        <v>18</v>
      </c>
      <c r="E254" s="56">
        <f t="shared" ref="E254:M254" si="365" xml:space="preserve">       IF(    OR(E253="-", E253="",E253=0),0,       IF(E253-(E246+E252)&gt;=2,0,   IF(E253-(E246+E252)=1,1,   IF(E253-(E246+E252)=0,2,   IF(E253-(E246+E252)=-1,3,   IF(E253-(E246+E252)=-2,4,   IF(E253-(E246+E252)=-3,5,    IF(E253-(E246+E252)=-4,6,    ))))))))</f>
        <v>1</v>
      </c>
      <c r="F254" s="56">
        <f t="shared" si="365"/>
        <v>3</v>
      </c>
      <c r="G254" s="56">
        <f t="shared" si="365"/>
        <v>2</v>
      </c>
      <c r="H254" s="56">
        <f t="shared" si="365"/>
        <v>1</v>
      </c>
      <c r="I254" s="56">
        <f t="shared" si="365"/>
        <v>1</v>
      </c>
      <c r="J254" s="56">
        <f t="shared" si="365"/>
        <v>0</v>
      </c>
      <c r="K254" s="56">
        <f t="shared" si="365"/>
        <v>1</v>
      </c>
      <c r="L254" s="56">
        <f t="shared" si="365"/>
        <v>2</v>
      </c>
      <c r="M254" s="117">
        <f t="shared" si="365"/>
        <v>3</v>
      </c>
      <c r="N254" s="131">
        <f t="shared" ref="N254" si="366">SUM(E254:M254)</f>
        <v>14</v>
      </c>
      <c r="O254" s="133">
        <f t="shared" ref="O254:W254" si="367" xml:space="preserve">       IF(    OR(O253="-", O253="",O253=0),0,       IF(O253-(O246+O252)&gt;=2,0,   IF(O253-(O246+O252)=1,1,   IF(O253-(O246+O252)=0,2,   IF(O253-(O246+O252)=-1,3,   IF(O253-(O246+O252)=-2,4,   IF(O253-(O246+O252)=-3,5,    IF(O253-(O246+O252)=-4,6,    ))))))))</f>
        <v>0</v>
      </c>
      <c r="P254" s="56">
        <f t="shared" si="367"/>
        <v>1</v>
      </c>
      <c r="Q254" s="56">
        <f t="shared" si="367"/>
        <v>0</v>
      </c>
      <c r="R254" s="56">
        <f t="shared" si="367"/>
        <v>3</v>
      </c>
      <c r="S254" s="56">
        <f t="shared" si="367"/>
        <v>0</v>
      </c>
      <c r="T254" s="56">
        <f t="shared" si="367"/>
        <v>0</v>
      </c>
      <c r="U254" s="56">
        <f t="shared" si="367"/>
        <v>0</v>
      </c>
      <c r="V254" s="56">
        <f t="shared" si="367"/>
        <v>3</v>
      </c>
      <c r="W254" s="117">
        <f t="shared" si="367"/>
        <v>0</v>
      </c>
      <c r="X254" s="121">
        <f t="shared" si="363"/>
        <v>7</v>
      </c>
      <c r="Y254" s="70">
        <f>N254+X254</f>
        <v>21</v>
      </c>
      <c r="AB254" s="87"/>
    </row>
    <row r="255" spans="1:28" ht="13.5" thickBot="1" x14ac:dyDescent="0.25">
      <c r="A255" s="95"/>
      <c r="AB255" s="87"/>
    </row>
    <row r="256" spans="1:28" ht="12.75" customHeight="1" x14ac:dyDescent="0.25">
      <c r="A256" s="100"/>
      <c r="D256" s="58" t="s">
        <v>15</v>
      </c>
      <c r="E256" s="59">
        <f t="shared" ref="E256:M256" si="368">IF(($C257-E247)&gt;=36,3,     IF(($C257-E247)&gt;=18,2,       IF(($C257-E247)&gt;=0,1,0)   )    )</f>
        <v>1</v>
      </c>
      <c r="F256" s="59">
        <f t="shared" si="368"/>
        <v>1</v>
      </c>
      <c r="G256" s="59">
        <f t="shared" si="368"/>
        <v>1</v>
      </c>
      <c r="H256" s="59">
        <f t="shared" si="368"/>
        <v>1</v>
      </c>
      <c r="I256" s="59">
        <f t="shared" si="368"/>
        <v>2</v>
      </c>
      <c r="J256" s="59">
        <f t="shared" si="368"/>
        <v>2</v>
      </c>
      <c r="K256" s="59">
        <f t="shared" si="368"/>
        <v>2</v>
      </c>
      <c r="L256" s="59">
        <f t="shared" si="368"/>
        <v>1</v>
      </c>
      <c r="M256" s="60">
        <f t="shared" si="368"/>
        <v>2</v>
      </c>
      <c r="N256" s="134">
        <f t="shared" ref="N256" si="369">SUM(E256:M256)</f>
        <v>13</v>
      </c>
      <c r="O256" s="137">
        <f t="shared" ref="O256:W256" si="370">IF(($C257-O247)&gt;=36,3,     IF(($C257-O247)&gt;=18,2,       IF(($C257-O247)&gt;=0,1,0)   )    )</f>
        <v>1</v>
      </c>
      <c r="P256" s="59">
        <f t="shared" si="370"/>
        <v>1</v>
      </c>
      <c r="Q256" s="59">
        <f t="shared" si="370"/>
        <v>2</v>
      </c>
      <c r="R256" s="59">
        <f t="shared" si="370"/>
        <v>1</v>
      </c>
      <c r="S256" s="59">
        <f t="shared" si="370"/>
        <v>1</v>
      </c>
      <c r="T256" s="59">
        <f t="shared" si="370"/>
        <v>1</v>
      </c>
      <c r="U256" s="59">
        <f t="shared" si="370"/>
        <v>2</v>
      </c>
      <c r="V256" s="59">
        <f t="shared" si="370"/>
        <v>2</v>
      </c>
      <c r="W256" s="60">
        <f t="shared" si="370"/>
        <v>1</v>
      </c>
      <c r="X256" s="118">
        <f t="shared" ref="X256:X258" si="371">SUM(O256:W256)</f>
        <v>12</v>
      </c>
      <c r="Y256" s="60">
        <f>N256+X256</f>
        <v>25</v>
      </c>
      <c r="AB256" s="87"/>
    </row>
    <row r="257" spans="1:28" ht="13.5" customHeight="1" x14ac:dyDescent="0.25">
      <c r="A257" s="101" t="s">
        <v>23</v>
      </c>
      <c r="B257" s="79">
        <f>AA272</f>
        <v>25.500000000000014</v>
      </c>
      <c r="C257" s="112">
        <f>ROUND((B257*Y247/113)+Y245-Y246,0)</f>
        <v>25</v>
      </c>
      <c r="D257" s="62" t="s">
        <v>14</v>
      </c>
      <c r="E257" s="84">
        <v>5</v>
      </c>
      <c r="F257" s="84">
        <v>6</v>
      </c>
      <c r="G257" s="84">
        <v>6</v>
      </c>
      <c r="H257" s="84">
        <v>6</v>
      </c>
      <c r="I257" s="84">
        <v>5</v>
      </c>
      <c r="J257" s="84">
        <v>6</v>
      </c>
      <c r="K257" s="84">
        <v>5</v>
      </c>
      <c r="L257" s="84">
        <v>5</v>
      </c>
      <c r="M257" s="114">
        <v>6</v>
      </c>
      <c r="N257" s="135">
        <f t="shared" ref="N257" si="372">SUM(E257:M257)</f>
        <v>50</v>
      </c>
      <c r="O257" s="84">
        <v>6</v>
      </c>
      <c r="P257" s="84">
        <v>7</v>
      </c>
      <c r="Q257" s="84">
        <v>4</v>
      </c>
      <c r="R257" s="84">
        <v>5</v>
      </c>
      <c r="S257" s="84">
        <v>6</v>
      </c>
      <c r="T257" s="84">
        <v>4</v>
      </c>
      <c r="U257" s="84">
        <v>4</v>
      </c>
      <c r="V257" s="84">
        <v>5</v>
      </c>
      <c r="W257" s="114">
        <v>4</v>
      </c>
      <c r="X257" s="111">
        <f t="shared" si="371"/>
        <v>45</v>
      </c>
      <c r="Y257" s="71">
        <f>N257+X257</f>
        <v>95</v>
      </c>
      <c r="Z257" s="102">
        <f>IF(AND(B257&lt;=36,Y258&gt;0),   VLOOKUP(((IF(AND(B257&gt;=18.5,B257&lt;= 26.4),4,5))&amp;Y258),TablaBajas[],2,FALSE), 0)</f>
        <v>-0.8</v>
      </c>
      <c r="AA257" s="141">
        <f>IF((B257+Z257)&gt;=26.4,26.4,(B257+Z257))</f>
        <v>24.700000000000014</v>
      </c>
      <c r="AB257" s="103">
        <f>IF(Y257&gt;0,AB272+1,AB272)</f>
        <v>128</v>
      </c>
    </row>
    <row r="258" spans="1:28" ht="13.5" customHeight="1" thickBot="1" x14ac:dyDescent="0.3">
      <c r="A258" s="104"/>
      <c r="B258" s="105"/>
      <c r="C258" s="105"/>
      <c r="D258" s="76" t="s">
        <v>18</v>
      </c>
      <c r="E258" s="61">
        <f t="shared" ref="E258:M258" si="373" xml:space="preserve">       IF(    OR(E257="-", E257="",E257=0),0,       IF(E257-(E246+E256)&gt;=2,0,   IF(E257-(E246+E256)=1,1,   IF(E257-(E246+E256)=0,2,   IF(E257-(E246+E256)=-1,3,   IF(E257-(E246+E256)=-2,4,   IF(E257-(E246+E256)=-3,5,    IF(E257-(E246+E256)=-4,6,    ))))))))</f>
        <v>3</v>
      </c>
      <c r="F258" s="61">
        <f t="shared" si="373"/>
        <v>0</v>
      </c>
      <c r="G258" s="61">
        <f t="shared" si="373"/>
        <v>1</v>
      </c>
      <c r="H258" s="61">
        <f t="shared" si="373"/>
        <v>2</v>
      </c>
      <c r="I258" s="61">
        <f t="shared" si="373"/>
        <v>3</v>
      </c>
      <c r="J258" s="61">
        <f t="shared" si="373"/>
        <v>2</v>
      </c>
      <c r="K258" s="61">
        <f t="shared" si="373"/>
        <v>3</v>
      </c>
      <c r="L258" s="61">
        <f t="shared" si="373"/>
        <v>2</v>
      </c>
      <c r="M258" s="119">
        <f t="shared" si="373"/>
        <v>1</v>
      </c>
      <c r="N258" s="136">
        <f t="shared" ref="N258" si="374">SUM(E258:M258)</f>
        <v>17</v>
      </c>
      <c r="O258" s="138">
        <f t="shared" ref="O258:W258" si="375" xml:space="preserve">       IF(    OR(O257="-", O257="",O257=0),0,       IF(O257-(O246+O256)&gt;=2,0,   IF(O257-(O246+O256)=1,1,   IF(O257-(O246+O256)=0,2,   IF(O257-(O246+O256)=-1,3,   IF(O257-(O246+O256)=-2,4,   IF(O257-(O246+O256)=-3,5,    IF(O257-(O246+O256)=-4,6,    ))))))))</f>
        <v>1</v>
      </c>
      <c r="P258" s="61">
        <f t="shared" si="375"/>
        <v>1</v>
      </c>
      <c r="Q258" s="61">
        <f t="shared" si="375"/>
        <v>3</v>
      </c>
      <c r="R258" s="61">
        <f t="shared" si="375"/>
        <v>2</v>
      </c>
      <c r="S258" s="61">
        <f t="shared" si="375"/>
        <v>2</v>
      </c>
      <c r="T258" s="61">
        <f t="shared" si="375"/>
        <v>2</v>
      </c>
      <c r="U258" s="61">
        <f t="shared" si="375"/>
        <v>4</v>
      </c>
      <c r="V258" s="61">
        <f t="shared" si="375"/>
        <v>3</v>
      </c>
      <c r="W258" s="119">
        <f t="shared" si="375"/>
        <v>3</v>
      </c>
      <c r="X258" s="122">
        <f t="shared" si="371"/>
        <v>21</v>
      </c>
      <c r="Y258" s="72">
        <f>N258+X258</f>
        <v>38</v>
      </c>
      <c r="Z258" s="105"/>
      <c r="AA258" s="105"/>
      <c r="AB258" s="106"/>
    </row>
    <row r="259" spans="1:28" ht="9.75" customHeight="1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customHeight="1" x14ac:dyDescent="0.25">
      <c r="A260" s="88"/>
      <c r="B260" s="171" t="s">
        <v>4</v>
      </c>
      <c r="C260" s="174" t="s">
        <v>19</v>
      </c>
      <c r="D260" s="64" t="s">
        <v>1</v>
      </c>
      <c r="E260" s="40">
        <v>382</v>
      </c>
      <c r="F260" s="41">
        <v>459</v>
      </c>
      <c r="G260" s="41">
        <v>301</v>
      </c>
      <c r="H260" s="41">
        <v>302</v>
      </c>
      <c r="I260" s="41">
        <v>146</v>
      </c>
      <c r="J260" s="41">
        <v>373</v>
      </c>
      <c r="K260" s="41">
        <v>478</v>
      </c>
      <c r="L260" s="41">
        <v>172</v>
      </c>
      <c r="M260" s="42">
        <v>349</v>
      </c>
      <c r="N260" s="177" t="s">
        <v>16</v>
      </c>
      <c r="O260" s="40">
        <v>403</v>
      </c>
      <c r="P260" s="41">
        <v>182</v>
      </c>
      <c r="Q260" s="41">
        <v>471</v>
      </c>
      <c r="R260" s="41">
        <v>150</v>
      </c>
      <c r="S260" s="41">
        <v>387</v>
      </c>
      <c r="T260" s="41">
        <v>286</v>
      </c>
      <c r="U260" s="41">
        <v>376</v>
      </c>
      <c r="V260" s="41">
        <v>476</v>
      </c>
      <c r="W260" s="42">
        <v>270</v>
      </c>
      <c r="X260" s="177" t="s">
        <v>17</v>
      </c>
      <c r="Y260" s="89">
        <v>71.5</v>
      </c>
      <c r="Z260" s="180" t="s">
        <v>27</v>
      </c>
      <c r="AA260" s="183" t="s">
        <v>6</v>
      </c>
      <c r="AB260" s="186" t="s">
        <v>20</v>
      </c>
    </row>
    <row r="261" spans="1:28" ht="15.75" customHeight="1" x14ac:dyDescent="0.25">
      <c r="A261" s="90" t="s">
        <v>21</v>
      </c>
      <c r="B261" s="172"/>
      <c r="C261" s="175"/>
      <c r="D261" s="65" t="s">
        <v>2</v>
      </c>
      <c r="E261" s="43">
        <v>4</v>
      </c>
      <c r="F261" s="39">
        <v>5</v>
      </c>
      <c r="G261" s="39">
        <v>4</v>
      </c>
      <c r="H261" s="39">
        <v>4</v>
      </c>
      <c r="I261" s="39">
        <v>3</v>
      </c>
      <c r="J261" s="39">
        <v>4</v>
      </c>
      <c r="K261" s="39">
        <v>5</v>
      </c>
      <c r="L261" s="39">
        <v>3</v>
      </c>
      <c r="M261" s="44">
        <v>4</v>
      </c>
      <c r="N261" s="178"/>
      <c r="O261" s="43">
        <v>4</v>
      </c>
      <c r="P261" s="39">
        <v>3</v>
      </c>
      <c r="Q261" s="39">
        <v>5</v>
      </c>
      <c r="R261" s="39">
        <v>3</v>
      </c>
      <c r="S261" s="39">
        <v>4</v>
      </c>
      <c r="T261" s="39">
        <v>4</v>
      </c>
      <c r="U261" s="39">
        <v>4</v>
      </c>
      <c r="V261" s="39">
        <v>5</v>
      </c>
      <c r="W261" s="44">
        <v>4</v>
      </c>
      <c r="X261" s="178"/>
      <c r="Y261" s="63">
        <v>72</v>
      </c>
      <c r="Z261" s="181"/>
      <c r="AA261" s="184"/>
      <c r="AB261" s="187"/>
    </row>
    <row r="262" spans="1:28" ht="15.75" thickBot="1" x14ac:dyDescent="0.3">
      <c r="A262" s="107">
        <v>44936</v>
      </c>
      <c r="B262" s="173"/>
      <c r="C262" s="176"/>
      <c r="D262" s="66" t="s">
        <v>3</v>
      </c>
      <c r="E262" s="45">
        <v>5</v>
      </c>
      <c r="F262" s="46">
        <v>9</v>
      </c>
      <c r="G262" s="46">
        <v>13</v>
      </c>
      <c r="H262" s="46">
        <v>15</v>
      </c>
      <c r="I262" s="46">
        <v>17</v>
      </c>
      <c r="J262" s="46">
        <v>3</v>
      </c>
      <c r="K262" s="46">
        <v>7</v>
      </c>
      <c r="L262" s="46">
        <v>11</v>
      </c>
      <c r="M262" s="47">
        <v>1</v>
      </c>
      <c r="N262" s="179"/>
      <c r="O262" s="45">
        <v>4</v>
      </c>
      <c r="P262" s="46">
        <v>14</v>
      </c>
      <c r="Q262" s="46">
        <v>6</v>
      </c>
      <c r="R262" s="46">
        <v>18</v>
      </c>
      <c r="S262" s="46">
        <v>2</v>
      </c>
      <c r="T262" s="46">
        <v>16</v>
      </c>
      <c r="U262" s="46">
        <v>8</v>
      </c>
      <c r="V262" s="46">
        <v>12</v>
      </c>
      <c r="W262" s="47">
        <v>10</v>
      </c>
      <c r="X262" s="179"/>
      <c r="Y262" s="108">
        <v>130</v>
      </c>
      <c r="Z262" s="182"/>
      <c r="AA262" s="185"/>
      <c r="AB262" s="188"/>
    </row>
    <row r="263" spans="1:28" ht="12.75" customHeight="1" x14ac:dyDescent="0.25">
      <c r="A263" s="91"/>
      <c r="D263" s="48" t="s">
        <v>15</v>
      </c>
      <c r="E263" s="49">
        <f t="shared" ref="E263:M263" si="376">IF(($C264-E262)&gt;=36,3,     IF(($C264-E262)&gt;=18,2,       IF(($C264-E262)&gt;=0,1,0)   )    )</f>
        <v>2</v>
      </c>
      <c r="F263" s="49">
        <f t="shared" si="376"/>
        <v>1</v>
      </c>
      <c r="G263" s="49">
        <f t="shared" si="376"/>
        <v>1</v>
      </c>
      <c r="H263" s="49">
        <f t="shared" si="376"/>
        <v>1</v>
      </c>
      <c r="I263" s="49">
        <f t="shared" si="376"/>
        <v>1</v>
      </c>
      <c r="J263" s="49">
        <f t="shared" si="376"/>
        <v>2</v>
      </c>
      <c r="K263" s="49">
        <f t="shared" si="376"/>
        <v>2</v>
      </c>
      <c r="L263" s="49">
        <f t="shared" si="376"/>
        <v>1</v>
      </c>
      <c r="M263" s="50">
        <f t="shared" si="376"/>
        <v>2</v>
      </c>
      <c r="N263" s="123">
        <f t="shared" ref="N263:N265" si="377">SUM(E263:M263)</f>
        <v>13</v>
      </c>
      <c r="O263" s="126">
        <f t="shared" ref="O263:W263" si="378">IF(($C264-O262)&gt;=36,3,     IF(($C264-O262)&gt;=18,2,       IF(($C264-O262)&gt;=0,1,0)   )    )</f>
        <v>2</v>
      </c>
      <c r="P263" s="49">
        <f t="shared" si="378"/>
        <v>1</v>
      </c>
      <c r="Q263" s="49">
        <f t="shared" si="378"/>
        <v>2</v>
      </c>
      <c r="R263" s="49">
        <f t="shared" si="378"/>
        <v>1</v>
      </c>
      <c r="S263" s="49">
        <f t="shared" si="378"/>
        <v>2</v>
      </c>
      <c r="T263" s="49">
        <f t="shared" si="378"/>
        <v>1</v>
      </c>
      <c r="U263" s="49">
        <f t="shared" si="378"/>
        <v>2</v>
      </c>
      <c r="V263" s="49">
        <f t="shared" si="378"/>
        <v>1</v>
      </c>
      <c r="W263" s="50">
        <f t="shared" si="378"/>
        <v>1</v>
      </c>
      <c r="X263" s="113">
        <f t="shared" ref="X263:X265" si="379">SUM(O263:W263)</f>
        <v>13</v>
      </c>
      <c r="Y263" s="85">
        <f>N263+X263</f>
        <v>26</v>
      </c>
      <c r="AB263" s="87"/>
    </row>
    <row r="264" spans="1:28" ht="13.5" customHeight="1" x14ac:dyDescent="0.25">
      <c r="A264" s="91" t="s">
        <v>24</v>
      </c>
      <c r="B264" s="73">
        <f>AA279</f>
        <v>23.200000000000017</v>
      </c>
      <c r="C264" s="112">
        <f>ROUND((B264*Y262/113)+Y260-Y261,0)</f>
        <v>26</v>
      </c>
      <c r="D264" s="52" t="s">
        <v>14</v>
      </c>
      <c r="E264" s="84">
        <v>5</v>
      </c>
      <c r="F264" s="84">
        <v>7</v>
      </c>
      <c r="G264" s="84">
        <v>4</v>
      </c>
      <c r="H264" s="84">
        <v>6</v>
      </c>
      <c r="I264" s="84">
        <v>6</v>
      </c>
      <c r="J264" s="84">
        <v>6</v>
      </c>
      <c r="K264" s="84">
        <v>6</v>
      </c>
      <c r="L264" s="84">
        <v>4</v>
      </c>
      <c r="M264" s="114">
        <v>6</v>
      </c>
      <c r="N264" s="124">
        <f t="shared" si="377"/>
        <v>50</v>
      </c>
      <c r="O264" s="84">
        <v>8</v>
      </c>
      <c r="P264" s="84">
        <v>5</v>
      </c>
      <c r="Q264" s="84">
        <v>7</v>
      </c>
      <c r="R264" s="84">
        <v>4</v>
      </c>
      <c r="S264" s="84">
        <v>6</v>
      </c>
      <c r="T264" s="84">
        <v>5</v>
      </c>
      <c r="U264" s="84">
        <v>8</v>
      </c>
      <c r="V264" s="84">
        <v>8</v>
      </c>
      <c r="W264" s="114">
        <v>5</v>
      </c>
      <c r="X264" s="109">
        <f t="shared" si="379"/>
        <v>56</v>
      </c>
      <c r="Y264" s="67">
        <f>N264+X264</f>
        <v>106</v>
      </c>
      <c r="Z264" s="92">
        <f>IF(AND(B264&lt;=36,Y265&gt;0),   VLOOKUP(((IF(AND(B264&gt;=18.5,B264&lt;= 26.4),4,5))&amp;Y265),TablaBajas[],2,FALSE), 0)</f>
        <v>0.4</v>
      </c>
      <c r="AA264" s="142">
        <f>IF((B264+Z264)&gt;=26.4,26.4,(B264+Z264))</f>
        <v>23.600000000000016</v>
      </c>
      <c r="AB264" s="93">
        <f>IF(Y264&gt;0,AB279+1,AB279)</f>
        <v>114</v>
      </c>
    </row>
    <row r="265" spans="1:28" ht="13.5" customHeight="1" thickBot="1" x14ac:dyDescent="0.3">
      <c r="A265" s="94"/>
      <c r="D265" s="74" t="s">
        <v>18</v>
      </c>
      <c r="E265" s="51">
        <f t="shared" ref="E265:M265" si="380" xml:space="preserve">       IF(    OR(E264="-", E264="",E264=0),0,       IF(E264-(E261+E263)&gt;=2,0,   IF(E264-(E261+E263)=1,1,   IF(E264-(E261+E263)=0,2,   IF(E264-(E261+E263)=-1,3,   IF(E264-(E261+E263)=-2,4,   IF(E264-(E261+E263)=-3,5,    IF(E264-(E261+E263)=-4,6,    ))))))))</f>
        <v>3</v>
      </c>
      <c r="F265" s="51">
        <f t="shared" si="380"/>
        <v>1</v>
      </c>
      <c r="G265" s="51">
        <f t="shared" si="380"/>
        <v>3</v>
      </c>
      <c r="H265" s="51">
        <f t="shared" si="380"/>
        <v>1</v>
      </c>
      <c r="I265" s="51">
        <f t="shared" si="380"/>
        <v>0</v>
      </c>
      <c r="J265" s="51">
        <f t="shared" si="380"/>
        <v>2</v>
      </c>
      <c r="K265" s="51">
        <f t="shared" si="380"/>
        <v>3</v>
      </c>
      <c r="L265" s="51">
        <f t="shared" si="380"/>
        <v>2</v>
      </c>
      <c r="M265" s="115">
        <f t="shared" si="380"/>
        <v>2</v>
      </c>
      <c r="N265" s="125">
        <f t="shared" si="377"/>
        <v>17</v>
      </c>
      <c r="O265" s="128">
        <f t="shared" ref="O265:W265" si="381" xml:space="preserve">       IF(    OR(O264="-", O264="",O264=0),0,       IF(O264-(O261+O263)&gt;=2,0,   IF(O264-(O261+O263)=1,1,   IF(O264-(O261+O263)=0,2,   IF(O264-(O261+O263)=-1,3,   IF(O264-(O261+O263)=-2,4,   IF(O264-(O261+O263)=-3,5,    IF(O264-(O261+O263)=-4,6,    ))))))))</f>
        <v>0</v>
      </c>
      <c r="P265" s="51">
        <f t="shared" si="381"/>
        <v>1</v>
      </c>
      <c r="Q265" s="51">
        <f t="shared" si="381"/>
        <v>2</v>
      </c>
      <c r="R265" s="51">
        <f t="shared" si="381"/>
        <v>2</v>
      </c>
      <c r="S265" s="51">
        <f t="shared" si="381"/>
        <v>2</v>
      </c>
      <c r="T265" s="51">
        <f t="shared" si="381"/>
        <v>2</v>
      </c>
      <c r="U265" s="51">
        <f t="shared" si="381"/>
        <v>0</v>
      </c>
      <c r="V265" s="51">
        <f t="shared" si="381"/>
        <v>0</v>
      </c>
      <c r="W265" s="115">
        <f t="shared" si="381"/>
        <v>2</v>
      </c>
      <c r="X265" s="120">
        <f t="shared" si="379"/>
        <v>11</v>
      </c>
      <c r="Y265" s="68">
        <f>N265+X265</f>
        <v>28</v>
      </c>
      <c r="AB265" s="87"/>
    </row>
    <row r="266" spans="1:28" ht="13.5" thickBot="1" x14ac:dyDescent="0.25">
      <c r="A266" s="95"/>
      <c r="AB266" s="87"/>
    </row>
    <row r="267" spans="1:28" ht="12.75" customHeight="1" x14ac:dyDescent="0.25">
      <c r="A267" s="99"/>
      <c r="D267" s="53" t="s">
        <v>15</v>
      </c>
      <c r="E267" s="54">
        <f t="shared" ref="E267:M267" si="382">IF(($C268-E262)&gt;=36,3,     IF(($C268-E262)&gt;=18,2,       IF(($C268-E262)&gt;=0,1,0)   )    )</f>
        <v>2</v>
      </c>
      <c r="F267" s="54">
        <f t="shared" si="382"/>
        <v>2</v>
      </c>
      <c r="G267" s="54">
        <f t="shared" si="382"/>
        <v>1</v>
      </c>
      <c r="H267" s="54">
        <f t="shared" si="382"/>
        <v>1</v>
      </c>
      <c r="I267" s="54">
        <f t="shared" si="382"/>
        <v>1</v>
      </c>
      <c r="J267" s="54">
        <f t="shared" si="382"/>
        <v>2</v>
      </c>
      <c r="K267" s="54">
        <f t="shared" si="382"/>
        <v>2</v>
      </c>
      <c r="L267" s="54">
        <f t="shared" si="382"/>
        <v>1</v>
      </c>
      <c r="M267" s="55">
        <f t="shared" si="382"/>
        <v>2</v>
      </c>
      <c r="N267" s="129">
        <f t="shared" ref="N267" si="383">SUM(E267:M267)</f>
        <v>14</v>
      </c>
      <c r="O267" s="132">
        <f t="shared" ref="O267:W267" si="384">IF(($C268-O262)&gt;=36,3,     IF(($C268-O262)&gt;=18,2,       IF(($C268-O262)&gt;=0,1,0)   )    )</f>
        <v>2</v>
      </c>
      <c r="P267" s="54">
        <f t="shared" si="384"/>
        <v>1</v>
      </c>
      <c r="Q267" s="54">
        <f t="shared" si="384"/>
        <v>2</v>
      </c>
      <c r="R267" s="54">
        <f t="shared" si="384"/>
        <v>1</v>
      </c>
      <c r="S267" s="54">
        <f t="shared" si="384"/>
        <v>2</v>
      </c>
      <c r="T267" s="54">
        <f t="shared" si="384"/>
        <v>1</v>
      </c>
      <c r="U267" s="54">
        <f t="shared" si="384"/>
        <v>2</v>
      </c>
      <c r="V267" s="54">
        <f t="shared" si="384"/>
        <v>1</v>
      </c>
      <c r="W267" s="55">
        <f t="shared" si="384"/>
        <v>2</v>
      </c>
      <c r="X267" s="116">
        <f t="shared" ref="X267:X269" si="385">SUM(O267:W267)</f>
        <v>14</v>
      </c>
      <c r="Y267" s="55">
        <f>N267+X267</f>
        <v>28</v>
      </c>
      <c r="AB267" s="87"/>
    </row>
    <row r="268" spans="1:28" ht="13.5" customHeight="1" x14ac:dyDescent="0.25">
      <c r="A268" s="96" t="s">
        <v>22</v>
      </c>
      <c r="B268" s="78">
        <f>AA283</f>
        <v>25.1</v>
      </c>
      <c r="C268" s="112">
        <f>ROUND((B268*Y262/113)+Y260-Y261,0)</f>
        <v>28</v>
      </c>
      <c r="D268" s="57" t="s">
        <v>14</v>
      </c>
      <c r="E268" s="84">
        <v>5</v>
      </c>
      <c r="F268" s="84">
        <v>8</v>
      </c>
      <c r="G268" s="84">
        <v>7</v>
      </c>
      <c r="H268" s="84">
        <v>6</v>
      </c>
      <c r="I268" s="84">
        <v>3</v>
      </c>
      <c r="J268" s="84">
        <v>6</v>
      </c>
      <c r="K268" s="84">
        <v>8</v>
      </c>
      <c r="L268" s="84">
        <v>5</v>
      </c>
      <c r="M268" s="114">
        <v>8</v>
      </c>
      <c r="N268" s="130">
        <f t="shared" ref="N268" si="386">SUM(E268:M268)</f>
        <v>56</v>
      </c>
      <c r="O268" s="84">
        <v>6</v>
      </c>
      <c r="P268" s="84">
        <v>4</v>
      </c>
      <c r="Q268" s="84">
        <v>8</v>
      </c>
      <c r="R268" s="84">
        <v>5</v>
      </c>
      <c r="S268" s="84">
        <v>6</v>
      </c>
      <c r="T268" s="84">
        <v>5</v>
      </c>
      <c r="U268" s="84">
        <v>5</v>
      </c>
      <c r="V268" s="84">
        <v>7</v>
      </c>
      <c r="W268" s="114">
        <v>5</v>
      </c>
      <c r="X268" s="110">
        <f t="shared" si="385"/>
        <v>51</v>
      </c>
      <c r="Y268" s="69">
        <f>N268+X268</f>
        <v>107</v>
      </c>
      <c r="Z268" s="97">
        <f>IF(AND(B268&lt;=36,Y269&gt;0),   VLOOKUP(((IF(AND(B268&gt;=18.5,B268&lt;= 26.4),4,5))&amp;Y269),TablaBajas[],2,FALSE), 0)</f>
        <v>0.30000000000000004</v>
      </c>
      <c r="AA268" s="143">
        <f>IF((B268+Z268)&gt;=26.4,26.4,(B268+Z268))</f>
        <v>25.400000000000002</v>
      </c>
      <c r="AB268" s="98">
        <f>IF(Y268&gt;0,AB283+1,AB283)</f>
        <v>111</v>
      </c>
    </row>
    <row r="269" spans="1:28" ht="13.5" customHeight="1" thickBot="1" x14ac:dyDescent="0.3">
      <c r="A269" s="99"/>
      <c r="D269" s="75" t="s">
        <v>18</v>
      </c>
      <c r="E269" s="56">
        <f t="shared" ref="E269:M269" si="387" xml:space="preserve">       IF(    OR(E268="-", E268="",E268=0),0,       IF(E268-(E261+E267)&gt;=2,0,   IF(E268-(E261+E267)=1,1,   IF(E268-(E261+E267)=0,2,   IF(E268-(E261+E267)=-1,3,   IF(E268-(E261+E267)=-2,4,   IF(E268-(E261+E267)=-3,5,    IF(E268-(E261+E267)=-4,6,    ))))))))</f>
        <v>3</v>
      </c>
      <c r="F269" s="56">
        <f t="shared" si="387"/>
        <v>1</v>
      </c>
      <c r="G269" s="56">
        <f t="shared" si="387"/>
        <v>0</v>
      </c>
      <c r="H269" s="56">
        <f t="shared" si="387"/>
        <v>1</v>
      </c>
      <c r="I269" s="56">
        <f t="shared" si="387"/>
        <v>3</v>
      </c>
      <c r="J269" s="56">
        <f t="shared" si="387"/>
        <v>2</v>
      </c>
      <c r="K269" s="56">
        <f t="shared" si="387"/>
        <v>1</v>
      </c>
      <c r="L269" s="56">
        <f t="shared" si="387"/>
        <v>1</v>
      </c>
      <c r="M269" s="117">
        <f t="shared" si="387"/>
        <v>0</v>
      </c>
      <c r="N269" s="131">
        <f t="shared" ref="N269" si="388">SUM(E269:M269)</f>
        <v>12</v>
      </c>
      <c r="O269" s="133">
        <f t="shared" ref="O269:W269" si="389" xml:space="preserve">       IF(    OR(O268="-", O268="",O268=0),0,       IF(O268-(O261+O267)&gt;=2,0,   IF(O268-(O261+O267)=1,1,   IF(O268-(O261+O267)=0,2,   IF(O268-(O261+O267)=-1,3,   IF(O268-(O261+O267)=-2,4,   IF(O268-(O261+O267)=-3,5,    IF(O268-(O261+O267)=-4,6,    ))))))))</f>
        <v>2</v>
      </c>
      <c r="P269" s="56">
        <f t="shared" si="389"/>
        <v>2</v>
      </c>
      <c r="Q269" s="56">
        <f t="shared" si="389"/>
        <v>1</v>
      </c>
      <c r="R269" s="56">
        <f t="shared" si="389"/>
        <v>1</v>
      </c>
      <c r="S269" s="56">
        <f t="shared" si="389"/>
        <v>2</v>
      </c>
      <c r="T269" s="56">
        <f t="shared" si="389"/>
        <v>2</v>
      </c>
      <c r="U269" s="56">
        <f t="shared" si="389"/>
        <v>3</v>
      </c>
      <c r="V269" s="56">
        <f t="shared" si="389"/>
        <v>1</v>
      </c>
      <c r="W269" s="117">
        <f t="shared" si="389"/>
        <v>3</v>
      </c>
      <c r="X269" s="121">
        <f t="shared" si="385"/>
        <v>17</v>
      </c>
      <c r="Y269" s="70">
        <f>N269+X269</f>
        <v>29</v>
      </c>
      <c r="AB269" s="87"/>
    </row>
    <row r="270" spans="1:28" ht="13.5" thickBot="1" x14ac:dyDescent="0.25">
      <c r="A270" s="95"/>
      <c r="AB270" s="87"/>
    </row>
    <row r="271" spans="1:28" ht="12.75" customHeight="1" x14ac:dyDescent="0.25">
      <c r="A271" s="100"/>
      <c r="D271" s="58" t="s">
        <v>15</v>
      </c>
      <c r="E271" s="59">
        <f t="shared" ref="E271:M271" si="390">IF(($C272-E262)&gt;=36,3,     IF(($C272-E262)&gt;=18,2,       IF(($C272-E262)&gt;=0,1,0)   )    )</f>
        <v>2</v>
      </c>
      <c r="F271" s="59">
        <f t="shared" si="390"/>
        <v>2</v>
      </c>
      <c r="G271" s="59">
        <f t="shared" si="390"/>
        <v>1</v>
      </c>
      <c r="H271" s="59">
        <f t="shared" si="390"/>
        <v>1</v>
      </c>
      <c r="I271" s="59">
        <f t="shared" si="390"/>
        <v>1</v>
      </c>
      <c r="J271" s="59">
        <f t="shared" si="390"/>
        <v>2</v>
      </c>
      <c r="K271" s="59">
        <f t="shared" si="390"/>
        <v>2</v>
      </c>
      <c r="L271" s="59">
        <f t="shared" si="390"/>
        <v>2</v>
      </c>
      <c r="M271" s="60">
        <f t="shared" si="390"/>
        <v>2</v>
      </c>
      <c r="N271" s="134">
        <f t="shared" ref="N271" si="391">SUM(E271:M271)</f>
        <v>15</v>
      </c>
      <c r="O271" s="137">
        <f t="shared" ref="O271:W271" si="392">IF(($C272-O262)&gt;=36,3,     IF(($C272-O262)&gt;=18,2,       IF(($C272-O262)&gt;=0,1,0)   )    )</f>
        <v>2</v>
      </c>
      <c r="P271" s="59">
        <f t="shared" si="392"/>
        <v>1</v>
      </c>
      <c r="Q271" s="59">
        <f t="shared" si="392"/>
        <v>2</v>
      </c>
      <c r="R271" s="59">
        <f t="shared" si="392"/>
        <v>1</v>
      </c>
      <c r="S271" s="59">
        <f t="shared" si="392"/>
        <v>2</v>
      </c>
      <c r="T271" s="59">
        <f t="shared" si="392"/>
        <v>1</v>
      </c>
      <c r="U271" s="59">
        <f t="shared" si="392"/>
        <v>2</v>
      </c>
      <c r="V271" s="59">
        <f t="shared" si="392"/>
        <v>1</v>
      </c>
      <c r="W271" s="60">
        <f t="shared" si="392"/>
        <v>2</v>
      </c>
      <c r="X271" s="118">
        <f t="shared" ref="X271:X273" si="393">SUM(O271:W271)</f>
        <v>14</v>
      </c>
      <c r="Y271" s="60">
        <f>N271+X271</f>
        <v>29</v>
      </c>
      <c r="AB271" s="87"/>
    </row>
    <row r="272" spans="1:28" ht="13.5" customHeight="1" x14ac:dyDescent="0.25">
      <c r="A272" s="101" t="s">
        <v>23</v>
      </c>
      <c r="B272" s="79">
        <f>AA287</f>
        <v>25.400000000000013</v>
      </c>
      <c r="C272" s="112">
        <f>ROUND((B272*Y262/113)+Y260-Y261,0)</f>
        <v>29</v>
      </c>
      <c r="D272" s="62" t="s">
        <v>14</v>
      </c>
      <c r="E272" s="84">
        <v>8</v>
      </c>
      <c r="F272" s="84">
        <v>8</v>
      </c>
      <c r="G272" s="84">
        <v>7</v>
      </c>
      <c r="H272" s="84">
        <v>5</v>
      </c>
      <c r="I272" s="84">
        <v>3</v>
      </c>
      <c r="J272" s="84">
        <v>6</v>
      </c>
      <c r="K272" s="84">
        <v>8</v>
      </c>
      <c r="L272" s="84">
        <v>4</v>
      </c>
      <c r="M272" s="114">
        <v>6</v>
      </c>
      <c r="N272" s="135">
        <f t="shared" ref="N272" si="394">SUM(E272:M272)</f>
        <v>55</v>
      </c>
      <c r="O272" s="127">
        <v>5</v>
      </c>
      <c r="P272" s="84">
        <v>4</v>
      </c>
      <c r="Q272" s="84">
        <v>7</v>
      </c>
      <c r="R272" s="84">
        <v>4</v>
      </c>
      <c r="S272" s="84">
        <v>6</v>
      </c>
      <c r="T272" s="84">
        <v>6</v>
      </c>
      <c r="U272" s="84">
        <v>6</v>
      </c>
      <c r="V272" s="84">
        <v>6</v>
      </c>
      <c r="W272" s="114">
        <v>7</v>
      </c>
      <c r="X272" s="111">
        <f t="shared" si="393"/>
        <v>51</v>
      </c>
      <c r="Y272" s="71">
        <f>N272+X272</f>
        <v>106</v>
      </c>
      <c r="Z272" s="102">
        <f>IF(AND(B272&lt;=36,Y273&gt;0),   VLOOKUP(((IF(AND(B272&gt;=18.5,B272&lt;= 26.4),4,5))&amp;Y273),TablaBajas[],2,FALSE), 0)</f>
        <v>0.1</v>
      </c>
      <c r="AA272" s="141">
        <f>IF((B272+Z272)&gt;=26.4,26.4,(B272+Z272))</f>
        <v>25.500000000000014</v>
      </c>
      <c r="AB272" s="103">
        <f>IF(Y272&gt;0,AB287+1,AB287)</f>
        <v>127</v>
      </c>
    </row>
    <row r="273" spans="1:28" ht="13.5" customHeight="1" thickBot="1" x14ac:dyDescent="0.3">
      <c r="A273" s="104"/>
      <c r="B273" s="105"/>
      <c r="C273" s="105"/>
      <c r="D273" s="76" t="s">
        <v>18</v>
      </c>
      <c r="E273" s="61">
        <f t="shared" ref="E273:M273" si="395" xml:space="preserve">       IF(    OR(E272="-", E272="",E272=0),0,       IF(E272-(E261+E271)&gt;=2,0,   IF(E272-(E261+E271)=1,1,   IF(E272-(E261+E271)=0,2,   IF(E272-(E261+E271)=-1,3,   IF(E272-(E261+E271)=-2,4,   IF(E272-(E261+E271)=-3,5,    IF(E272-(E261+E271)=-4,6,    ))))))))</f>
        <v>0</v>
      </c>
      <c r="F273" s="61">
        <f t="shared" si="395"/>
        <v>1</v>
      </c>
      <c r="G273" s="61">
        <f t="shared" si="395"/>
        <v>0</v>
      </c>
      <c r="H273" s="61">
        <f t="shared" si="395"/>
        <v>2</v>
      </c>
      <c r="I273" s="61">
        <f t="shared" si="395"/>
        <v>3</v>
      </c>
      <c r="J273" s="61">
        <f t="shared" si="395"/>
        <v>2</v>
      </c>
      <c r="K273" s="61">
        <f t="shared" si="395"/>
        <v>1</v>
      </c>
      <c r="L273" s="61">
        <f t="shared" si="395"/>
        <v>3</v>
      </c>
      <c r="M273" s="119">
        <f t="shared" si="395"/>
        <v>2</v>
      </c>
      <c r="N273" s="136">
        <f t="shared" ref="N273" si="396">SUM(E273:M273)</f>
        <v>14</v>
      </c>
      <c r="O273" s="138">
        <f t="shared" ref="O273:W273" si="397" xml:space="preserve">       IF(    OR(O272="-", O272="",O272=0),0,       IF(O272-(O261+O271)&gt;=2,0,   IF(O272-(O261+O271)=1,1,   IF(O272-(O261+O271)=0,2,   IF(O272-(O261+O271)=-1,3,   IF(O272-(O261+O271)=-2,4,   IF(O272-(O261+O271)=-3,5,    IF(O272-(O261+O271)=-4,6,    ))))))))</f>
        <v>3</v>
      </c>
      <c r="P273" s="61">
        <f t="shared" si="397"/>
        <v>2</v>
      </c>
      <c r="Q273" s="61">
        <f t="shared" si="397"/>
        <v>2</v>
      </c>
      <c r="R273" s="61">
        <f t="shared" si="397"/>
        <v>2</v>
      </c>
      <c r="S273" s="61">
        <f t="shared" si="397"/>
        <v>2</v>
      </c>
      <c r="T273" s="61">
        <f t="shared" si="397"/>
        <v>1</v>
      </c>
      <c r="U273" s="61">
        <f t="shared" si="397"/>
        <v>2</v>
      </c>
      <c r="V273" s="61">
        <f t="shared" si="397"/>
        <v>2</v>
      </c>
      <c r="W273" s="119">
        <f t="shared" si="397"/>
        <v>1</v>
      </c>
      <c r="X273" s="122">
        <f t="shared" si="393"/>
        <v>17</v>
      </c>
      <c r="Y273" s="72">
        <f>N273+X273</f>
        <v>31</v>
      </c>
      <c r="Z273" s="105"/>
      <c r="AA273" s="105"/>
      <c r="AB273" s="106"/>
    </row>
    <row r="274" spans="1:28" ht="9.75" customHeight="1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customHeight="1" x14ac:dyDescent="0.25">
      <c r="A275" s="83"/>
      <c r="B275" s="171" t="s">
        <v>4</v>
      </c>
      <c r="C275" s="174" t="s">
        <v>19</v>
      </c>
      <c r="D275" s="64" t="s">
        <v>1</v>
      </c>
      <c r="E275" s="163">
        <v>450</v>
      </c>
      <c r="F275" s="163">
        <v>115</v>
      </c>
      <c r="G275" s="163">
        <v>293</v>
      </c>
      <c r="H275" s="163">
        <v>458</v>
      </c>
      <c r="I275" s="163">
        <v>389</v>
      </c>
      <c r="J275" s="163">
        <v>357</v>
      </c>
      <c r="K275" s="163">
        <v>348</v>
      </c>
      <c r="L275" s="163">
        <v>307</v>
      </c>
      <c r="M275" s="163">
        <v>136</v>
      </c>
      <c r="N275" s="177" t="s">
        <v>16</v>
      </c>
      <c r="O275" s="163">
        <v>290</v>
      </c>
      <c r="P275" s="163">
        <v>415</v>
      </c>
      <c r="Q275" s="163">
        <v>169</v>
      </c>
      <c r="R275" s="163">
        <v>282</v>
      </c>
      <c r="S275" s="163">
        <v>446</v>
      </c>
      <c r="T275" s="163">
        <v>137</v>
      </c>
      <c r="U275" s="163">
        <v>338</v>
      </c>
      <c r="V275" s="163">
        <v>357</v>
      </c>
      <c r="W275" s="163">
        <v>267</v>
      </c>
      <c r="X275" s="177" t="s">
        <v>17</v>
      </c>
      <c r="Y275" s="89">
        <v>68.7</v>
      </c>
      <c r="Z275" s="180" t="s">
        <v>27</v>
      </c>
      <c r="AA275" s="183" t="s">
        <v>6</v>
      </c>
      <c r="AB275" s="186" t="s">
        <v>20</v>
      </c>
    </row>
    <row r="276" spans="1:28" ht="15" x14ac:dyDescent="0.25">
      <c r="A276" s="83" t="s">
        <v>32</v>
      </c>
      <c r="B276" s="172"/>
      <c r="C276" s="175"/>
      <c r="D276" s="65" t="s">
        <v>2</v>
      </c>
      <c r="E276" s="43">
        <v>5</v>
      </c>
      <c r="F276" s="39">
        <v>3</v>
      </c>
      <c r="G276" s="39">
        <v>4</v>
      </c>
      <c r="H276" s="39">
        <v>5</v>
      </c>
      <c r="I276" s="39">
        <v>4</v>
      </c>
      <c r="J276" s="39">
        <v>4</v>
      </c>
      <c r="K276" s="39">
        <v>4</v>
      </c>
      <c r="L276" s="39">
        <v>4</v>
      </c>
      <c r="M276" s="44">
        <v>3</v>
      </c>
      <c r="N276" s="178"/>
      <c r="O276" s="43">
        <v>4</v>
      </c>
      <c r="P276" s="39">
        <v>5</v>
      </c>
      <c r="Q276" s="39">
        <v>3</v>
      </c>
      <c r="R276" s="39">
        <v>4</v>
      </c>
      <c r="S276" s="39">
        <v>5</v>
      </c>
      <c r="T276" s="39">
        <v>3</v>
      </c>
      <c r="U276" s="39">
        <v>4</v>
      </c>
      <c r="V276" s="39">
        <v>4</v>
      </c>
      <c r="W276" s="44">
        <v>4</v>
      </c>
      <c r="X276" s="178"/>
      <c r="Y276" s="63">
        <v>72</v>
      </c>
      <c r="Z276" s="181"/>
      <c r="AA276" s="184"/>
      <c r="AB276" s="187"/>
    </row>
    <row r="277" spans="1:28" ht="15.75" thickBot="1" x14ac:dyDescent="0.3">
      <c r="A277" s="139">
        <v>44930</v>
      </c>
      <c r="B277" s="173"/>
      <c r="C277" s="176"/>
      <c r="D277" s="66" t="s">
        <v>3</v>
      </c>
      <c r="E277" s="45">
        <v>9</v>
      </c>
      <c r="F277" s="46">
        <v>17</v>
      </c>
      <c r="G277" s="46">
        <v>11</v>
      </c>
      <c r="H277" s="46">
        <v>15</v>
      </c>
      <c r="I277" s="46">
        <v>3</v>
      </c>
      <c r="J277" s="46">
        <v>1</v>
      </c>
      <c r="K277" s="46">
        <v>5</v>
      </c>
      <c r="L277" s="46">
        <v>13</v>
      </c>
      <c r="M277" s="47">
        <v>7</v>
      </c>
      <c r="N277" s="179"/>
      <c r="O277" s="45">
        <v>14</v>
      </c>
      <c r="P277" s="46">
        <v>12</v>
      </c>
      <c r="Q277" s="46">
        <v>4</v>
      </c>
      <c r="R277" s="46">
        <v>18</v>
      </c>
      <c r="S277" s="46">
        <v>16</v>
      </c>
      <c r="T277" s="46">
        <v>8</v>
      </c>
      <c r="U277" s="46">
        <v>6</v>
      </c>
      <c r="V277" s="46">
        <v>2</v>
      </c>
      <c r="W277" s="47">
        <v>10</v>
      </c>
      <c r="X277" s="179"/>
      <c r="Y277" s="108">
        <v>125</v>
      </c>
      <c r="Z277" s="182"/>
      <c r="AA277" s="185"/>
      <c r="AB277" s="188"/>
    </row>
    <row r="278" spans="1:28" ht="12.75" customHeight="1" x14ac:dyDescent="0.25">
      <c r="A278" s="91"/>
      <c r="D278" s="48" t="s">
        <v>15</v>
      </c>
      <c r="E278" s="49">
        <v>1</v>
      </c>
      <c r="F278" s="49">
        <v>1</v>
      </c>
      <c r="G278" s="49">
        <v>1</v>
      </c>
      <c r="H278" s="49">
        <v>1</v>
      </c>
      <c r="I278" s="49">
        <v>2</v>
      </c>
      <c r="J278" s="49">
        <v>2</v>
      </c>
      <c r="K278" s="49">
        <v>1</v>
      </c>
      <c r="L278" s="49">
        <v>1</v>
      </c>
      <c r="M278" s="50">
        <v>1</v>
      </c>
      <c r="N278" s="123">
        <v>11</v>
      </c>
      <c r="O278" s="126">
        <v>1</v>
      </c>
      <c r="P278" s="49">
        <v>1</v>
      </c>
      <c r="Q278" s="49">
        <v>2</v>
      </c>
      <c r="R278" s="49">
        <v>1</v>
      </c>
      <c r="S278" s="49">
        <v>1</v>
      </c>
      <c r="T278" s="49">
        <v>1</v>
      </c>
      <c r="U278" s="49">
        <v>1</v>
      </c>
      <c r="V278" s="49">
        <v>2</v>
      </c>
      <c r="W278" s="50">
        <v>1</v>
      </c>
      <c r="X278" s="113">
        <v>11</v>
      </c>
      <c r="Y278" s="85">
        <v>22</v>
      </c>
      <c r="AB278" s="87"/>
    </row>
    <row r="279" spans="1:28" ht="13.5" customHeight="1" x14ac:dyDescent="0.25">
      <c r="A279" s="91" t="s">
        <v>24</v>
      </c>
      <c r="B279" s="73">
        <v>23.200000000000017</v>
      </c>
      <c r="C279" s="112">
        <v>22</v>
      </c>
      <c r="D279" s="52" t="s">
        <v>14</v>
      </c>
      <c r="E279" s="84">
        <v>6</v>
      </c>
      <c r="F279" s="84">
        <v>5</v>
      </c>
      <c r="G279" s="84">
        <v>6</v>
      </c>
      <c r="H279" s="84">
        <v>7</v>
      </c>
      <c r="I279" s="84">
        <v>6</v>
      </c>
      <c r="J279" s="84">
        <v>5</v>
      </c>
      <c r="K279" s="84">
        <v>6</v>
      </c>
      <c r="L279" s="84">
        <v>6</v>
      </c>
      <c r="M279" s="114">
        <v>4</v>
      </c>
      <c r="N279" s="124">
        <v>51</v>
      </c>
      <c r="O279" s="84">
        <v>5</v>
      </c>
      <c r="P279" s="84">
        <v>5</v>
      </c>
      <c r="Q279" s="84">
        <v>4</v>
      </c>
      <c r="R279" s="84">
        <v>4</v>
      </c>
      <c r="S279" s="84">
        <v>7</v>
      </c>
      <c r="T279" s="84">
        <v>3</v>
      </c>
      <c r="U279" s="84">
        <v>5</v>
      </c>
      <c r="V279" s="84">
        <v>4</v>
      </c>
      <c r="W279" s="114">
        <v>6</v>
      </c>
      <c r="X279" s="109">
        <v>43</v>
      </c>
      <c r="Y279" s="67">
        <v>94</v>
      </c>
      <c r="Z279" s="92">
        <v>0</v>
      </c>
      <c r="AA279" s="142">
        <v>23.200000000000017</v>
      </c>
      <c r="AB279" s="93">
        <v>113</v>
      </c>
    </row>
    <row r="280" spans="1:28" ht="13.5" customHeight="1" thickBot="1" x14ac:dyDescent="0.3">
      <c r="A280" s="94"/>
      <c r="D280" s="74" t="s">
        <v>18</v>
      </c>
      <c r="E280" s="51">
        <v>2</v>
      </c>
      <c r="F280" s="51">
        <v>1</v>
      </c>
      <c r="G280" s="51">
        <v>1</v>
      </c>
      <c r="H280" s="51">
        <v>1</v>
      </c>
      <c r="I280" s="51">
        <v>2</v>
      </c>
      <c r="J280" s="51">
        <v>3</v>
      </c>
      <c r="K280" s="51">
        <v>1</v>
      </c>
      <c r="L280" s="51">
        <v>1</v>
      </c>
      <c r="M280" s="115">
        <v>2</v>
      </c>
      <c r="N280" s="125">
        <v>14</v>
      </c>
      <c r="O280" s="128">
        <v>2</v>
      </c>
      <c r="P280" s="51">
        <v>3</v>
      </c>
      <c r="Q280" s="51">
        <v>3</v>
      </c>
      <c r="R280" s="51">
        <v>3</v>
      </c>
      <c r="S280" s="51">
        <v>1</v>
      </c>
      <c r="T280" s="51">
        <v>3</v>
      </c>
      <c r="U280" s="51">
        <v>2</v>
      </c>
      <c r="V280" s="51">
        <v>4</v>
      </c>
      <c r="W280" s="115">
        <v>1</v>
      </c>
      <c r="X280" s="120">
        <v>22</v>
      </c>
      <c r="Y280" s="68">
        <v>36</v>
      </c>
      <c r="AB280" s="87"/>
    </row>
    <row r="281" spans="1:28" ht="13.5" thickBot="1" x14ac:dyDescent="0.25">
      <c r="A281" s="95"/>
      <c r="AB281" s="87"/>
    </row>
    <row r="282" spans="1:28" ht="12.75" customHeight="1" x14ac:dyDescent="0.25">
      <c r="A282" s="99"/>
      <c r="D282" s="53" t="s">
        <v>15</v>
      </c>
      <c r="E282" s="54">
        <v>1</v>
      </c>
      <c r="F282" s="54">
        <v>1</v>
      </c>
      <c r="G282" s="54">
        <v>1</v>
      </c>
      <c r="H282" s="54">
        <v>1</v>
      </c>
      <c r="I282" s="54">
        <v>2</v>
      </c>
      <c r="J282" s="54">
        <v>2</v>
      </c>
      <c r="K282" s="54">
        <v>2</v>
      </c>
      <c r="L282" s="54">
        <v>1</v>
      </c>
      <c r="M282" s="55">
        <v>1</v>
      </c>
      <c r="N282" s="129">
        <v>12</v>
      </c>
      <c r="O282" s="132">
        <v>1</v>
      </c>
      <c r="P282" s="54">
        <v>1</v>
      </c>
      <c r="Q282" s="54">
        <v>2</v>
      </c>
      <c r="R282" s="54">
        <v>1</v>
      </c>
      <c r="S282" s="54">
        <v>1</v>
      </c>
      <c r="T282" s="54">
        <v>1</v>
      </c>
      <c r="U282" s="54">
        <v>1</v>
      </c>
      <c r="V282" s="54">
        <v>2</v>
      </c>
      <c r="W282" s="55">
        <v>1</v>
      </c>
      <c r="X282" s="116">
        <v>11</v>
      </c>
      <c r="Y282" s="55">
        <v>23</v>
      </c>
      <c r="AB282" s="87"/>
    </row>
    <row r="283" spans="1:28" ht="13.5" customHeight="1" x14ac:dyDescent="0.25">
      <c r="A283" s="96" t="s">
        <v>22</v>
      </c>
      <c r="B283" s="78">
        <v>24</v>
      </c>
      <c r="C283" s="112">
        <v>23</v>
      </c>
      <c r="D283" s="57" t="s">
        <v>14</v>
      </c>
      <c r="E283" s="84">
        <v>8</v>
      </c>
      <c r="F283" s="84">
        <v>5</v>
      </c>
      <c r="G283" s="84">
        <v>7</v>
      </c>
      <c r="H283" s="84">
        <v>8</v>
      </c>
      <c r="I283" s="84">
        <v>8</v>
      </c>
      <c r="J283" s="84">
        <v>6</v>
      </c>
      <c r="K283" s="84">
        <v>6</v>
      </c>
      <c r="L283" s="84">
        <v>4</v>
      </c>
      <c r="M283" s="114">
        <v>4</v>
      </c>
      <c r="N283" s="130">
        <v>56</v>
      </c>
      <c r="O283" s="84">
        <v>4</v>
      </c>
      <c r="P283" s="84">
        <v>7</v>
      </c>
      <c r="Q283" s="84">
        <v>4</v>
      </c>
      <c r="R283" s="84">
        <v>7</v>
      </c>
      <c r="S283" s="84">
        <v>7</v>
      </c>
      <c r="T283" s="84">
        <v>4</v>
      </c>
      <c r="U283" s="84">
        <v>6</v>
      </c>
      <c r="V283" s="84">
        <v>8</v>
      </c>
      <c r="W283" s="114">
        <v>7</v>
      </c>
      <c r="X283" s="110">
        <v>54</v>
      </c>
      <c r="Y283" s="69">
        <v>110</v>
      </c>
      <c r="Z283" s="97">
        <v>1.0999999999999999</v>
      </c>
      <c r="AA283" s="143">
        <v>25.1</v>
      </c>
      <c r="AB283" s="98">
        <v>110</v>
      </c>
    </row>
    <row r="284" spans="1:28" ht="13.5" customHeight="1" thickBot="1" x14ac:dyDescent="0.3">
      <c r="A284" s="99"/>
      <c r="D284" s="75" t="s">
        <v>18</v>
      </c>
      <c r="E284" s="56">
        <v>0</v>
      </c>
      <c r="F284" s="56">
        <v>1</v>
      </c>
      <c r="G284" s="56">
        <v>0</v>
      </c>
      <c r="H284" s="56">
        <v>0</v>
      </c>
      <c r="I284" s="56">
        <v>0</v>
      </c>
      <c r="J284" s="56">
        <v>2</v>
      </c>
      <c r="K284" s="56">
        <v>2</v>
      </c>
      <c r="L284" s="56">
        <v>3</v>
      </c>
      <c r="M284" s="117">
        <v>2</v>
      </c>
      <c r="N284" s="131">
        <v>10</v>
      </c>
      <c r="O284" s="133">
        <v>3</v>
      </c>
      <c r="P284" s="56">
        <v>1</v>
      </c>
      <c r="Q284" s="56">
        <v>3</v>
      </c>
      <c r="R284" s="56">
        <v>0</v>
      </c>
      <c r="S284" s="56">
        <v>1</v>
      </c>
      <c r="T284" s="56">
        <v>2</v>
      </c>
      <c r="U284" s="56">
        <v>1</v>
      </c>
      <c r="V284" s="56">
        <v>0</v>
      </c>
      <c r="W284" s="117">
        <v>0</v>
      </c>
      <c r="X284" s="121">
        <v>11</v>
      </c>
      <c r="Y284" s="70">
        <v>21</v>
      </c>
      <c r="AB284" s="87"/>
    </row>
    <row r="285" spans="1:28" ht="13.5" thickBot="1" x14ac:dyDescent="0.25">
      <c r="A285" s="95"/>
      <c r="AB285" s="87"/>
    </row>
    <row r="286" spans="1:28" ht="12.75" customHeight="1" x14ac:dyDescent="0.25">
      <c r="A286" s="100"/>
      <c r="D286" s="58" t="s">
        <v>15</v>
      </c>
      <c r="E286" s="59">
        <v>1</v>
      </c>
      <c r="F286" s="59">
        <v>1</v>
      </c>
      <c r="G286" s="59">
        <v>1</v>
      </c>
      <c r="H286" s="59">
        <v>1</v>
      </c>
      <c r="I286" s="59">
        <v>2</v>
      </c>
      <c r="J286" s="59">
        <v>2</v>
      </c>
      <c r="K286" s="59">
        <v>2</v>
      </c>
      <c r="L286" s="59">
        <v>1</v>
      </c>
      <c r="M286" s="60">
        <v>2</v>
      </c>
      <c r="N286" s="134">
        <v>13</v>
      </c>
      <c r="O286" s="137">
        <v>1</v>
      </c>
      <c r="P286" s="59">
        <v>1</v>
      </c>
      <c r="Q286" s="59">
        <v>2</v>
      </c>
      <c r="R286" s="59">
        <v>1</v>
      </c>
      <c r="S286" s="59">
        <v>1</v>
      </c>
      <c r="T286" s="59">
        <v>1</v>
      </c>
      <c r="U286" s="59">
        <v>2</v>
      </c>
      <c r="V286" s="59">
        <v>2</v>
      </c>
      <c r="W286" s="60">
        <v>1</v>
      </c>
      <c r="X286" s="118">
        <v>12</v>
      </c>
      <c r="Y286" s="60">
        <v>25</v>
      </c>
      <c r="AB286" s="87"/>
    </row>
    <row r="287" spans="1:28" ht="13.5" customHeight="1" x14ac:dyDescent="0.25">
      <c r="A287" s="101" t="s">
        <v>23</v>
      </c>
      <c r="B287" s="79">
        <v>25.300000000000011</v>
      </c>
      <c r="C287" s="112">
        <v>25</v>
      </c>
      <c r="D287" s="62" t="s">
        <v>14</v>
      </c>
      <c r="E287" s="84">
        <v>7</v>
      </c>
      <c r="F287" s="84">
        <v>4</v>
      </c>
      <c r="G287" s="84">
        <v>6</v>
      </c>
      <c r="H287" s="84">
        <v>7</v>
      </c>
      <c r="I287" s="84">
        <v>6</v>
      </c>
      <c r="J287" s="84">
        <v>6</v>
      </c>
      <c r="K287" s="84">
        <v>5</v>
      </c>
      <c r="L287" s="84">
        <v>5</v>
      </c>
      <c r="M287" s="114">
        <v>6</v>
      </c>
      <c r="N287" s="135">
        <v>52</v>
      </c>
      <c r="O287" s="84">
        <v>4</v>
      </c>
      <c r="P287" s="84">
        <v>7</v>
      </c>
      <c r="Q287" s="84">
        <v>6</v>
      </c>
      <c r="R287" s="84">
        <v>5</v>
      </c>
      <c r="S287" s="84">
        <v>8</v>
      </c>
      <c r="T287" s="84">
        <v>3</v>
      </c>
      <c r="U287" s="84">
        <v>6</v>
      </c>
      <c r="V287" s="84">
        <v>4</v>
      </c>
      <c r="W287" s="114">
        <v>7</v>
      </c>
      <c r="X287" s="111">
        <v>50</v>
      </c>
      <c r="Y287" s="71">
        <v>102</v>
      </c>
      <c r="Z287" s="102">
        <v>0.1</v>
      </c>
      <c r="AA287" s="141">
        <v>25.400000000000013</v>
      </c>
      <c r="AB287" s="103">
        <v>126</v>
      </c>
    </row>
    <row r="288" spans="1:28" ht="13.5" customHeight="1" thickBot="1" x14ac:dyDescent="0.3">
      <c r="A288" s="104"/>
      <c r="B288" s="105"/>
      <c r="C288" s="105"/>
      <c r="D288" s="76" t="s">
        <v>18</v>
      </c>
      <c r="E288" s="61">
        <v>1</v>
      </c>
      <c r="F288" s="61">
        <v>2</v>
      </c>
      <c r="G288" s="61">
        <v>1</v>
      </c>
      <c r="H288" s="61">
        <v>1</v>
      </c>
      <c r="I288" s="61">
        <v>2</v>
      </c>
      <c r="J288" s="61">
        <v>2</v>
      </c>
      <c r="K288" s="61">
        <v>3</v>
      </c>
      <c r="L288" s="61">
        <v>2</v>
      </c>
      <c r="M288" s="119">
        <v>1</v>
      </c>
      <c r="N288" s="136">
        <v>15</v>
      </c>
      <c r="O288" s="138">
        <v>3</v>
      </c>
      <c r="P288" s="61">
        <v>1</v>
      </c>
      <c r="Q288" s="61">
        <v>1</v>
      </c>
      <c r="R288" s="61">
        <v>2</v>
      </c>
      <c r="S288" s="61">
        <v>0</v>
      </c>
      <c r="T288" s="61">
        <v>3</v>
      </c>
      <c r="U288" s="61">
        <v>2</v>
      </c>
      <c r="V288" s="61">
        <v>4</v>
      </c>
      <c r="W288" s="119">
        <v>0</v>
      </c>
      <c r="X288" s="122">
        <v>16</v>
      </c>
      <c r="Y288" s="72">
        <v>31</v>
      </c>
      <c r="Z288" s="105"/>
      <c r="AA288" s="105"/>
      <c r="AB288" s="106"/>
    </row>
  </sheetData>
  <mergeCells count="135">
    <mergeCell ref="B5:B7"/>
    <mergeCell ref="C5:C7"/>
    <mergeCell ref="N5:N7"/>
    <mergeCell ref="X5:X7"/>
    <mergeCell ref="Z5:Z7"/>
    <mergeCell ref="AA5:AA7"/>
    <mergeCell ref="AB5:AB7"/>
    <mergeCell ref="B50:B52"/>
    <mergeCell ref="C50:C52"/>
    <mergeCell ref="N50:N52"/>
    <mergeCell ref="X50:X52"/>
    <mergeCell ref="Z50:Z52"/>
    <mergeCell ref="AA50:AA52"/>
    <mergeCell ref="AB50:AB52"/>
    <mergeCell ref="B65:B67"/>
    <mergeCell ref="C65:C67"/>
    <mergeCell ref="N65:N67"/>
    <mergeCell ref="X65:X67"/>
    <mergeCell ref="Z65:Z67"/>
    <mergeCell ref="AA65:AA6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110:B112"/>
    <mergeCell ref="C110:C112"/>
    <mergeCell ref="N110:N112"/>
    <mergeCell ref="X110:X112"/>
    <mergeCell ref="Z110:Z112"/>
    <mergeCell ref="AA110:AA112"/>
    <mergeCell ref="AB110:AB112"/>
    <mergeCell ref="AB95:AB97"/>
    <mergeCell ref="B95:B97"/>
    <mergeCell ref="C95:C97"/>
    <mergeCell ref="N95:N97"/>
    <mergeCell ref="X95:X97"/>
    <mergeCell ref="Z95:Z97"/>
    <mergeCell ref="AA95:AA97"/>
    <mergeCell ref="AB200:AB202"/>
    <mergeCell ref="X185:X187"/>
    <mergeCell ref="Z185:Z187"/>
    <mergeCell ref="AA185:AA187"/>
    <mergeCell ref="AB185:AB187"/>
    <mergeCell ref="X170:X172"/>
    <mergeCell ref="Z170:Z172"/>
    <mergeCell ref="AA170:AA172"/>
    <mergeCell ref="AB170:AB172"/>
    <mergeCell ref="X200:X202"/>
    <mergeCell ref="Z200:Z202"/>
    <mergeCell ref="AA200:AA202"/>
    <mergeCell ref="B200:B202"/>
    <mergeCell ref="C200:C202"/>
    <mergeCell ref="N200:N202"/>
    <mergeCell ref="B185:B187"/>
    <mergeCell ref="C185:C187"/>
    <mergeCell ref="N185:N187"/>
    <mergeCell ref="B170:B172"/>
    <mergeCell ref="C170:C172"/>
    <mergeCell ref="N170:N172"/>
    <mergeCell ref="X215:X217"/>
    <mergeCell ref="Z215:Z217"/>
    <mergeCell ref="AA215:AA21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B275:B277"/>
    <mergeCell ref="C275:C277"/>
    <mergeCell ref="N275:N277"/>
    <mergeCell ref="X275:X277"/>
    <mergeCell ref="Z275:Z277"/>
    <mergeCell ref="AA275:AA277"/>
    <mergeCell ref="AB275:AB277"/>
    <mergeCell ref="B245:B247"/>
    <mergeCell ref="C245:C247"/>
    <mergeCell ref="N245:N247"/>
    <mergeCell ref="X245:X247"/>
    <mergeCell ref="Z245:Z247"/>
    <mergeCell ref="AA245:AA24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X155:X157"/>
    <mergeCell ref="Z155:Z157"/>
    <mergeCell ref="AA155:AA157"/>
    <mergeCell ref="AB155:AB157"/>
    <mergeCell ref="E155:M155"/>
    <mergeCell ref="O155:W155"/>
    <mergeCell ref="B125:B127"/>
    <mergeCell ref="C125:C127"/>
    <mergeCell ref="N125:N127"/>
    <mergeCell ref="X125:X127"/>
    <mergeCell ref="Z125:Z127"/>
    <mergeCell ref="AA125:AA12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55:B157"/>
    <mergeCell ref="C155:C157"/>
    <mergeCell ref="N155:N157"/>
    <mergeCell ref="B20:B22"/>
    <mergeCell ref="C20:C22"/>
    <mergeCell ref="N20:N22"/>
    <mergeCell ref="X20:X22"/>
    <mergeCell ref="Z20:Z22"/>
    <mergeCell ref="AA20:AA22"/>
    <mergeCell ref="AB20:AB22"/>
    <mergeCell ref="B35:B37"/>
    <mergeCell ref="C35:C37"/>
    <mergeCell ref="N35:N37"/>
    <mergeCell ref="X35:X37"/>
    <mergeCell ref="Z35:Z37"/>
    <mergeCell ref="AA35:AA37"/>
    <mergeCell ref="AB35:AB37"/>
  </mergeCells>
  <phoneticPr fontId="7" type="noConversion"/>
  <conditionalFormatting sqref="E276">
    <cfRule type="cellIs" dxfId="2639" priority="970" operator="equal">
      <formula>3</formula>
    </cfRule>
    <cfRule type="cellIs" dxfId="2638" priority="971" operator="equal">
      <formula>5</formula>
    </cfRule>
    <cfRule type="cellIs" dxfId="2637" priority="972" operator="equal">
      <formula>4</formula>
    </cfRule>
  </conditionalFormatting>
  <conditionalFormatting sqref="E276:M276">
    <cfRule type="cellIs" dxfId="2636" priority="967" operator="equal">
      <formula>3</formula>
    </cfRule>
    <cfRule type="cellIs" dxfId="2635" priority="968" operator="equal">
      <formula>5</formula>
    </cfRule>
    <cfRule type="cellIs" dxfId="2634" priority="969" operator="equal">
      <formula>4</formula>
    </cfRule>
  </conditionalFormatting>
  <conditionalFormatting sqref="O276">
    <cfRule type="cellIs" dxfId="2633" priority="964" operator="equal">
      <formula>3</formula>
    </cfRule>
    <cfRule type="cellIs" dxfId="2632" priority="965" operator="equal">
      <formula>5</formula>
    </cfRule>
    <cfRule type="cellIs" dxfId="2631" priority="966" operator="equal">
      <formula>4</formula>
    </cfRule>
  </conditionalFormatting>
  <conditionalFormatting sqref="O276:W276">
    <cfRule type="cellIs" dxfId="2630" priority="961" operator="equal">
      <formula>3</formula>
    </cfRule>
    <cfRule type="cellIs" dxfId="2629" priority="962" operator="equal">
      <formula>5</formula>
    </cfRule>
    <cfRule type="cellIs" dxfId="2628" priority="963" operator="equal">
      <formula>4</formula>
    </cfRule>
  </conditionalFormatting>
  <conditionalFormatting sqref="F287:M287">
    <cfRule type="cellIs" dxfId="2627" priority="955" operator="equal">
      <formula>0</formula>
    </cfRule>
  </conditionalFormatting>
  <conditionalFormatting sqref="E287">
    <cfRule type="cellIs" dxfId="2626" priority="956" operator="equal">
      <formula>0</formula>
    </cfRule>
  </conditionalFormatting>
  <conditionalFormatting sqref="E287:M287">
    <cfRule type="cellIs" dxfId="2625" priority="957" operator="greaterThan">
      <formula>E276+1</formula>
    </cfRule>
    <cfRule type="cellIs" dxfId="2624" priority="958" operator="equal">
      <formula>E276+1</formula>
    </cfRule>
    <cfRule type="cellIs" dxfId="2623" priority="959" operator="lessThan">
      <formula>E276</formula>
    </cfRule>
    <cfRule type="cellIs" dxfId="2622" priority="960" operator="equal">
      <formula>E276</formula>
    </cfRule>
  </conditionalFormatting>
  <conditionalFormatting sqref="P287:W287">
    <cfRule type="cellIs" dxfId="2621" priority="949" operator="equal">
      <formula>0</formula>
    </cfRule>
  </conditionalFormatting>
  <conditionalFormatting sqref="O287">
    <cfRule type="cellIs" dxfId="2620" priority="950" operator="equal">
      <formula>0</formula>
    </cfRule>
  </conditionalFormatting>
  <conditionalFormatting sqref="O287:W287">
    <cfRule type="cellIs" dxfId="2619" priority="951" operator="greaterThan">
      <formula>O276+1</formula>
    </cfRule>
    <cfRule type="cellIs" dxfId="2618" priority="952" operator="equal">
      <formula>O276+1</formula>
    </cfRule>
    <cfRule type="cellIs" dxfId="2617" priority="953" operator="lessThan">
      <formula>O276</formula>
    </cfRule>
    <cfRule type="cellIs" dxfId="2616" priority="954" operator="equal">
      <formula>O276</formula>
    </cfRule>
  </conditionalFormatting>
  <conditionalFormatting sqref="F279:M279">
    <cfRule type="cellIs" dxfId="2615" priority="943" operator="equal">
      <formula>0</formula>
    </cfRule>
  </conditionalFormatting>
  <conditionalFormatting sqref="E279">
    <cfRule type="cellIs" dxfId="2614" priority="944" operator="equal">
      <formula>0</formula>
    </cfRule>
  </conditionalFormatting>
  <conditionalFormatting sqref="E279:M279">
    <cfRule type="cellIs" dxfId="2613" priority="945" operator="greaterThan">
      <formula>E276+1</formula>
    </cfRule>
    <cfRule type="cellIs" dxfId="2612" priority="946" operator="equal">
      <formula>E276+1</formula>
    </cfRule>
    <cfRule type="cellIs" dxfId="2611" priority="947" operator="lessThan">
      <formula>E276</formula>
    </cfRule>
    <cfRule type="cellIs" dxfId="2610" priority="948" operator="equal">
      <formula>E276</formula>
    </cfRule>
  </conditionalFormatting>
  <conditionalFormatting sqref="P279:W279">
    <cfRule type="cellIs" dxfId="2609" priority="937" operator="equal">
      <formula>0</formula>
    </cfRule>
  </conditionalFormatting>
  <conditionalFormatting sqref="O279">
    <cfRule type="cellIs" dxfId="2608" priority="938" operator="equal">
      <formula>0</formula>
    </cfRule>
  </conditionalFormatting>
  <conditionalFormatting sqref="O279:W279">
    <cfRule type="cellIs" dxfId="2607" priority="939" operator="greaterThan">
      <formula>O276+1</formula>
    </cfRule>
    <cfRule type="cellIs" dxfId="2606" priority="940" operator="equal">
      <formula>O276+1</formula>
    </cfRule>
    <cfRule type="cellIs" dxfId="2605" priority="941" operator="lessThan">
      <formula>O276</formula>
    </cfRule>
    <cfRule type="cellIs" dxfId="2604" priority="942" operator="equal">
      <formula>O276</formula>
    </cfRule>
  </conditionalFormatting>
  <conditionalFormatting sqref="E283">
    <cfRule type="cellIs" dxfId="2603" priority="932" operator="equal">
      <formula>0</formula>
    </cfRule>
  </conditionalFormatting>
  <conditionalFormatting sqref="F283:M283">
    <cfRule type="cellIs" dxfId="2602" priority="931" operator="equal">
      <formula>0</formula>
    </cfRule>
  </conditionalFormatting>
  <conditionalFormatting sqref="E283:M283">
    <cfRule type="cellIs" dxfId="2601" priority="933" operator="greaterThan">
      <formula>E276+1</formula>
    </cfRule>
    <cfRule type="cellIs" dxfId="2600" priority="934" operator="equal">
      <formula>E276+1</formula>
    </cfRule>
    <cfRule type="cellIs" dxfId="2599" priority="935" operator="lessThan">
      <formula>E276</formula>
    </cfRule>
    <cfRule type="cellIs" dxfId="2598" priority="936" operator="equal">
      <formula>E276</formula>
    </cfRule>
  </conditionalFormatting>
  <conditionalFormatting sqref="O283">
    <cfRule type="cellIs" dxfId="2597" priority="926" operator="equal">
      <formula>0</formula>
    </cfRule>
  </conditionalFormatting>
  <conditionalFormatting sqref="P283:W283">
    <cfRule type="cellIs" dxfId="2596" priority="925" operator="equal">
      <formula>0</formula>
    </cfRule>
  </conditionalFormatting>
  <conditionalFormatting sqref="O283:W283">
    <cfRule type="cellIs" dxfId="2595" priority="927" operator="greaterThan">
      <formula>O276+1</formula>
    </cfRule>
    <cfRule type="cellIs" dxfId="2594" priority="928" operator="equal">
      <formula>O276+1</formula>
    </cfRule>
    <cfRule type="cellIs" dxfId="2593" priority="929" operator="lessThan">
      <formula>O276</formula>
    </cfRule>
    <cfRule type="cellIs" dxfId="2592" priority="930" operator="equal">
      <formula>O276</formula>
    </cfRule>
  </conditionalFormatting>
  <conditionalFormatting sqref="O272">
    <cfRule type="cellIs" dxfId="2591" priority="914" operator="equal">
      <formula>0</formula>
    </cfRule>
  </conditionalFormatting>
  <conditionalFormatting sqref="P272:W272">
    <cfRule type="cellIs" dxfId="2590" priority="913" operator="equal">
      <formula>0</formula>
    </cfRule>
  </conditionalFormatting>
  <conditionalFormatting sqref="E272">
    <cfRule type="cellIs" dxfId="2589" priority="920" operator="equal">
      <formula>0</formula>
    </cfRule>
  </conditionalFormatting>
  <conditionalFormatting sqref="F272:M272">
    <cfRule type="cellIs" dxfId="2588" priority="919" operator="equal">
      <formula>0</formula>
    </cfRule>
  </conditionalFormatting>
  <conditionalFormatting sqref="E272:M272">
    <cfRule type="cellIs" dxfId="2587" priority="921" operator="greaterThan">
      <formula>E261+1</formula>
    </cfRule>
    <cfRule type="cellIs" dxfId="2586" priority="922" operator="equal">
      <formula>E261+1</formula>
    </cfRule>
    <cfRule type="cellIs" dxfId="2585" priority="923" operator="lessThan">
      <formula>E261</formula>
    </cfRule>
    <cfRule type="cellIs" dxfId="2584" priority="924" operator="equal">
      <formula>E261</formula>
    </cfRule>
  </conditionalFormatting>
  <conditionalFormatting sqref="O272:W272">
    <cfRule type="cellIs" dxfId="2583" priority="915" operator="greaterThan">
      <formula>O261+1</formula>
    </cfRule>
    <cfRule type="cellIs" dxfId="2582" priority="916" operator="equal">
      <formula>O261+1</formula>
    </cfRule>
    <cfRule type="cellIs" dxfId="2581" priority="917" operator="lessThan">
      <formula>O261</formula>
    </cfRule>
    <cfRule type="cellIs" dxfId="2580" priority="918" operator="equal">
      <formula>O261</formula>
    </cfRule>
  </conditionalFormatting>
  <conditionalFormatting sqref="F264:M264">
    <cfRule type="cellIs" dxfId="2579" priority="907" operator="equal">
      <formula>0</formula>
    </cfRule>
  </conditionalFormatting>
  <conditionalFormatting sqref="E264">
    <cfRule type="cellIs" dxfId="2578" priority="908" operator="equal">
      <formula>0</formula>
    </cfRule>
  </conditionalFormatting>
  <conditionalFormatting sqref="E264:M264">
    <cfRule type="cellIs" dxfId="2577" priority="909" operator="greaterThan">
      <formula>E261+1</formula>
    </cfRule>
    <cfRule type="cellIs" dxfId="2576" priority="910" operator="equal">
      <formula>E261+1</formula>
    </cfRule>
    <cfRule type="cellIs" dxfId="2575" priority="911" operator="lessThan">
      <formula>E261</formula>
    </cfRule>
    <cfRule type="cellIs" dxfId="2574" priority="912" operator="equal">
      <formula>E261</formula>
    </cfRule>
  </conditionalFormatting>
  <conditionalFormatting sqref="P264:W264">
    <cfRule type="cellIs" dxfId="2573" priority="901" operator="equal">
      <formula>0</formula>
    </cfRule>
  </conditionalFormatting>
  <conditionalFormatting sqref="O264">
    <cfRule type="cellIs" dxfId="2572" priority="902" operator="equal">
      <formula>0</formula>
    </cfRule>
  </conditionalFormatting>
  <conditionalFormatting sqref="O264:W264">
    <cfRule type="cellIs" dxfId="2571" priority="903" operator="greaterThan">
      <formula>O261+1</formula>
    </cfRule>
    <cfRule type="cellIs" dxfId="2570" priority="904" operator="equal">
      <formula>O261+1</formula>
    </cfRule>
    <cfRule type="cellIs" dxfId="2569" priority="905" operator="lessThan">
      <formula>O261</formula>
    </cfRule>
    <cfRule type="cellIs" dxfId="2568" priority="906" operator="equal">
      <formula>O261</formula>
    </cfRule>
  </conditionalFormatting>
  <conditionalFormatting sqref="E261">
    <cfRule type="cellIs" dxfId="2567" priority="898" operator="equal">
      <formula>3</formula>
    </cfRule>
    <cfRule type="cellIs" dxfId="2566" priority="899" operator="equal">
      <formula>5</formula>
    </cfRule>
    <cfRule type="cellIs" dxfId="2565" priority="900" operator="equal">
      <formula>4</formula>
    </cfRule>
  </conditionalFormatting>
  <conditionalFormatting sqref="E261:M261">
    <cfRule type="cellIs" dxfId="2564" priority="895" operator="equal">
      <formula>3</formula>
    </cfRule>
    <cfRule type="cellIs" dxfId="2563" priority="896" operator="equal">
      <formula>5</formula>
    </cfRule>
    <cfRule type="cellIs" dxfId="2562" priority="897" operator="equal">
      <formula>4</formula>
    </cfRule>
  </conditionalFormatting>
  <conditionalFormatting sqref="O261">
    <cfRule type="cellIs" dxfId="2561" priority="892" operator="equal">
      <formula>3</formula>
    </cfRule>
    <cfRule type="cellIs" dxfId="2560" priority="893" operator="equal">
      <formula>5</formula>
    </cfRule>
    <cfRule type="cellIs" dxfId="2559" priority="894" operator="equal">
      <formula>4</formula>
    </cfRule>
  </conditionalFormatting>
  <conditionalFormatting sqref="O261:W261">
    <cfRule type="cellIs" dxfId="2558" priority="889" operator="equal">
      <formula>3</formula>
    </cfRule>
    <cfRule type="cellIs" dxfId="2557" priority="890" operator="equal">
      <formula>5</formula>
    </cfRule>
    <cfRule type="cellIs" dxfId="2556" priority="891" operator="equal">
      <formula>4</formula>
    </cfRule>
  </conditionalFormatting>
  <conditionalFormatting sqref="E268">
    <cfRule type="cellIs" dxfId="2555" priority="884" operator="equal">
      <formula>0</formula>
    </cfRule>
  </conditionalFormatting>
  <conditionalFormatting sqref="F268:M268">
    <cfRule type="cellIs" dxfId="2554" priority="883" operator="equal">
      <formula>0</formula>
    </cfRule>
  </conditionalFormatting>
  <conditionalFormatting sqref="E268:M268">
    <cfRule type="cellIs" dxfId="2553" priority="885" operator="greaterThan">
      <formula>E261+1</formula>
    </cfRule>
    <cfRule type="cellIs" dxfId="2552" priority="886" operator="equal">
      <formula>E261+1</formula>
    </cfRule>
    <cfRule type="cellIs" dxfId="2551" priority="887" operator="lessThan">
      <formula>E261</formula>
    </cfRule>
    <cfRule type="cellIs" dxfId="2550" priority="888" operator="equal">
      <formula>E261</formula>
    </cfRule>
  </conditionalFormatting>
  <conditionalFormatting sqref="O268">
    <cfRule type="cellIs" dxfId="2549" priority="878" operator="equal">
      <formula>0</formula>
    </cfRule>
  </conditionalFormatting>
  <conditionalFormatting sqref="P268:W268">
    <cfRule type="cellIs" dxfId="2548" priority="877" operator="equal">
      <formula>0</formula>
    </cfRule>
  </conditionalFormatting>
  <conditionalFormatting sqref="O268:W268">
    <cfRule type="cellIs" dxfId="2547" priority="879" operator="greaterThan">
      <formula>O261+1</formula>
    </cfRule>
    <cfRule type="cellIs" dxfId="2546" priority="880" operator="equal">
      <formula>O261+1</formula>
    </cfRule>
    <cfRule type="cellIs" dxfId="2545" priority="881" operator="lessThan">
      <formula>O261</formula>
    </cfRule>
    <cfRule type="cellIs" dxfId="2544" priority="882" operator="equal">
      <formula>O261</formula>
    </cfRule>
  </conditionalFormatting>
  <conditionalFormatting sqref="E246">
    <cfRule type="cellIs" dxfId="2543" priority="874" operator="equal">
      <formula>3</formula>
    </cfRule>
    <cfRule type="cellIs" dxfId="2542" priority="875" operator="equal">
      <formula>5</formula>
    </cfRule>
    <cfRule type="cellIs" dxfId="2541" priority="876" operator="equal">
      <formula>4</formula>
    </cfRule>
  </conditionalFormatting>
  <conditionalFormatting sqref="E246:M246">
    <cfRule type="cellIs" dxfId="2540" priority="871" operator="equal">
      <formula>3</formula>
    </cfRule>
    <cfRule type="cellIs" dxfId="2539" priority="872" operator="equal">
      <formula>5</formula>
    </cfRule>
    <cfRule type="cellIs" dxfId="2538" priority="873" operator="equal">
      <formula>4</formula>
    </cfRule>
  </conditionalFormatting>
  <conditionalFormatting sqref="O246">
    <cfRule type="cellIs" dxfId="2537" priority="868" operator="equal">
      <formula>3</formula>
    </cfRule>
    <cfRule type="cellIs" dxfId="2536" priority="869" operator="equal">
      <formula>5</formula>
    </cfRule>
    <cfRule type="cellIs" dxfId="2535" priority="870" operator="equal">
      <formula>4</formula>
    </cfRule>
  </conditionalFormatting>
  <conditionalFormatting sqref="O246:W246">
    <cfRule type="cellIs" dxfId="2534" priority="865" operator="equal">
      <formula>3</formula>
    </cfRule>
    <cfRule type="cellIs" dxfId="2533" priority="866" operator="equal">
      <formula>5</formula>
    </cfRule>
    <cfRule type="cellIs" dxfId="2532" priority="867" operator="equal">
      <formula>4</formula>
    </cfRule>
  </conditionalFormatting>
  <conditionalFormatting sqref="F257:M257">
    <cfRule type="cellIs" dxfId="2531" priority="859" operator="equal">
      <formula>0</formula>
    </cfRule>
  </conditionalFormatting>
  <conditionalFormatting sqref="E257">
    <cfRule type="cellIs" dxfId="2530" priority="860" operator="equal">
      <formula>0</formula>
    </cfRule>
  </conditionalFormatting>
  <conditionalFormatting sqref="E257:M257">
    <cfRule type="cellIs" dxfId="2529" priority="861" operator="greaterThan">
      <formula>E246+1</formula>
    </cfRule>
    <cfRule type="cellIs" dxfId="2528" priority="862" operator="equal">
      <formula>E246+1</formula>
    </cfRule>
    <cfRule type="cellIs" dxfId="2527" priority="863" operator="lessThan">
      <formula>E246</formula>
    </cfRule>
    <cfRule type="cellIs" dxfId="2526" priority="864" operator="equal">
      <formula>E246</formula>
    </cfRule>
  </conditionalFormatting>
  <conditionalFormatting sqref="P257:W257">
    <cfRule type="cellIs" dxfId="2525" priority="853" operator="equal">
      <formula>0</formula>
    </cfRule>
  </conditionalFormatting>
  <conditionalFormatting sqref="O257">
    <cfRule type="cellIs" dxfId="2524" priority="854" operator="equal">
      <formula>0</formula>
    </cfRule>
  </conditionalFormatting>
  <conditionalFormatting sqref="O257:W257">
    <cfRule type="cellIs" dxfId="2523" priority="855" operator="greaterThan">
      <formula>O246+1</formula>
    </cfRule>
    <cfRule type="cellIs" dxfId="2522" priority="856" operator="equal">
      <formula>O246+1</formula>
    </cfRule>
    <cfRule type="cellIs" dxfId="2521" priority="857" operator="lessThan">
      <formula>O246</formula>
    </cfRule>
    <cfRule type="cellIs" dxfId="2520" priority="858" operator="equal">
      <formula>O246</formula>
    </cfRule>
  </conditionalFormatting>
  <conditionalFormatting sqref="F249:M249">
    <cfRule type="cellIs" dxfId="2519" priority="847" operator="equal">
      <formula>0</formula>
    </cfRule>
  </conditionalFormatting>
  <conditionalFormatting sqref="E249">
    <cfRule type="cellIs" dxfId="2518" priority="848" operator="equal">
      <formula>0</formula>
    </cfRule>
  </conditionalFormatting>
  <conditionalFormatting sqref="E249:M249">
    <cfRule type="cellIs" dxfId="2517" priority="849" operator="greaterThan">
      <formula>E246+1</formula>
    </cfRule>
    <cfRule type="cellIs" dxfId="2516" priority="850" operator="equal">
      <formula>E246+1</formula>
    </cfRule>
    <cfRule type="cellIs" dxfId="2515" priority="851" operator="lessThan">
      <formula>E246</formula>
    </cfRule>
    <cfRule type="cellIs" dxfId="2514" priority="852" operator="equal">
      <formula>E246</formula>
    </cfRule>
  </conditionalFormatting>
  <conditionalFormatting sqref="P249:W249">
    <cfRule type="cellIs" dxfId="2513" priority="841" operator="equal">
      <formula>0</formula>
    </cfRule>
  </conditionalFormatting>
  <conditionalFormatting sqref="O249">
    <cfRule type="cellIs" dxfId="2512" priority="842" operator="equal">
      <formula>0</formula>
    </cfRule>
  </conditionalFormatting>
  <conditionalFormatting sqref="O249:W249">
    <cfRule type="cellIs" dxfId="2511" priority="843" operator="greaterThan">
      <formula>O246+1</formula>
    </cfRule>
    <cfRule type="cellIs" dxfId="2510" priority="844" operator="equal">
      <formula>O246+1</formula>
    </cfRule>
    <cfRule type="cellIs" dxfId="2509" priority="845" operator="lessThan">
      <formula>O246</formula>
    </cfRule>
    <cfRule type="cellIs" dxfId="2508" priority="846" operator="equal">
      <formula>O246</formula>
    </cfRule>
  </conditionalFormatting>
  <conditionalFormatting sqref="E253">
    <cfRule type="cellIs" dxfId="2507" priority="836" operator="equal">
      <formula>0</formula>
    </cfRule>
  </conditionalFormatting>
  <conditionalFormatting sqref="F253:M253">
    <cfRule type="cellIs" dxfId="2506" priority="835" operator="equal">
      <formula>0</formula>
    </cfRule>
  </conditionalFormatting>
  <conditionalFormatting sqref="E253:M253">
    <cfRule type="cellIs" dxfId="2505" priority="837" operator="greaterThan">
      <formula>E246+1</formula>
    </cfRule>
    <cfRule type="cellIs" dxfId="2504" priority="838" operator="equal">
      <formula>E246+1</formula>
    </cfRule>
    <cfRule type="cellIs" dxfId="2503" priority="839" operator="lessThan">
      <formula>E246</formula>
    </cfRule>
    <cfRule type="cellIs" dxfId="2502" priority="840" operator="equal">
      <formula>E246</formula>
    </cfRule>
  </conditionalFormatting>
  <conditionalFormatting sqref="O253">
    <cfRule type="cellIs" dxfId="2501" priority="830" operator="equal">
      <formula>0</formula>
    </cfRule>
  </conditionalFormatting>
  <conditionalFormatting sqref="P253:W253">
    <cfRule type="cellIs" dxfId="2500" priority="829" operator="equal">
      <formula>0</formula>
    </cfRule>
  </conditionalFormatting>
  <conditionalFormatting sqref="O253:W253">
    <cfRule type="cellIs" dxfId="2499" priority="831" operator="greaterThan">
      <formula>O246+1</formula>
    </cfRule>
    <cfRule type="cellIs" dxfId="2498" priority="832" operator="equal">
      <formula>O246+1</formula>
    </cfRule>
    <cfRule type="cellIs" dxfId="2497" priority="833" operator="lessThan">
      <formula>O246</formula>
    </cfRule>
    <cfRule type="cellIs" dxfId="2496" priority="834" operator="equal">
      <formula>O246</formula>
    </cfRule>
  </conditionalFormatting>
  <conditionalFormatting sqref="O242">
    <cfRule type="cellIs" dxfId="2495" priority="818" operator="equal">
      <formula>0</formula>
    </cfRule>
  </conditionalFormatting>
  <conditionalFormatting sqref="P242:W242">
    <cfRule type="cellIs" dxfId="2494" priority="817" operator="equal">
      <formula>0</formula>
    </cfRule>
  </conditionalFormatting>
  <conditionalFormatting sqref="E242">
    <cfRule type="cellIs" dxfId="2493" priority="824" operator="equal">
      <formula>0</formula>
    </cfRule>
  </conditionalFormatting>
  <conditionalFormatting sqref="F242:M242">
    <cfRule type="cellIs" dxfId="2492" priority="823" operator="equal">
      <formula>0</formula>
    </cfRule>
  </conditionalFormatting>
  <conditionalFormatting sqref="E242:M242">
    <cfRule type="cellIs" dxfId="2491" priority="825" operator="greaterThan">
      <formula>E231+1</formula>
    </cfRule>
    <cfRule type="cellIs" dxfId="2490" priority="826" operator="equal">
      <formula>E231+1</formula>
    </cfRule>
    <cfRule type="cellIs" dxfId="2489" priority="827" operator="lessThan">
      <formula>E231</formula>
    </cfRule>
    <cfRule type="cellIs" dxfId="2488" priority="828" operator="equal">
      <formula>E231</formula>
    </cfRule>
  </conditionalFormatting>
  <conditionalFormatting sqref="O242:W242">
    <cfRule type="cellIs" dxfId="2487" priority="819" operator="greaterThan">
      <formula>O231+1</formula>
    </cfRule>
    <cfRule type="cellIs" dxfId="2486" priority="820" operator="equal">
      <formula>O231+1</formula>
    </cfRule>
    <cfRule type="cellIs" dxfId="2485" priority="821" operator="lessThan">
      <formula>O231</formula>
    </cfRule>
    <cfRule type="cellIs" dxfId="2484" priority="822" operator="equal">
      <formula>O231</formula>
    </cfRule>
  </conditionalFormatting>
  <conditionalFormatting sqref="F234:M234">
    <cfRule type="cellIs" dxfId="2483" priority="811" operator="equal">
      <formula>0</formula>
    </cfRule>
  </conditionalFormatting>
  <conditionalFormatting sqref="E234">
    <cfRule type="cellIs" dxfId="2482" priority="812" operator="equal">
      <formula>0</formula>
    </cfRule>
  </conditionalFormatting>
  <conditionalFormatting sqref="E234:M234">
    <cfRule type="cellIs" dxfId="2481" priority="813" operator="greaterThan">
      <formula>E231+1</formula>
    </cfRule>
    <cfRule type="cellIs" dxfId="2480" priority="814" operator="equal">
      <formula>E231+1</formula>
    </cfRule>
    <cfRule type="cellIs" dxfId="2479" priority="815" operator="lessThan">
      <formula>E231</formula>
    </cfRule>
    <cfRule type="cellIs" dxfId="2478" priority="816" operator="equal">
      <formula>E231</formula>
    </cfRule>
  </conditionalFormatting>
  <conditionalFormatting sqref="P234:W234">
    <cfRule type="cellIs" dxfId="2477" priority="805" operator="equal">
      <formula>0</formula>
    </cfRule>
  </conditionalFormatting>
  <conditionalFormatting sqref="O234">
    <cfRule type="cellIs" dxfId="2476" priority="806" operator="equal">
      <formula>0</formula>
    </cfRule>
  </conditionalFormatting>
  <conditionalFormatting sqref="O234:W234">
    <cfRule type="cellIs" dxfId="2475" priority="807" operator="greaterThan">
      <formula>O231+1</formula>
    </cfRule>
    <cfRule type="cellIs" dxfId="2474" priority="808" operator="equal">
      <formula>O231+1</formula>
    </cfRule>
    <cfRule type="cellIs" dxfId="2473" priority="809" operator="lessThan">
      <formula>O231</formula>
    </cfRule>
    <cfRule type="cellIs" dxfId="2472" priority="810" operator="equal">
      <formula>O231</formula>
    </cfRule>
  </conditionalFormatting>
  <conditionalFormatting sqref="E231">
    <cfRule type="cellIs" dxfId="2471" priority="802" operator="equal">
      <formula>3</formula>
    </cfRule>
    <cfRule type="cellIs" dxfId="2470" priority="803" operator="equal">
      <formula>5</formula>
    </cfRule>
    <cfRule type="cellIs" dxfId="2469" priority="804" operator="equal">
      <formula>4</formula>
    </cfRule>
  </conditionalFormatting>
  <conditionalFormatting sqref="E231:M231">
    <cfRule type="cellIs" dxfId="2468" priority="799" operator="equal">
      <formula>3</formula>
    </cfRule>
    <cfRule type="cellIs" dxfId="2467" priority="800" operator="equal">
      <formula>5</formula>
    </cfRule>
    <cfRule type="cellIs" dxfId="2466" priority="801" operator="equal">
      <formula>4</formula>
    </cfRule>
  </conditionalFormatting>
  <conditionalFormatting sqref="O231">
    <cfRule type="cellIs" dxfId="2465" priority="796" operator="equal">
      <formula>3</formula>
    </cfRule>
    <cfRule type="cellIs" dxfId="2464" priority="797" operator="equal">
      <formula>5</formula>
    </cfRule>
    <cfRule type="cellIs" dxfId="2463" priority="798" operator="equal">
      <formula>4</formula>
    </cfRule>
  </conditionalFormatting>
  <conditionalFormatting sqref="O231:W231">
    <cfRule type="cellIs" dxfId="2462" priority="793" operator="equal">
      <formula>3</formula>
    </cfRule>
    <cfRule type="cellIs" dxfId="2461" priority="794" operator="equal">
      <formula>5</formula>
    </cfRule>
    <cfRule type="cellIs" dxfId="2460" priority="795" operator="equal">
      <formula>4</formula>
    </cfRule>
  </conditionalFormatting>
  <conditionalFormatting sqref="E238">
    <cfRule type="cellIs" dxfId="2459" priority="788" operator="equal">
      <formula>0</formula>
    </cfRule>
  </conditionalFormatting>
  <conditionalFormatting sqref="F238:M238">
    <cfRule type="cellIs" dxfId="2458" priority="787" operator="equal">
      <formula>0</formula>
    </cfRule>
  </conditionalFormatting>
  <conditionalFormatting sqref="E238:M238">
    <cfRule type="cellIs" dxfId="2457" priority="789" operator="greaterThan">
      <formula>E231+1</formula>
    </cfRule>
    <cfRule type="cellIs" dxfId="2456" priority="790" operator="equal">
      <formula>E231+1</formula>
    </cfRule>
    <cfRule type="cellIs" dxfId="2455" priority="791" operator="lessThan">
      <formula>E231</formula>
    </cfRule>
    <cfRule type="cellIs" dxfId="2454" priority="792" operator="equal">
      <formula>E231</formula>
    </cfRule>
  </conditionalFormatting>
  <conditionalFormatting sqref="O238">
    <cfRule type="cellIs" dxfId="2453" priority="782" operator="equal">
      <formula>0</formula>
    </cfRule>
  </conditionalFormatting>
  <conditionalFormatting sqref="P238:W238">
    <cfRule type="cellIs" dxfId="2452" priority="781" operator="equal">
      <formula>0</formula>
    </cfRule>
  </conditionalFormatting>
  <conditionalFormatting sqref="O238:W238">
    <cfRule type="cellIs" dxfId="2451" priority="783" operator="greaterThan">
      <formula>O231+1</formula>
    </cfRule>
    <cfRule type="cellIs" dxfId="2450" priority="784" operator="equal">
      <formula>O231+1</formula>
    </cfRule>
    <cfRule type="cellIs" dxfId="2449" priority="785" operator="lessThan">
      <formula>O231</formula>
    </cfRule>
    <cfRule type="cellIs" dxfId="2448" priority="786" operator="equal">
      <formula>O231</formula>
    </cfRule>
  </conditionalFormatting>
  <conditionalFormatting sqref="E216">
    <cfRule type="cellIs" dxfId="2447" priority="778" operator="equal">
      <formula>3</formula>
    </cfRule>
    <cfRule type="cellIs" dxfId="2446" priority="779" operator="equal">
      <formula>5</formula>
    </cfRule>
    <cfRule type="cellIs" dxfId="2445" priority="780" operator="equal">
      <formula>4</formula>
    </cfRule>
  </conditionalFormatting>
  <conditionalFormatting sqref="E216:M216">
    <cfRule type="cellIs" dxfId="2444" priority="775" operator="equal">
      <formula>3</formula>
    </cfRule>
    <cfRule type="cellIs" dxfId="2443" priority="776" operator="equal">
      <formula>5</formula>
    </cfRule>
    <cfRule type="cellIs" dxfId="2442" priority="777" operator="equal">
      <formula>4</formula>
    </cfRule>
  </conditionalFormatting>
  <conditionalFormatting sqref="O216">
    <cfRule type="cellIs" dxfId="2441" priority="772" operator="equal">
      <formula>3</formula>
    </cfRule>
    <cfRule type="cellIs" dxfId="2440" priority="773" operator="equal">
      <formula>5</formula>
    </cfRule>
    <cfRule type="cellIs" dxfId="2439" priority="774" operator="equal">
      <formula>4</formula>
    </cfRule>
  </conditionalFormatting>
  <conditionalFormatting sqref="O216:W216">
    <cfRule type="cellIs" dxfId="2438" priority="769" operator="equal">
      <formula>3</formula>
    </cfRule>
    <cfRule type="cellIs" dxfId="2437" priority="770" operator="equal">
      <formula>5</formula>
    </cfRule>
    <cfRule type="cellIs" dxfId="2436" priority="771" operator="equal">
      <formula>4</formula>
    </cfRule>
  </conditionalFormatting>
  <conditionalFormatting sqref="F227:M227">
    <cfRule type="cellIs" dxfId="2435" priority="763" operator="equal">
      <formula>0</formula>
    </cfRule>
  </conditionalFormatting>
  <conditionalFormatting sqref="E227">
    <cfRule type="cellIs" dxfId="2434" priority="764" operator="equal">
      <formula>0</formula>
    </cfRule>
  </conditionalFormatting>
  <conditionalFormatting sqref="E227:M227">
    <cfRule type="cellIs" dxfId="2433" priority="765" operator="greaterThan">
      <formula>E216+1</formula>
    </cfRule>
    <cfRule type="cellIs" dxfId="2432" priority="766" operator="equal">
      <formula>E216+1</formula>
    </cfRule>
    <cfRule type="cellIs" dxfId="2431" priority="767" operator="lessThan">
      <formula>E216</formula>
    </cfRule>
    <cfRule type="cellIs" dxfId="2430" priority="768" operator="equal">
      <formula>E216</formula>
    </cfRule>
  </conditionalFormatting>
  <conditionalFormatting sqref="P227:W227">
    <cfRule type="cellIs" dxfId="2429" priority="757" operator="equal">
      <formula>0</formula>
    </cfRule>
  </conditionalFormatting>
  <conditionalFormatting sqref="O227">
    <cfRule type="cellIs" dxfId="2428" priority="758" operator="equal">
      <formula>0</formula>
    </cfRule>
  </conditionalFormatting>
  <conditionalFormatting sqref="O227:W227">
    <cfRule type="cellIs" dxfId="2427" priority="759" operator="greaterThan">
      <formula>O216+1</formula>
    </cfRule>
    <cfRule type="cellIs" dxfId="2426" priority="760" operator="equal">
      <formula>O216+1</formula>
    </cfRule>
    <cfRule type="cellIs" dxfId="2425" priority="761" operator="lessThan">
      <formula>O216</formula>
    </cfRule>
    <cfRule type="cellIs" dxfId="2424" priority="762" operator="equal">
      <formula>O216</formula>
    </cfRule>
  </conditionalFormatting>
  <conditionalFormatting sqref="F219:M219">
    <cfRule type="cellIs" dxfId="2423" priority="751" operator="equal">
      <formula>0</formula>
    </cfRule>
  </conditionalFormatting>
  <conditionalFormatting sqref="E219">
    <cfRule type="cellIs" dxfId="2422" priority="752" operator="equal">
      <formula>0</formula>
    </cfRule>
  </conditionalFormatting>
  <conditionalFormatting sqref="E219:M219">
    <cfRule type="cellIs" dxfId="2421" priority="753" operator="greaterThan">
      <formula>E216+1</formula>
    </cfRule>
    <cfRule type="cellIs" dxfId="2420" priority="754" operator="equal">
      <formula>E216+1</formula>
    </cfRule>
    <cfRule type="cellIs" dxfId="2419" priority="755" operator="lessThan">
      <formula>E216</formula>
    </cfRule>
    <cfRule type="cellIs" dxfId="2418" priority="756" operator="equal">
      <formula>E216</formula>
    </cfRule>
  </conditionalFormatting>
  <conditionalFormatting sqref="P219:W219">
    <cfRule type="cellIs" dxfId="2417" priority="745" operator="equal">
      <formula>0</formula>
    </cfRule>
  </conditionalFormatting>
  <conditionalFormatting sqref="O219">
    <cfRule type="cellIs" dxfId="2416" priority="746" operator="equal">
      <formula>0</formula>
    </cfRule>
  </conditionalFormatting>
  <conditionalFormatting sqref="O219:W219">
    <cfRule type="cellIs" dxfId="2415" priority="747" operator="greaterThan">
      <formula>O216+1</formula>
    </cfRule>
    <cfRule type="cellIs" dxfId="2414" priority="748" operator="equal">
      <formula>O216+1</formula>
    </cfRule>
    <cfRule type="cellIs" dxfId="2413" priority="749" operator="lessThan">
      <formula>O216</formula>
    </cfRule>
    <cfRule type="cellIs" dxfId="2412" priority="750" operator="equal">
      <formula>O216</formula>
    </cfRule>
  </conditionalFormatting>
  <conditionalFormatting sqref="E223">
    <cfRule type="cellIs" dxfId="2411" priority="740" operator="equal">
      <formula>0</formula>
    </cfRule>
  </conditionalFormatting>
  <conditionalFormatting sqref="F223:M223">
    <cfRule type="cellIs" dxfId="2410" priority="739" operator="equal">
      <formula>0</formula>
    </cfRule>
  </conditionalFormatting>
  <conditionalFormatting sqref="E223:M223">
    <cfRule type="cellIs" dxfId="2409" priority="741" operator="greaterThan">
      <formula>E216+1</formula>
    </cfRule>
    <cfRule type="cellIs" dxfId="2408" priority="742" operator="equal">
      <formula>E216+1</formula>
    </cfRule>
    <cfRule type="cellIs" dxfId="2407" priority="743" operator="lessThan">
      <formula>E216</formula>
    </cfRule>
    <cfRule type="cellIs" dxfId="2406" priority="744" operator="equal">
      <formula>E216</formula>
    </cfRule>
  </conditionalFormatting>
  <conditionalFormatting sqref="O223">
    <cfRule type="cellIs" dxfId="2405" priority="734" operator="equal">
      <formula>0</formula>
    </cfRule>
  </conditionalFormatting>
  <conditionalFormatting sqref="P223:W223">
    <cfRule type="cellIs" dxfId="2404" priority="733" operator="equal">
      <formula>0</formula>
    </cfRule>
  </conditionalFormatting>
  <conditionalFormatting sqref="O223:W223">
    <cfRule type="cellIs" dxfId="2403" priority="735" operator="greaterThan">
      <formula>O216+1</formula>
    </cfRule>
    <cfRule type="cellIs" dxfId="2402" priority="736" operator="equal">
      <formula>O216+1</formula>
    </cfRule>
    <cfRule type="cellIs" dxfId="2401" priority="737" operator="lessThan">
      <formula>O216</formula>
    </cfRule>
    <cfRule type="cellIs" dxfId="2400" priority="738" operator="equal">
      <formula>O216</formula>
    </cfRule>
  </conditionalFormatting>
  <conditionalFormatting sqref="E201">
    <cfRule type="cellIs" dxfId="2399" priority="730" operator="equal">
      <formula>3</formula>
    </cfRule>
    <cfRule type="cellIs" dxfId="2398" priority="731" operator="equal">
      <formula>5</formula>
    </cfRule>
    <cfRule type="cellIs" dxfId="2397" priority="732" operator="equal">
      <formula>4</formula>
    </cfRule>
  </conditionalFormatting>
  <conditionalFormatting sqref="E201:M201">
    <cfRule type="cellIs" dxfId="2396" priority="727" operator="equal">
      <formula>3</formula>
    </cfRule>
    <cfRule type="cellIs" dxfId="2395" priority="728" operator="equal">
      <formula>5</formula>
    </cfRule>
    <cfRule type="cellIs" dxfId="2394" priority="729" operator="equal">
      <formula>4</formula>
    </cfRule>
  </conditionalFormatting>
  <conditionalFormatting sqref="O201">
    <cfRule type="cellIs" dxfId="2393" priority="724" operator="equal">
      <formula>3</formula>
    </cfRule>
    <cfRule type="cellIs" dxfId="2392" priority="725" operator="equal">
      <formula>5</formula>
    </cfRule>
    <cfRule type="cellIs" dxfId="2391" priority="726" operator="equal">
      <formula>4</formula>
    </cfRule>
  </conditionalFormatting>
  <conditionalFormatting sqref="O201:W201">
    <cfRule type="cellIs" dxfId="2390" priority="721" operator="equal">
      <formula>3</formula>
    </cfRule>
    <cfRule type="cellIs" dxfId="2389" priority="722" operator="equal">
      <formula>5</formula>
    </cfRule>
    <cfRule type="cellIs" dxfId="2388" priority="723" operator="equal">
      <formula>4</formula>
    </cfRule>
  </conditionalFormatting>
  <conditionalFormatting sqref="P212:W212">
    <cfRule type="cellIs" dxfId="2387" priority="709" operator="equal">
      <formula>0</formula>
    </cfRule>
  </conditionalFormatting>
  <conditionalFormatting sqref="F212:M212">
    <cfRule type="cellIs" dxfId="2386" priority="715" operator="equal">
      <formula>0</formula>
    </cfRule>
  </conditionalFormatting>
  <conditionalFormatting sqref="E212">
    <cfRule type="cellIs" dxfId="2385" priority="716" operator="equal">
      <formula>0</formula>
    </cfRule>
  </conditionalFormatting>
  <conditionalFormatting sqref="O212">
    <cfRule type="cellIs" dxfId="2384" priority="710" operator="equal">
      <formula>0</formula>
    </cfRule>
  </conditionalFormatting>
  <conditionalFormatting sqref="E212:M212">
    <cfRule type="cellIs" dxfId="2383" priority="717" operator="greaterThan">
      <formula>E201+1</formula>
    </cfRule>
    <cfRule type="cellIs" dxfId="2382" priority="718" operator="equal">
      <formula>E201+1</formula>
    </cfRule>
    <cfRule type="cellIs" dxfId="2381" priority="719" operator="lessThan">
      <formula>E201</formula>
    </cfRule>
    <cfRule type="cellIs" dxfId="2380" priority="720" operator="equal">
      <formula>E201</formula>
    </cfRule>
  </conditionalFormatting>
  <conditionalFormatting sqref="O212:W212">
    <cfRule type="cellIs" dxfId="2379" priority="711" operator="greaterThan">
      <formula>O201+1</formula>
    </cfRule>
    <cfRule type="cellIs" dxfId="2378" priority="712" operator="equal">
      <formula>O201+1</formula>
    </cfRule>
    <cfRule type="cellIs" dxfId="2377" priority="713" operator="lessThan">
      <formula>O201</formula>
    </cfRule>
    <cfRule type="cellIs" dxfId="2376" priority="714" operator="equal">
      <formula>O201</formula>
    </cfRule>
  </conditionalFormatting>
  <conditionalFormatting sqref="E208">
    <cfRule type="cellIs" dxfId="2375" priority="704" operator="equal">
      <formula>0</formula>
    </cfRule>
  </conditionalFormatting>
  <conditionalFormatting sqref="F208:M208">
    <cfRule type="cellIs" dxfId="2374" priority="703" operator="equal">
      <formula>0</formula>
    </cfRule>
  </conditionalFormatting>
  <conditionalFormatting sqref="E208:M208">
    <cfRule type="cellIs" dxfId="2373" priority="705" operator="greaterThan">
      <formula>E201+1</formula>
    </cfRule>
    <cfRule type="cellIs" dxfId="2372" priority="706" operator="equal">
      <formula>E201+1</formula>
    </cfRule>
    <cfRule type="cellIs" dxfId="2371" priority="707" operator="lessThan">
      <formula>E201</formula>
    </cfRule>
    <cfRule type="cellIs" dxfId="2370" priority="708" operator="equal">
      <formula>E201</formula>
    </cfRule>
  </conditionalFormatting>
  <conditionalFormatting sqref="O208">
    <cfRule type="cellIs" dxfId="2369" priority="698" operator="equal">
      <formula>0</formula>
    </cfRule>
  </conditionalFormatting>
  <conditionalFormatting sqref="P208:W208">
    <cfRule type="cellIs" dxfId="2368" priority="697" operator="equal">
      <formula>0</formula>
    </cfRule>
  </conditionalFormatting>
  <conditionalFormatting sqref="O208:W208">
    <cfRule type="cellIs" dxfId="2367" priority="699" operator="greaterThan">
      <formula>O201+1</formula>
    </cfRule>
    <cfRule type="cellIs" dxfId="2366" priority="700" operator="equal">
      <formula>O201+1</formula>
    </cfRule>
    <cfRule type="cellIs" dxfId="2365" priority="701" operator="lessThan">
      <formula>O201</formula>
    </cfRule>
    <cfRule type="cellIs" dxfId="2364" priority="702" operator="equal">
      <formula>O201</formula>
    </cfRule>
  </conditionalFormatting>
  <conditionalFormatting sqref="F204:M204">
    <cfRule type="cellIs" dxfId="2363" priority="691" operator="equal">
      <formula>0</formula>
    </cfRule>
  </conditionalFormatting>
  <conditionalFormatting sqref="E204">
    <cfRule type="cellIs" dxfId="2362" priority="692" operator="equal">
      <formula>0</formula>
    </cfRule>
  </conditionalFormatting>
  <conditionalFormatting sqref="E204:M204">
    <cfRule type="cellIs" dxfId="2361" priority="693" operator="greaterThan">
      <formula>E201+1</formula>
    </cfRule>
    <cfRule type="cellIs" dxfId="2360" priority="694" operator="equal">
      <formula>E201+1</formula>
    </cfRule>
    <cfRule type="cellIs" dxfId="2359" priority="695" operator="lessThan">
      <formula>E201</formula>
    </cfRule>
    <cfRule type="cellIs" dxfId="2358" priority="696" operator="equal">
      <formula>E201</formula>
    </cfRule>
  </conditionalFormatting>
  <conditionalFormatting sqref="P204:W204">
    <cfRule type="cellIs" dxfId="2357" priority="685" operator="equal">
      <formula>0</formula>
    </cfRule>
  </conditionalFormatting>
  <conditionalFormatting sqref="O204">
    <cfRule type="cellIs" dxfId="2356" priority="686" operator="equal">
      <formula>0</formula>
    </cfRule>
  </conditionalFormatting>
  <conditionalFormatting sqref="O204:W204">
    <cfRule type="cellIs" dxfId="2355" priority="687" operator="greaterThan">
      <formula>O201+1</formula>
    </cfRule>
    <cfRule type="cellIs" dxfId="2354" priority="688" operator="equal">
      <formula>O201+1</formula>
    </cfRule>
    <cfRule type="cellIs" dxfId="2353" priority="689" operator="lessThan">
      <formula>O201</formula>
    </cfRule>
    <cfRule type="cellIs" dxfId="2352" priority="690" operator="equal">
      <formula>O201</formula>
    </cfRule>
  </conditionalFormatting>
  <conditionalFormatting sqref="P197:W197">
    <cfRule type="cellIs" dxfId="2351" priority="673" operator="equal">
      <formula>0</formula>
    </cfRule>
  </conditionalFormatting>
  <conditionalFormatting sqref="F197:M197">
    <cfRule type="cellIs" dxfId="2350" priority="679" operator="equal">
      <formula>0</formula>
    </cfRule>
  </conditionalFormatting>
  <conditionalFormatting sqref="E197">
    <cfRule type="cellIs" dxfId="2349" priority="680" operator="equal">
      <formula>0</formula>
    </cfRule>
  </conditionalFormatting>
  <conditionalFormatting sqref="O197">
    <cfRule type="cellIs" dxfId="2348" priority="674" operator="equal">
      <formula>0</formula>
    </cfRule>
  </conditionalFormatting>
  <conditionalFormatting sqref="E197:M197">
    <cfRule type="cellIs" dxfId="2347" priority="681" operator="greaterThan">
      <formula>E186+1</formula>
    </cfRule>
    <cfRule type="cellIs" dxfId="2346" priority="682" operator="equal">
      <formula>E186+1</formula>
    </cfRule>
    <cfRule type="cellIs" dxfId="2345" priority="683" operator="lessThan">
      <formula>E186</formula>
    </cfRule>
    <cfRule type="cellIs" dxfId="2344" priority="684" operator="equal">
      <formula>E186</formula>
    </cfRule>
  </conditionalFormatting>
  <conditionalFormatting sqref="O197:W197">
    <cfRule type="cellIs" dxfId="2343" priority="675" operator="greaterThan">
      <formula>O186+1</formula>
    </cfRule>
    <cfRule type="cellIs" dxfId="2342" priority="676" operator="equal">
      <formula>O186+1</formula>
    </cfRule>
    <cfRule type="cellIs" dxfId="2341" priority="677" operator="lessThan">
      <formula>O186</formula>
    </cfRule>
    <cfRule type="cellIs" dxfId="2340" priority="678" operator="equal">
      <formula>O186</formula>
    </cfRule>
  </conditionalFormatting>
  <conditionalFormatting sqref="F189:M189">
    <cfRule type="cellIs" dxfId="2339" priority="667" operator="equal">
      <formula>0</formula>
    </cfRule>
  </conditionalFormatting>
  <conditionalFormatting sqref="E189">
    <cfRule type="cellIs" dxfId="2338" priority="668" operator="equal">
      <formula>0</formula>
    </cfRule>
  </conditionalFormatting>
  <conditionalFormatting sqref="E189:M189">
    <cfRule type="cellIs" dxfId="2337" priority="669" operator="greaterThan">
      <formula>E186+1</formula>
    </cfRule>
    <cfRule type="cellIs" dxfId="2336" priority="670" operator="equal">
      <formula>E186+1</formula>
    </cfRule>
    <cfRule type="cellIs" dxfId="2335" priority="671" operator="lessThan">
      <formula>E186</formula>
    </cfRule>
    <cfRule type="cellIs" dxfId="2334" priority="672" operator="equal">
      <formula>E186</formula>
    </cfRule>
  </conditionalFormatting>
  <conditionalFormatting sqref="P189:W189">
    <cfRule type="cellIs" dxfId="2333" priority="661" operator="equal">
      <formula>0</formula>
    </cfRule>
  </conditionalFormatting>
  <conditionalFormatting sqref="O189">
    <cfRule type="cellIs" dxfId="2332" priority="662" operator="equal">
      <formula>0</formula>
    </cfRule>
  </conditionalFormatting>
  <conditionalFormatting sqref="O189:W189">
    <cfRule type="cellIs" dxfId="2331" priority="663" operator="greaterThan">
      <formula>O186+1</formula>
    </cfRule>
    <cfRule type="cellIs" dxfId="2330" priority="664" operator="equal">
      <formula>O186+1</formula>
    </cfRule>
    <cfRule type="cellIs" dxfId="2329" priority="665" operator="lessThan">
      <formula>O186</formula>
    </cfRule>
    <cfRule type="cellIs" dxfId="2328" priority="666" operator="equal">
      <formula>O186</formula>
    </cfRule>
  </conditionalFormatting>
  <conditionalFormatting sqref="E186">
    <cfRule type="cellIs" dxfId="2327" priority="658" operator="equal">
      <formula>3</formula>
    </cfRule>
    <cfRule type="cellIs" dxfId="2326" priority="659" operator="equal">
      <formula>5</formula>
    </cfRule>
    <cfRule type="cellIs" dxfId="2325" priority="660" operator="equal">
      <formula>4</formula>
    </cfRule>
  </conditionalFormatting>
  <conditionalFormatting sqref="E186:M186">
    <cfRule type="cellIs" dxfId="2324" priority="655" operator="equal">
      <formula>3</formula>
    </cfRule>
    <cfRule type="cellIs" dxfId="2323" priority="656" operator="equal">
      <formula>5</formula>
    </cfRule>
    <cfRule type="cellIs" dxfId="2322" priority="657" operator="equal">
      <formula>4</formula>
    </cfRule>
  </conditionalFormatting>
  <conditionalFormatting sqref="O186">
    <cfRule type="cellIs" dxfId="2321" priority="652" operator="equal">
      <formula>3</formula>
    </cfRule>
    <cfRule type="cellIs" dxfId="2320" priority="653" operator="equal">
      <formula>5</formula>
    </cfRule>
    <cfRule type="cellIs" dxfId="2319" priority="654" operator="equal">
      <formula>4</formula>
    </cfRule>
  </conditionalFormatting>
  <conditionalFormatting sqref="O186:W186">
    <cfRule type="cellIs" dxfId="2318" priority="649" operator="equal">
      <formula>3</formula>
    </cfRule>
    <cfRule type="cellIs" dxfId="2317" priority="650" operator="equal">
      <formula>5</formula>
    </cfRule>
    <cfRule type="cellIs" dxfId="2316" priority="651" operator="equal">
      <formula>4</formula>
    </cfRule>
  </conditionalFormatting>
  <conditionalFormatting sqref="E193">
    <cfRule type="cellIs" dxfId="2315" priority="644" operator="equal">
      <formula>0</formula>
    </cfRule>
  </conditionalFormatting>
  <conditionalFormatting sqref="F193:M193">
    <cfRule type="cellIs" dxfId="2314" priority="643" operator="equal">
      <formula>0</formula>
    </cfRule>
  </conditionalFormatting>
  <conditionalFormatting sqref="E193:M193">
    <cfRule type="cellIs" dxfId="2313" priority="645" operator="greaterThan">
      <formula>E186+1</formula>
    </cfRule>
    <cfRule type="cellIs" dxfId="2312" priority="646" operator="equal">
      <formula>E186+1</formula>
    </cfRule>
    <cfRule type="cellIs" dxfId="2311" priority="647" operator="lessThan">
      <formula>E186</formula>
    </cfRule>
    <cfRule type="cellIs" dxfId="2310" priority="648" operator="equal">
      <formula>E186</formula>
    </cfRule>
  </conditionalFormatting>
  <conditionalFormatting sqref="O193">
    <cfRule type="cellIs" dxfId="2309" priority="638" operator="equal">
      <formula>0</formula>
    </cfRule>
  </conditionalFormatting>
  <conditionalFormatting sqref="P193:W193">
    <cfRule type="cellIs" dxfId="2308" priority="637" operator="equal">
      <formula>0</formula>
    </cfRule>
  </conditionalFormatting>
  <conditionalFormatting sqref="O193:W193">
    <cfRule type="cellIs" dxfId="2307" priority="639" operator="greaterThan">
      <formula>O186+1</formula>
    </cfRule>
    <cfRule type="cellIs" dxfId="2306" priority="640" operator="equal">
      <formula>O186+1</formula>
    </cfRule>
    <cfRule type="cellIs" dxfId="2305" priority="641" operator="lessThan">
      <formula>O186</formula>
    </cfRule>
    <cfRule type="cellIs" dxfId="2304" priority="642" operator="equal">
      <formula>O186</formula>
    </cfRule>
  </conditionalFormatting>
  <conditionalFormatting sqref="E171">
    <cfRule type="cellIs" dxfId="2303" priority="634" operator="equal">
      <formula>3</formula>
    </cfRule>
    <cfRule type="cellIs" dxfId="2302" priority="635" operator="equal">
      <formula>5</formula>
    </cfRule>
    <cfRule type="cellIs" dxfId="2301" priority="636" operator="equal">
      <formula>4</formula>
    </cfRule>
  </conditionalFormatting>
  <conditionalFormatting sqref="E171:M171">
    <cfRule type="cellIs" dxfId="2300" priority="631" operator="equal">
      <formula>3</formula>
    </cfRule>
    <cfRule type="cellIs" dxfId="2299" priority="632" operator="equal">
      <formula>5</formula>
    </cfRule>
    <cfRule type="cellIs" dxfId="2298" priority="633" operator="equal">
      <formula>4</formula>
    </cfRule>
  </conditionalFormatting>
  <conditionalFormatting sqref="F182:M182">
    <cfRule type="cellIs" dxfId="2297" priority="625" operator="equal">
      <formula>0</formula>
    </cfRule>
  </conditionalFormatting>
  <conditionalFormatting sqref="E182">
    <cfRule type="cellIs" dxfId="2296" priority="626" operator="equal">
      <formula>0</formula>
    </cfRule>
  </conditionalFormatting>
  <conditionalFormatting sqref="E182:M182">
    <cfRule type="cellIs" dxfId="2295" priority="627" operator="greaterThan">
      <formula>E171+1</formula>
    </cfRule>
    <cfRule type="cellIs" dxfId="2294" priority="628" operator="equal">
      <formula>E171+1</formula>
    </cfRule>
    <cfRule type="cellIs" dxfId="2293" priority="629" operator="lessThan">
      <formula>E171</formula>
    </cfRule>
    <cfRule type="cellIs" dxfId="2292" priority="630" operator="equal">
      <formula>E171</formula>
    </cfRule>
  </conditionalFormatting>
  <conditionalFormatting sqref="P182:W182">
    <cfRule type="cellIs" dxfId="2291" priority="619" operator="equal">
      <formula>0</formula>
    </cfRule>
  </conditionalFormatting>
  <conditionalFormatting sqref="O182">
    <cfRule type="cellIs" dxfId="2290" priority="620" operator="equal">
      <formula>0</formula>
    </cfRule>
  </conditionalFormatting>
  <conditionalFormatting sqref="O182:W182">
    <cfRule type="cellIs" dxfId="2289" priority="621" operator="greaterThan">
      <formula>O171+1</formula>
    </cfRule>
    <cfRule type="cellIs" dxfId="2288" priority="622" operator="equal">
      <formula>O171+1</formula>
    </cfRule>
    <cfRule type="cellIs" dxfId="2287" priority="623" operator="lessThan">
      <formula>O171</formula>
    </cfRule>
    <cfRule type="cellIs" dxfId="2286" priority="624" operator="equal">
      <formula>O171</formula>
    </cfRule>
  </conditionalFormatting>
  <conditionalFormatting sqref="F174:M174">
    <cfRule type="cellIs" dxfId="2285" priority="613" operator="equal">
      <formula>0</formula>
    </cfRule>
  </conditionalFormatting>
  <conditionalFormatting sqref="E174">
    <cfRule type="cellIs" dxfId="2284" priority="614" operator="equal">
      <formula>0</formula>
    </cfRule>
  </conditionalFormatting>
  <conditionalFormatting sqref="E174:M174">
    <cfRule type="cellIs" dxfId="2283" priority="615" operator="greaterThan">
      <formula>E171+1</formula>
    </cfRule>
    <cfRule type="cellIs" dxfId="2282" priority="616" operator="equal">
      <formula>E171+1</formula>
    </cfRule>
    <cfRule type="cellIs" dxfId="2281" priority="617" operator="lessThan">
      <formula>E171</formula>
    </cfRule>
    <cfRule type="cellIs" dxfId="2280" priority="618" operator="equal">
      <formula>E171</formula>
    </cfRule>
  </conditionalFormatting>
  <conditionalFormatting sqref="P174:W174">
    <cfRule type="cellIs" dxfId="2279" priority="607" operator="equal">
      <formula>0</formula>
    </cfRule>
  </conditionalFormatting>
  <conditionalFormatting sqref="O174">
    <cfRule type="cellIs" dxfId="2278" priority="608" operator="equal">
      <formula>0</formula>
    </cfRule>
  </conditionalFormatting>
  <conditionalFormatting sqref="O174:W174">
    <cfRule type="cellIs" dxfId="2277" priority="609" operator="greaterThan">
      <formula>O171+1</formula>
    </cfRule>
    <cfRule type="cellIs" dxfId="2276" priority="610" operator="equal">
      <formula>O171+1</formula>
    </cfRule>
    <cfRule type="cellIs" dxfId="2275" priority="611" operator="lessThan">
      <formula>O171</formula>
    </cfRule>
    <cfRule type="cellIs" dxfId="2274" priority="612" operator="equal">
      <formula>O171</formula>
    </cfRule>
  </conditionalFormatting>
  <conditionalFormatting sqref="O171">
    <cfRule type="cellIs" dxfId="2273" priority="592" operator="equal">
      <formula>3</formula>
    </cfRule>
    <cfRule type="cellIs" dxfId="2272" priority="593" operator="equal">
      <formula>5</formula>
    </cfRule>
    <cfRule type="cellIs" dxfId="2271" priority="594" operator="equal">
      <formula>4</formula>
    </cfRule>
  </conditionalFormatting>
  <conditionalFormatting sqref="O171:W171">
    <cfRule type="cellIs" dxfId="2270" priority="589" operator="equal">
      <formula>3</formula>
    </cfRule>
    <cfRule type="cellIs" dxfId="2269" priority="590" operator="equal">
      <formula>5</formula>
    </cfRule>
    <cfRule type="cellIs" dxfId="2268" priority="591" operator="equal">
      <formula>4</formula>
    </cfRule>
  </conditionalFormatting>
  <conditionalFormatting sqref="E178">
    <cfRule type="cellIs" dxfId="2267" priority="584" operator="equal">
      <formula>0</formula>
    </cfRule>
  </conditionalFormatting>
  <conditionalFormatting sqref="F178:M178">
    <cfRule type="cellIs" dxfId="2266" priority="583" operator="equal">
      <formula>0</formula>
    </cfRule>
  </conditionalFormatting>
  <conditionalFormatting sqref="E178:M178">
    <cfRule type="cellIs" dxfId="2265" priority="585" operator="greaterThan">
      <formula>E171+1</formula>
    </cfRule>
    <cfRule type="cellIs" dxfId="2264" priority="586" operator="equal">
      <formula>E171+1</formula>
    </cfRule>
    <cfRule type="cellIs" dxfId="2263" priority="587" operator="lessThan">
      <formula>E171</formula>
    </cfRule>
    <cfRule type="cellIs" dxfId="2262" priority="588" operator="equal">
      <formula>E171</formula>
    </cfRule>
  </conditionalFormatting>
  <conditionalFormatting sqref="O178">
    <cfRule type="cellIs" dxfId="2261" priority="578" operator="equal">
      <formula>0</formula>
    </cfRule>
  </conditionalFormatting>
  <conditionalFormatting sqref="P178:W178">
    <cfRule type="cellIs" dxfId="2260" priority="577" operator="equal">
      <formula>0</formula>
    </cfRule>
  </conditionalFormatting>
  <conditionalFormatting sqref="O178:W178">
    <cfRule type="cellIs" dxfId="2259" priority="579" operator="greaterThan">
      <formula>O171+1</formula>
    </cfRule>
    <cfRule type="cellIs" dxfId="2258" priority="580" operator="equal">
      <formula>O171+1</formula>
    </cfRule>
    <cfRule type="cellIs" dxfId="2257" priority="581" operator="lessThan">
      <formula>O171</formula>
    </cfRule>
    <cfRule type="cellIs" dxfId="2256" priority="582" operator="equal">
      <formula>O171</formula>
    </cfRule>
  </conditionalFormatting>
  <conditionalFormatting sqref="O156">
    <cfRule type="cellIs" dxfId="2255" priority="568" operator="equal">
      <formula>3</formula>
    </cfRule>
    <cfRule type="cellIs" dxfId="2254" priority="569" operator="equal">
      <formula>5</formula>
    </cfRule>
    <cfRule type="cellIs" dxfId="2253" priority="570" operator="equal">
      <formula>4</formula>
    </cfRule>
  </conditionalFormatting>
  <conditionalFormatting sqref="O156:W156">
    <cfRule type="cellIs" dxfId="2252" priority="565" operator="equal">
      <formula>3</formula>
    </cfRule>
    <cfRule type="cellIs" dxfId="2251" priority="566" operator="equal">
      <formula>5</formula>
    </cfRule>
    <cfRule type="cellIs" dxfId="2250" priority="567" operator="equal">
      <formula>4</formula>
    </cfRule>
  </conditionalFormatting>
  <conditionalFormatting sqref="P167:W167">
    <cfRule type="cellIs" dxfId="2249" priority="553" operator="equal">
      <formula>0</formula>
    </cfRule>
  </conditionalFormatting>
  <conditionalFormatting sqref="O167">
    <cfRule type="cellIs" dxfId="2248" priority="554" operator="equal">
      <formula>0</formula>
    </cfRule>
  </conditionalFormatting>
  <conditionalFormatting sqref="O167:W167">
    <cfRule type="cellIs" dxfId="2247" priority="555" operator="greaterThan">
      <formula>O156+1</formula>
    </cfRule>
    <cfRule type="cellIs" dxfId="2246" priority="556" operator="equal">
      <formula>O156+1</formula>
    </cfRule>
    <cfRule type="cellIs" dxfId="2245" priority="557" operator="lessThan">
      <formula>O156</formula>
    </cfRule>
    <cfRule type="cellIs" dxfId="2244" priority="558" operator="equal">
      <formula>O156</formula>
    </cfRule>
  </conditionalFormatting>
  <conditionalFormatting sqref="O163">
    <cfRule type="cellIs" dxfId="2243" priority="542" operator="equal">
      <formula>0</formula>
    </cfRule>
  </conditionalFormatting>
  <conditionalFormatting sqref="P163:W163">
    <cfRule type="cellIs" dxfId="2242" priority="541" operator="equal">
      <formula>0</formula>
    </cfRule>
  </conditionalFormatting>
  <conditionalFormatting sqref="O163:W163">
    <cfRule type="cellIs" dxfId="2241" priority="543" operator="greaterThan">
      <formula>O156+1</formula>
    </cfRule>
    <cfRule type="cellIs" dxfId="2240" priority="544" operator="equal">
      <formula>O156+1</formula>
    </cfRule>
    <cfRule type="cellIs" dxfId="2239" priority="545" operator="lessThan">
      <formula>O156</formula>
    </cfRule>
    <cfRule type="cellIs" dxfId="2238" priority="546" operator="equal">
      <formula>O156</formula>
    </cfRule>
  </conditionalFormatting>
  <conditionalFormatting sqref="P159:W159">
    <cfRule type="cellIs" dxfId="2237" priority="529" operator="equal">
      <formula>0</formula>
    </cfRule>
  </conditionalFormatting>
  <conditionalFormatting sqref="O159">
    <cfRule type="cellIs" dxfId="2236" priority="530" operator="equal">
      <formula>0</formula>
    </cfRule>
  </conditionalFormatting>
  <conditionalFormatting sqref="O159:W159">
    <cfRule type="cellIs" dxfId="2235" priority="531" operator="greaterThan">
      <formula>O156+1</formula>
    </cfRule>
    <cfRule type="cellIs" dxfId="2234" priority="532" operator="equal">
      <formula>O156+1</formula>
    </cfRule>
    <cfRule type="cellIs" dxfId="2233" priority="533" operator="lessThan">
      <formula>O156</formula>
    </cfRule>
    <cfRule type="cellIs" dxfId="2232" priority="534" operator="equal">
      <formula>O156</formula>
    </cfRule>
  </conditionalFormatting>
  <conditionalFormatting sqref="E156">
    <cfRule type="cellIs" dxfId="2231" priority="526" operator="equal">
      <formula>3</formula>
    </cfRule>
    <cfRule type="cellIs" dxfId="2230" priority="527" operator="equal">
      <formula>5</formula>
    </cfRule>
    <cfRule type="cellIs" dxfId="2229" priority="528" operator="equal">
      <formula>4</formula>
    </cfRule>
  </conditionalFormatting>
  <conditionalFormatting sqref="E156:M156">
    <cfRule type="cellIs" dxfId="2228" priority="523" operator="equal">
      <formula>3</formula>
    </cfRule>
    <cfRule type="cellIs" dxfId="2227" priority="524" operator="equal">
      <formula>5</formula>
    </cfRule>
    <cfRule type="cellIs" dxfId="2226" priority="525" operator="equal">
      <formula>4</formula>
    </cfRule>
  </conditionalFormatting>
  <conditionalFormatting sqref="F167:M167">
    <cfRule type="cellIs" dxfId="2225" priority="517" operator="equal">
      <formula>0</formula>
    </cfRule>
  </conditionalFormatting>
  <conditionalFormatting sqref="E167">
    <cfRule type="cellIs" dxfId="2224" priority="518" operator="equal">
      <formula>0</formula>
    </cfRule>
  </conditionalFormatting>
  <conditionalFormatting sqref="E167:M167">
    <cfRule type="cellIs" dxfId="2223" priority="519" operator="greaterThan">
      <formula>E156+1</formula>
    </cfRule>
    <cfRule type="cellIs" dxfId="2222" priority="520" operator="equal">
      <formula>E156+1</formula>
    </cfRule>
    <cfRule type="cellIs" dxfId="2221" priority="521" operator="lessThan">
      <formula>E156</formula>
    </cfRule>
    <cfRule type="cellIs" dxfId="2220" priority="522" operator="equal">
      <formula>E156</formula>
    </cfRule>
  </conditionalFormatting>
  <conditionalFormatting sqref="E163">
    <cfRule type="cellIs" dxfId="2219" priority="512" operator="equal">
      <formula>0</formula>
    </cfRule>
  </conditionalFormatting>
  <conditionalFormatting sqref="F163:M163">
    <cfRule type="cellIs" dxfId="2218" priority="511" operator="equal">
      <formula>0</formula>
    </cfRule>
  </conditionalFormatting>
  <conditionalFormatting sqref="E163:M163">
    <cfRule type="cellIs" dxfId="2217" priority="513" operator="greaterThan">
      <formula>E156+1</formula>
    </cfRule>
    <cfRule type="cellIs" dxfId="2216" priority="514" operator="equal">
      <formula>E156+1</formula>
    </cfRule>
    <cfRule type="cellIs" dxfId="2215" priority="515" operator="lessThan">
      <formula>E156</formula>
    </cfRule>
    <cfRule type="cellIs" dxfId="2214" priority="516" operator="equal">
      <formula>E156</formula>
    </cfRule>
  </conditionalFormatting>
  <conditionalFormatting sqref="F159:M159">
    <cfRule type="cellIs" dxfId="2213" priority="505" operator="equal">
      <formula>0</formula>
    </cfRule>
  </conditionalFormatting>
  <conditionalFormatting sqref="E159">
    <cfRule type="cellIs" dxfId="2212" priority="506" operator="equal">
      <formula>0</formula>
    </cfRule>
  </conditionalFormatting>
  <conditionalFormatting sqref="E159:M159">
    <cfRule type="cellIs" dxfId="2211" priority="507" operator="greaterThan">
      <formula>E156+1</formula>
    </cfRule>
    <cfRule type="cellIs" dxfId="2210" priority="508" operator="equal">
      <formula>E156+1</formula>
    </cfRule>
    <cfRule type="cellIs" dxfId="2209" priority="509" operator="lessThan">
      <formula>E156</formula>
    </cfRule>
    <cfRule type="cellIs" dxfId="2208" priority="510" operator="equal">
      <formula>E156</formula>
    </cfRule>
  </conditionalFormatting>
  <conditionalFormatting sqref="O152">
    <cfRule type="cellIs" dxfId="2207" priority="494" operator="equal">
      <formula>0</formula>
    </cfRule>
  </conditionalFormatting>
  <conditionalFormatting sqref="P152:W152">
    <cfRule type="cellIs" dxfId="2206" priority="493" operator="equal">
      <formula>0</formula>
    </cfRule>
  </conditionalFormatting>
  <conditionalFormatting sqref="E152">
    <cfRule type="cellIs" dxfId="2205" priority="500" operator="equal">
      <formula>0</formula>
    </cfRule>
  </conditionalFormatting>
  <conditionalFormatting sqref="F152:M152">
    <cfRule type="cellIs" dxfId="2204" priority="499" operator="equal">
      <formula>0</formula>
    </cfRule>
  </conditionalFormatting>
  <conditionalFormatting sqref="E152:M152">
    <cfRule type="cellIs" dxfId="2203" priority="501" operator="greaterThan">
      <formula>E141+1</formula>
    </cfRule>
    <cfRule type="cellIs" dxfId="2202" priority="502" operator="equal">
      <formula>E141+1</formula>
    </cfRule>
    <cfRule type="cellIs" dxfId="2201" priority="503" operator="lessThan">
      <formula>E141</formula>
    </cfRule>
    <cfRule type="cellIs" dxfId="2200" priority="504" operator="equal">
      <formula>E141</formula>
    </cfRule>
  </conditionalFormatting>
  <conditionalFormatting sqref="O152:W152">
    <cfRule type="cellIs" dxfId="2199" priority="495" operator="greaterThan">
      <formula>O141+1</formula>
    </cfRule>
    <cfRule type="cellIs" dxfId="2198" priority="496" operator="equal">
      <formula>O141+1</formula>
    </cfRule>
    <cfRule type="cellIs" dxfId="2197" priority="497" operator="lessThan">
      <formula>O141</formula>
    </cfRule>
    <cfRule type="cellIs" dxfId="2196" priority="498" operator="equal">
      <formula>O141</formula>
    </cfRule>
  </conditionalFormatting>
  <conditionalFormatting sqref="F144:M144">
    <cfRule type="cellIs" dxfId="2195" priority="487" operator="equal">
      <formula>0</formula>
    </cfRule>
  </conditionalFormatting>
  <conditionalFormatting sqref="E144">
    <cfRule type="cellIs" dxfId="2194" priority="488" operator="equal">
      <formula>0</formula>
    </cfRule>
  </conditionalFormatting>
  <conditionalFormatting sqref="E144:M144">
    <cfRule type="cellIs" dxfId="2193" priority="489" operator="greaterThan">
      <formula>E141+1</formula>
    </cfRule>
    <cfRule type="cellIs" dxfId="2192" priority="490" operator="equal">
      <formula>E141+1</formula>
    </cfRule>
    <cfRule type="cellIs" dxfId="2191" priority="491" operator="lessThan">
      <formula>E141</formula>
    </cfRule>
    <cfRule type="cellIs" dxfId="2190" priority="492" operator="equal">
      <formula>E141</formula>
    </cfRule>
  </conditionalFormatting>
  <conditionalFormatting sqref="P144:W144">
    <cfRule type="cellIs" dxfId="2189" priority="481" operator="equal">
      <formula>0</formula>
    </cfRule>
  </conditionalFormatting>
  <conditionalFormatting sqref="O144">
    <cfRule type="cellIs" dxfId="2188" priority="482" operator="equal">
      <formula>0</formula>
    </cfRule>
  </conditionalFormatting>
  <conditionalFormatting sqref="O144:W144">
    <cfRule type="cellIs" dxfId="2187" priority="483" operator="greaterThan">
      <formula>O141+1</formula>
    </cfRule>
    <cfRule type="cellIs" dxfId="2186" priority="484" operator="equal">
      <formula>O141+1</formula>
    </cfRule>
    <cfRule type="cellIs" dxfId="2185" priority="485" operator="lessThan">
      <formula>O141</formula>
    </cfRule>
    <cfRule type="cellIs" dxfId="2184" priority="486" operator="equal">
      <formula>O141</formula>
    </cfRule>
  </conditionalFormatting>
  <conditionalFormatting sqref="E141">
    <cfRule type="cellIs" dxfId="2183" priority="478" operator="equal">
      <formula>3</formula>
    </cfRule>
    <cfRule type="cellIs" dxfId="2182" priority="479" operator="equal">
      <formula>5</formula>
    </cfRule>
    <cfRule type="cellIs" dxfId="2181" priority="480" operator="equal">
      <formula>4</formula>
    </cfRule>
  </conditionalFormatting>
  <conditionalFormatting sqref="E141:M141">
    <cfRule type="cellIs" dxfId="2180" priority="475" operator="equal">
      <formula>3</formula>
    </cfRule>
    <cfRule type="cellIs" dxfId="2179" priority="476" operator="equal">
      <formula>5</formula>
    </cfRule>
    <cfRule type="cellIs" dxfId="2178" priority="477" operator="equal">
      <formula>4</formula>
    </cfRule>
  </conditionalFormatting>
  <conditionalFormatting sqref="O141">
    <cfRule type="cellIs" dxfId="2177" priority="472" operator="equal">
      <formula>3</formula>
    </cfRule>
    <cfRule type="cellIs" dxfId="2176" priority="473" operator="equal">
      <formula>5</formula>
    </cfRule>
    <cfRule type="cellIs" dxfId="2175" priority="474" operator="equal">
      <formula>4</formula>
    </cfRule>
  </conditionalFormatting>
  <conditionalFormatting sqref="O141:W141">
    <cfRule type="cellIs" dxfId="2174" priority="469" operator="equal">
      <formula>3</formula>
    </cfRule>
    <cfRule type="cellIs" dxfId="2173" priority="470" operator="equal">
      <formula>5</formula>
    </cfRule>
    <cfRule type="cellIs" dxfId="2172" priority="471" operator="equal">
      <formula>4</formula>
    </cfRule>
  </conditionalFormatting>
  <conditionalFormatting sqref="E148">
    <cfRule type="cellIs" dxfId="2171" priority="464" operator="equal">
      <formula>0</formula>
    </cfRule>
  </conditionalFormatting>
  <conditionalFormatting sqref="F148:M148">
    <cfRule type="cellIs" dxfId="2170" priority="463" operator="equal">
      <formula>0</formula>
    </cfRule>
  </conditionalFormatting>
  <conditionalFormatting sqref="E148:M148">
    <cfRule type="cellIs" dxfId="2169" priority="465" operator="greaterThan">
      <formula>E141+1</formula>
    </cfRule>
    <cfRule type="cellIs" dxfId="2168" priority="466" operator="equal">
      <formula>E141+1</formula>
    </cfRule>
    <cfRule type="cellIs" dxfId="2167" priority="467" operator="lessThan">
      <formula>E141</formula>
    </cfRule>
    <cfRule type="cellIs" dxfId="2166" priority="468" operator="equal">
      <formula>E141</formula>
    </cfRule>
  </conditionalFormatting>
  <conditionalFormatting sqref="O148">
    <cfRule type="cellIs" dxfId="2165" priority="458" operator="equal">
      <formula>0</formula>
    </cfRule>
  </conditionalFormatting>
  <conditionalFormatting sqref="P148:W148">
    <cfRule type="cellIs" dxfId="2164" priority="457" operator="equal">
      <formula>0</formula>
    </cfRule>
  </conditionalFormatting>
  <conditionalFormatting sqref="O148:W148">
    <cfRule type="cellIs" dxfId="2163" priority="459" operator="greaterThan">
      <formula>O141+1</formula>
    </cfRule>
    <cfRule type="cellIs" dxfId="2162" priority="460" operator="equal">
      <formula>O141+1</formula>
    </cfRule>
    <cfRule type="cellIs" dxfId="2161" priority="461" operator="lessThan">
      <formula>O141</formula>
    </cfRule>
    <cfRule type="cellIs" dxfId="2160" priority="462" operator="equal">
      <formula>O141</formula>
    </cfRule>
  </conditionalFormatting>
  <conditionalFormatting sqref="E126">
    <cfRule type="cellIs" dxfId="2159" priority="454" operator="equal">
      <formula>3</formula>
    </cfRule>
    <cfRule type="cellIs" dxfId="2158" priority="455" operator="equal">
      <formula>5</formula>
    </cfRule>
    <cfRule type="cellIs" dxfId="2157" priority="456" operator="equal">
      <formula>4</formula>
    </cfRule>
  </conditionalFormatting>
  <conditionalFormatting sqref="E126:M126">
    <cfRule type="cellIs" dxfId="2156" priority="451" operator="equal">
      <formula>3</formula>
    </cfRule>
    <cfRule type="cellIs" dxfId="2155" priority="452" operator="equal">
      <formula>5</formula>
    </cfRule>
    <cfRule type="cellIs" dxfId="2154" priority="453" operator="equal">
      <formula>4</formula>
    </cfRule>
  </conditionalFormatting>
  <conditionalFormatting sqref="F137:M137">
    <cfRule type="cellIs" dxfId="2153" priority="445" operator="equal">
      <formula>0</formula>
    </cfRule>
  </conditionalFormatting>
  <conditionalFormatting sqref="E137">
    <cfRule type="cellIs" dxfId="2152" priority="446" operator="equal">
      <formula>0</formula>
    </cfRule>
  </conditionalFormatting>
  <conditionalFormatting sqref="E137:M137">
    <cfRule type="cellIs" dxfId="2151" priority="447" operator="greaterThan">
      <formula>E126+1</formula>
    </cfRule>
    <cfRule type="cellIs" dxfId="2150" priority="448" operator="equal">
      <formula>E126+1</formula>
    </cfRule>
    <cfRule type="cellIs" dxfId="2149" priority="449" operator="lessThan">
      <formula>E126</formula>
    </cfRule>
    <cfRule type="cellIs" dxfId="2148" priority="450" operator="equal">
      <formula>E126</formula>
    </cfRule>
  </conditionalFormatting>
  <conditionalFormatting sqref="P137:W137">
    <cfRule type="cellIs" dxfId="2147" priority="439" operator="equal">
      <formula>0</formula>
    </cfRule>
  </conditionalFormatting>
  <conditionalFormatting sqref="O137">
    <cfRule type="cellIs" dxfId="2146" priority="440" operator="equal">
      <formula>0</formula>
    </cfRule>
  </conditionalFormatting>
  <conditionalFormatting sqref="O137:W137">
    <cfRule type="cellIs" dxfId="2145" priority="441" operator="greaterThan">
      <formula>O126+1</formula>
    </cfRule>
    <cfRule type="cellIs" dxfId="2144" priority="442" operator="equal">
      <formula>O126+1</formula>
    </cfRule>
    <cfRule type="cellIs" dxfId="2143" priority="443" operator="lessThan">
      <formula>O126</formula>
    </cfRule>
    <cfRule type="cellIs" dxfId="2142" priority="444" operator="equal">
      <formula>O126</formula>
    </cfRule>
  </conditionalFormatting>
  <conditionalFormatting sqref="F129:M129">
    <cfRule type="cellIs" dxfId="2141" priority="433" operator="equal">
      <formula>0</formula>
    </cfRule>
  </conditionalFormatting>
  <conditionalFormatting sqref="E129">
    <cfRule type="cellIs" dxfId="2140" priority="434" operator="equal">
      <formula>0</formula>
    </cfRule>
  </conditionalFormatting>
  <conditionalFormatting sqref="E129:M129">
    <cfRule type="cellIs" dxfId="2139" priority="435" operator="greaterThan">
      <formula>E126+1</formula>
    </cfRule>
    <cfRule type="cellIs" dxfId="2138" priority="436" operator="equal">
      <formula>E126+1</formula>
    </cfRule>
    <cfRule type="cellIs" dxfId="2137" priority="437" operator="lessThan">
      <formula>E126</formula>
    </cfRule>
    <cfRule type="cellIs" dxfId="2136" priority="438" operator="equal">
      <formula>E126</formula>
    </cfRule>
  </conditionalFormatting>
  <conditionalFormatting sqref="P129:W129">
    <cfRule type="cellIs" dxfId="2135" priority="427" operator="equal">
      <formula>0</formula>
    </cfRule>
  </conditionalFormatting>
  <conditionalFormatting sqref="O129">
    <cfRule type="cellIs" dxfId="2134" priority="428" operator="equal">
      <formula>0</formula>
    </cfRule>
  </conditionalFormatting>
  <conditionalFormatting sqref="O129:W129">
    <cfRule type="cellIs" dxfId="2133" priority="429" operator="greaterThan">
      <formula>O126+1</formula>
    </cfRule>
    <cfRule type="cellIs" dxfId="2132" priority="430" operator="equal">
      <formula>O126+1</formula>
    </cfRule>
    <cfRule type="cellIs" dxfId="2131" priority="431" operator="lessThan">
      <formula>O126</formula>
    </cfRule>
    <cfRule type="cellIs" dxfId="2130" priority="432" operator="equal">
      <formula>O126</formula>
    </cfRule>
  </conditionalFormatting>
  <conditionalFormatting sqref="O126">
    <cfRule type="cellIs" dxfId="2129" priority="424" operator="equal">
      <formula>3</formula>
    </cfRule>
    <cfRule type="cellIs" dxfId="2128" priority="425" operator="equal">
      <formula>5</formula>
    </cfRule>
    <cfRule type="cellIs" dxfId="2127" priority="426" operator="equal">
      <formula>4</formula>
    </cfRule>
  </conditionalFormatting>
  <conditionalFormatting sqref="O126:W126">
    <cfRule type="cellIs" dxfId="2126" priority="421" operator="equal">
      <formula>3</formula>
    </cfRule>
    <cfRule type="cellIs" dxfId="2125" priority="422" operator="equal">
      <formula>5</formula>
    </cfRule>
    <cfRule type="cellIs" dxfId="2124" priority="423" operator="equal">
      <formula>4</formula>
    </cfRule>
  </conditionalFormatting>
  <conditionalFormatting sqref="E133">
    <cfRule type="cellIs" dxfId="2123" priority="416" operator="equal">
      <formula>0</formula>
    </cfRule>
  </conditionalFormatting>
  <conditionalFormatting sqref="F133:M133">
    <cfRule type="cellIs" dxfId="2122" priority="415" operator="equal">
      <formula>0</formula>
    </cfRule>
  </conditionalFormatting>
  <conditionalFormatting sqref="E133:M133">
    <cfRule type="cellIs" dxfId="2121" priority="417" operator="greaterThan">
      <formula>E126+1</formula>
    </cfRule>
    <cfRule type="cellIs" dxfId="2120" priority="418" operator="equal">
      <formula>E126+1</formula>
    </cfRule>
    <cfRule type="cellIs" dxfId="2119" priority="419" operator="lessThan">
      <formula>E126</formula>
    </cfRule>
    <cfRule type="cellIs" dxfId="2118" priority="420" operator="equal">
      <formula>E126</formula>
    </cfRule>
  </conditionalFormatting>
  <conditionalFormatting sqref="O133">
    <cfRule type="cellIs" dxfId="2117" priority="410" operator="equal">
      <formula>0</formula>
    </cfRule>
  </conditionalFormatting>
  <conditionalFormatting sqref="P133:W133">
    <cfRule type="cellIs" dxfId="2116" priority="409" operator="equal">
      <formula>0</formula>
    </cfRule>
  </conditionalFormatting>
  <conditionalFormatting sqref="O133:W133">
    <cfRule type="cellIs" dxfId="2115" priority="411" operator="greaterThan">
      <formula>O126+1</formula>
    </cfRule>
    <cfRule type="cellIs" dxfId="2114" priority="412" operator="equal">
      <formula>O126+1</formula>
    </cfRule>
    <cfRule type="cellIs" dxfId="2113" priority="413" operator="lessThan">
      <formula>O126</formula>
    </cfRule>
    <cfRule type="cellIs" dxfId="2112" priority="414" operator="equal">
      <formula>O126</formula>
    </cfRule>
  </conditionalFormatting>
  <conditionalFormatting sqref="E111">
    <cfRule type="cellIs" dxfId="2111" priority="406" operator="equal">
      <formula>3</formula>
    </cfRule>
    <cfRule type="cellIs" dxfId="2110" priority="407" operator="equal">
      <formula>5</formula>
    </cfRule>
    <cfRule type="cellIs" dxfId="2109" priority="408" operator="equal">
      <formula>4</formula>
    </cfRule>
  </conditionalFormatting>
  <conditionalFormatting sqref="E111:M111">
    <cfRule type="cellIs" dxfId="2108" priority="403" operator="equal">
      <formula>3</formula>
    </cfRule>
    <cfRule type="cellIs" dxfId="2107" priority="404" operator="equal">
      <formula>5</formula>
    </cfRule>
    <cfRule type="cellIs" dxfId="2106" priority="405" operator="equal">
      <formula>4</formula>
    </cfRule>
  </conditionalFormatting>
  <conditionalFormatting sqref="O111">
    <cfRule type="cellIs" dxfId="2105" priority="400" operator="equal">
      <formula>3</formula>
    </cfRule>
    <cfRule type="cellIs" dxfId="2104" priority="401" operator="equal">
      <formula>5</formula>
    </cfRule>
    <cfRule type="cellIs" dxfId="2103" priority="402" operator="equal">
      <formula>4</formula>
    </cfRule>
  </conditionalFormatting>
  <conditionalFormatting sqref="O111:W111">
    <cfRule type="cellIs" dxfId="2102" priority="397" operator="equal">
      <formula>3</formula>
    </cfRule>
    <cfRule type="cellIs" dxfId="2101" priority="398" operator="equal">
      <formula>5</formula>
    </cfRule>
    <cfRule type="cellIs" dxfId="2100" priority="399" operator="equal">
      <formula>4</formula>
    </cfRule>
  </conditionalFormatting>
  <conditionalFormatting sqref="F122:M122">
    <cfRule type="cellIs" dxfId="2099" priority="391" operator="equal">
      <formula>0</formula>
    </cfRule>
  </conditionalFormatting>
  <conditionalFormatting sqref="E122">
    <cfRule type="cellIs" dxfId="2098" priority="392" operator="equal">
      <formula>0</formula>
    </cfRule>
  </conditionalFormatting>
  <conditionalFormatting sqref="E122:M122">
    <cfRule type="cellIs" dxfId="2097" priority="393" operator="greaterThan">
      <formula>E111+1</formula>
    </cfRule>
    <cfRule type="cellIs" dxfId="2096" priority="394" operator="equal">
      <formula>E111+1</formula>
    </cfRule>
    <cfRule type="cellIs" dxfId="2095" priority="395" operator="lessThan">
      <formula>E111</formula>
    </cfRule>
    <cfRule type="cellIs" dxfId="2094" priority="396" operator="equal">
      <formula>E111</formula>
    </cfRule>
  </conditionalFormatting>
  <conditionalFormatting sqref="P122:W122">
    <cfRule type="cellIs" dxfId="2093" priority="385" operator="equal">
      <formula>0</formula>
    </cfRule>
  </conditionalFormatting>
  <conditionalFormatting sqref="O122">
    <cfRule type="cellIs" dxfId="2092" priority="386" operator="equal">
      <formula>0</formula>
    </cfRule>
  </conditionalFormatting>
  <conditionalFormatting sqref="O122:W122">
    <cfRule type="cellIs" dxfId="2091" priority="387" operator="greaterThan">
      <formula>O111+1</formula>
    </cfRule>
    <cfRule type="cellIs" dxfId="2090" priority="388" operator="equal">
      <formula>O111+1</formula>
    </cfRule>
    <cfRule type="cellIs" dxfId="2089" priority="389" operator="lessThan">
      <formula>O111</formula>
    </cfRule>
    <cfRule type="cellIs" dxfId="2088" priority="390" operator="equal">
      <formula>O111</formula>
    </cfRule>
  </conditionalFormatting>
  <conditionalFormatting sqref="F114:M114">
    <cfRule type="cellIs" dxfId="2087" priority="379" operator="equal">
      <formula>0</formula>
    </cfRule>
  </conditionalFormatting>
  <conditionalFormatting sqref="E114">
    <cfRule type="cellIs" dxfId="2086" priority="380" operator="equal">
      <formula>0</formula>
    </cfRule>
  </conditionalFormatting>
  <conditionalFormatting sqref="E114:M114">
    <cfRule type="cellIs" dxfId="2085" priority="381" operator="greaterThan">
      <formula>E111+1</formula>
    </cfRule>
    <cfRule type="cellIs" dxfId="2084" priority="382" operator="equal">
      <formula>E111+1</formula>
    </cfRule>
    <cfRule type="cellIs" dxfId="2083" priority="383" operator="lessThan">
      <formula>E111</formula>
    </cfRule>
    <cfRule type="cellIs" dxfId="2082" priority="384" operator="equal">
      <formula>E111</formula>
    </cfRule>
  </conditionalFormatting>
  <conditionalFormatting sqref="P114:W114">
    <cfRule type="cellIs" dxfId="2081" priority="373" operator="equal">
      <formula>0</formula>
    </cfRule>
  </conditionalFormatting>
  <conditionalFormatting sqref="O114">
    <cfRule type="cellIs" dxfId="2080" priority="374" operator="equal">
      <formula>0</formula>
    </cfRule>
  </conditionalFormatting>
  <conditionalFormatting sqref="O114:W114">
    <cfRule type="cellIs" dxfId="2079" priority="375" operator="greaterThan">
      <formula>O111+1</formula>
    </cfRule>
    <cfRule type="cellIs" dxfId="2078" priority="376" operator="equal">
      <formula>O111+1</formula>
    </cfRule>
    <cfRule type="cellIs" dxfId="2077" priority="377" operator="lessThan">
      <formula>O111</formula>
    </cfRule>
    <cfRule type="cellIs" dxfId="2076" priority="378" operator="equal">
      <formula>O111</formula>
    </cfRule>
  </conditionalFormatting>
  <conditionalFormatting sqref="E118">
    <cfRule type="cellIs" dxfId="2075" priority="368" operator="equal">
      <formula>0</formula>
    </cfRule>
  </conditionalFormatting>
  <conditionalFormatting sqref="F118:M118">
    <cfRule type="cellIs" dxfId="2074" priority="367" operator="equal">
      <formula>0</formula>
    </cfRule>
  </conditionalFormatting>
  <conditionalFormatting sqref="E118:M118">
    <cfRule type="cellIs" dxfId="2073" priority="369" operator="greaterThan">
      <formula>E111+1</formula>
    </cfRule>
    <cfRule type="cellIs" dxfId="2072" priority="370" operator="equal">
      <formula>E111+1</formula>
    </cfRule>
    <cfRule type="cellIs" dxfId="2071" priority="371" operator="lessThan">
      <formula>E111</formula>
    </cfRule>
    <cfRule type="cellIs" dxfId="2070" priority="372" operator="equal">
      <formula>E111</formula>
    </cfRule>
  </conditionalFormatting>
  <conditionalFormatting sqref="O118">
    <cfRule type="cellIs" dxfId="2069" priority="362" operator="equal">
      <formula>0</formula>
    </cfRule>
  </conditionalFormatting>
  <conditionalFormatting sqref="P118:W118">
    <cfRule type="cellIs" dxfId="2068" priority="361" operator="equal">
      <formula>0</formula>
    </cfRule>
  </conditionalFormatting>
  <conditionalFormatting sqref="O118:W118">
    <cfRule type="cellIs" dxfId="2067" priority="363" operator="greaterThan">
      <formula>O111+1</formula>
    </cfRule>
    <cfRule type="cellIs" dxfId="2066" priority="364" operator="equal">
      <formula>O111+1</formula>
    </cfRule>
    <cfRule type="cellIs" dxfId="2065" priority="365" operator="lessThan">
      <formula>O111</formula>
    </cfRule>
    <cfRule type="cellIs" dxfId="2064" priority="366" operator="equal">
      <formula>O111</formula>
    </cfRule>
  </conditionalFormatting>
  <conditionalFormatting sqref="P107:W107">
    <cfRule type="cellIs" dxfId="2063" priority="349" operator="equal">
      <formula>0</formula>
    </cfRule>
  </conditionalFormatting>
  <conditionalFormatting sqref="F107:M107">
    <cfRule type="cellIs" dxfId="2062" priority="355" operator="equal">
      <formula>0</formula>
    </cfRule>
  </conditionalFormatting>
  <conditionalFormatting sqref="E107">
    <cfRule type="cellIs" dxfId="2061" priority="356" operator="equal">
      <formula>0</formula>
    </cfRule>
  </conditionalFormatting>
  <conditionalFormatting sqref="O107">
    <cfRule type="cellIs" dxfId="2060" priority="350" operator="equal">
      <formula>0</formula>
    </cfRule>
  </conditionalFormatting>
  <conditionalFormatting sqref="E107:M107">
    <cfRule type="cellIs" dxfId="2059" priority="357" operator="greaterThan">
      <formula>E96+1</formula>
    </cfRule>
    <cfRule type="cellIs" dxfId="2058" priority="358" operator="equal">
      <formula>E96+1</formula>
    </cfRule>
    <cfRule type="cellIs" dxfId="2057" priority="359" operator="lessThan">
      <formula>E96</formula>
    </cfRule>
    <cfRule type="cellIs" dxfId="2056" priority="360" operator="equal">
      <formula>E96</formula>
    </cfRule>
  </conditionalFormatting>
  <conditionalFormatting sqref="O107:W107">
    <cfRule type="cellIs" dxfId="2055" priority="351" operator="greaterThan">
      <formula>O96+1</formula>
    </cfRule>
    <cfRule type="cellIs" dxfId="2054" priority="352" operator="equal">
      <formula>O96+1</formula>
    </cfRule>
    <cfRule type="cellIs" dxfId="2053" priority="353" operator="lessThan">
      <formula>O96</formula>
    </cfRule>
    <cfRule type="cellIs" dxfId="2052" priority="354" operator="equal">
      <formula>O96</formula>
    </cfRule>
  </conditionalFormatting>
  <conditionalFormatting sqref="F99:M99">
    <cfRule type="cellIs" dxfId="2051" priority="343" operator="equal">
      <formula>0</formula>
    </cfRule>
  </conditionalFormatting>
  <conditionalFormatting sqref="E99">
    <cfRule type="cellIs" dxfId="2050" priority="344" operator="equal">
      <formula>0</formula>
    </cfRule>
  </conditionalFormatting>
  <conditionalFormatting sqref="E99:M99">
    <cfRule type="cellIs" dxfId="2049" priority="345" operator="greaterThan">
      <formula>E96+1</formula>
    </cfRule>
    <cfRule type="cellIs" dxfId="2048" priority="346" operator="equal">
      <formula>E96+1</formula>
    </cfRule>
    <cfRule type="cellIs" dxfId="2047" priority="347" operator="lessThan">
      <formula>E96</formula>
    </cfRule>
    <cfRule type="cellIs" dxfId="2046" priority="348" operator="equal">
      <formula>E96</formula>
    </cfRule>
  </conditionalFormatting>
  <conditionalFormatting sqref="P99:W99">
    <cfRule type="cellIs" dxfId="2045" priority="337" operator="equal">
      <formula>0</formula>
    </cfRule>
  </conditionalFormatting>
  <conditionalFormatting sqref="O99">
    <cfRule type="cellIs" dxfId="2044" priority="338" operator="equal">
      <formula>0</formula>
    </cfRule>
  </conditionalFormatting>
  <conditionalFormatting sqref="O99:W99">
    <cfRule type="cellIs" dxfId="2043" priority="339" operator="greaterThan">
      <formula>O96+1</formula>
    </cfRule>
    <cfRule type="cellIs" dxfId="2042" priority="340" operator="equal">
      <formula>O96+1</formula>
    </cfRule>
    <cfRule type="cellIs" dxfId="2041" priority="341" operator="lessThan">
      <formula>O96</formula>
    </cfRule>
    <cfRule type="cellIs" dxfId="2040" priority="342" operator="equal">
      <formula>O96</formula>
    </cfRule>
  </conditionalFormatting>
  <conditionalFormatting sqref="E96">
    <cfRule type="cellIs" dxfId="2039" priority="334" operator="equal">
      <formula>3</formula>
    </cfRule>
    <cfRule type="cellIs" dxfId="2038" priority="335" operator="equal">
      <formula>5</formula>
    </cfRule>
    <cfRule type="cellIs" dxfId="2037" priority="336" operator="equal">
      <formula>4</formula>
    </cfRule>
  </conditionalFormatting>
  <conditionalFormatting sqref="E96:M96">
    <cfRule type="cellIs" dxfId="2036" priority="331" operator="equal">
      <formula>3</formula>
    </cfRule>
    <cfRule type="cellIs" dxfId="2035" priority="332" operator="equal">
      <formula>5</formula>
    </cfRule>
    <cfRule type="cellIs" dxfId="2034" priority="333" operator="equal">
      <formula>4</formula>
    </cfRule>
  </conditionalFormatting>
  <conditionalFormatting sqref="O96">
    <cfRule type="cellIs" dxfId="2033" priority="328" operator="equal">
      <formula>3</formula>
    </cfRule>
    <cfRule type="cellIs" dxfId="2032" priority="329" operator="equal">
      <formula>5</formula>
    </cfRule>
    <cfRule type="cellIs" dxfId="2031" priority="330" operator="equal">
      <formula>4</formula>
    </cfRule>
  </conditionalFormatting>
  <conditionalFormatting sqref="O96:W96">
    <cfRule type="cellIs" dxfId="2030" priority="325" operator="equal">
      <formula>3</formula>
    </cfRule>
    <cfRule type="cellIs" dxfId="2029" priority="326" operator="equal">
      <formula>5</formula>
    </cfRule>
    <cfRule type="cellIs" dxfId="2028" priority="327" operator="equal">
      <formula>4</formula>
    </cfRule>
  </conditionalFormatting>
  <conditionalFormatting sqref="E103">
    <cfRule type="cellIs" dxfId="2027" priority="320" operator="equal">
      <formula>0</formula>
    </cfRule>
  </conditionalFormatting>
  <conditionalFormatting sqref="F103:M103">
    <cfRule type="cellIs" dxfId="2026" priority="319" operator="equal">
      <formula>0</formula>
    </cfRule>
  </conditionalFormatting>
  <conditionalFormatting sqref="E103:M103">
    <cfRule type="cellIs" dxfId="2025" priority="321" operator="greaterThan">
      <formula>E96+1</formula>
    </cfRule>
    <cfRule type="cellIs" dxfId="2024" priority="322" operator="equal">
      <formula>E96+1</formula>
    </cfRule>
    <cfRule type="cellIs" dxfId="2023" priority="323" operator="lessThan">
      <formula>E96</formula>
    </cfRule>
    <cfRule type="cellIs" dxfId="2022" priority="324" operator="equal">
      <formula>E96</formula>
    </cfRule>
  </conditionalFormatting>
  <conditionalFormatting sqref="O103">
    <cfRule type="cellIs" dxfId="2021" priority="314" operator="equal">
      <formula>0</formula>
    </cfRule>
  </conditionalFormatting>
  <conditionalFormatting sqref="P103:W103">
    <cfRule type="cellIs" dxfId="2020" priority="313" operator="equal">
      <formula>0</formula>
    </cfRule>
  </conditionalFormatting>
  <conditionalFormatting sqref="O103:W103">
    <cfRule type="cellIs" dxfId="2019" priority="315" operator="greaterThan">
      <formula>O96+1</formula>
    </cfRule>
    <cfRule type="cellIs" dxfId="2018" priority="316" operator="equal">
      <formula>O96+1</formula>
    </cfRule>
    <cfRule type="cellIs" dxfId="2017" priority="317" operator="lessThan">
      <formula>O96</formula>
    </cfRule>
    <cfRule type="cellIs" dxfId="2016" priority="318" operator="equal">
      <formula>O96</formula>
    </cfRule>
  </conditionalFormatting>
  <conditionalFormatting sqref="P92:W92">
    <cfRule type="cellIs" dxfId="2015" priority="301" operator="equal">
      <formula>0</formula>
    </cfRule>
  </conditionalFormatting>
  <conditionalFormatting sqref="F92:M92">
    <cfRule type="cellIs" dxfId="2014" priority="307" operator="equal">
      <formula>0</formula>
    </cfRule>
  </conditionalFormatting>
  <conditionalFormatting sqref="E92">
    <cfRule type="cellIs" dxfId="2013" priority="308" operator="equal">
      <formula>0</formula>
    </cfRule>
  </conditionalFormatting>
  <conditionalFormatting sqref="O92">
    <cfRule type="cellIs" dxfId="2012" priority="302" operator="equal">
      <formula>0</formula>
    </cfRule>
  </conditionalFormatting>
  <conditionalFormatting sqref="E92:M92">
    <cfRule type="cellIs" dxfId="2011" priority="309" operator="greaterThan">
      <formula>E81+1</formula>
    </cfRule>
    <cfRule type="cellIs" dxfId="2010" priority="310" operator="equal">
      <formula>E81+1</formula>
    </cfRule>
    <cfRule type="cellIs" dxfId="2009" priority="311" operator="lessThan">
      <formula>E81</formula>
    </cfRule>
    <cfRule type="cellIs" dxfId="2008" priority="312" operator="equal">
      <formula>E81</formula>
    </cfRule>
  </conditionalFormatting>
  <conditionalFormatting sqref="O92:W92">
    <cfRule type="cellIs" dxfId="2007" priority="303" operator="greaterThan">
      <formula>O81+1</formula>
    </cfRule>
    <cfRule type="cellIs" dxfId="2006" priority="304" operator="equal">
      <formula>O81+1</formula>
    </cfRule>
    <cfRule type="cellIs" dxfId="2005" priority="305" operator="lessThan">
      <formula>O81</formula>
    </cfRule>
    <cfRule type="cellIs" dxfId="2004" priority="306" operator="equal">
      <formula>O81</formula>
    </cfRule>
  </conditionalFormatting>
  <conditionalFormatting sqref="F84:M84">
    <cfRule type="cellIs" dxfId="2003" priority="295" operator="equal">
      <formula>0</formula>
    </cfRule>
  </conditionalFormatting>
  <conditionalFormatting sqref="E84">
    <cfRule type="cellIs" dxfId="2002" priority="296" operator="equal">
      <formula>0</formula>
    </cfRule>
  </conditionalFormatting>
  <conditionalFormatting sqref="E84:M84">
    <cfRule type="cellIs" dxfId="2001" priority="297" operator="greaterThan">
      <formula>E81+1</formula>
    </cfRule>
    <cfRule type="cellIs" dxfId="2000" priority="298" operator="equal">
      <formula>E81+1</formula>
    </cfRule>
    <cfRule type="cellIs" dxfId="1999" priority="299" operator="lessThan">
      <formula>E81</formula>
    </cfRule>
    <cfRule type="cellIs" dxfId="1998" priority="300" operator="equal">
      <formula>E81</formula>
    </cfRule>
  </conditionalFormatting>
  <conditionalFormatting sqref="P84:W84">
    <cfRule type="cellIs" dxfId="1997" priority="289" operator="equal">
      <formula>0</formula>
    </cfRule>
  </conditionalFormatting>
  <conditionalFormatting sqref="O84">
    <cfRule type="cellIs" dxfId="1996" priority="290" operator="equal">
      <formula>0</formula>
    </cfRule>
  </conditionalFormatting>
  <conditionalFormatting sqref="O84:W84">
    <cfRule type="cellIs" dxfId="1995" priority="291" operator="greaterThan">
      <formula>O81+1</formula>
    </cfRule>
    <cfRule type="cellIs" dxfId="1994" priority="292" operator="equal">
      <formula>O81+1</formula>
    </cfRule>
    <cfRule type="cellIs" dxfId="1993" priority="293" operator="lessThan">
      <formula>O81</formula>
    </cfRule>
    <cfRule type="cellIs" dxfId="1992" priority="294" operator="equal">
      <formula>O81</formula>
    </cfRule>
  </conditionalFormatting>
  <conditionalFormatting sqref="E81">
    <cfRule type="cellIs" dxfId="1991" priority="286" operator="equal">
      <formula>3</formula>
    </cfRule>
    <cfRule type="cellIs" dxfId="1990" priority="287" operator="equal">
      <formula>5</formula>
    </cfRule>
    <cfRule type="cellIs" dxfId="1989" priority="288" operator="equal">
      <formula>4</formula>
    </cfRule>
  </conditionalFormatting>
  <conditionalFormatting sqref="E81:M81">
    <cfRule type="cellIs" dxfId="1988" priority="283" operator="equal">
      <formula>3</formula>
    </cfRule>
    <cfRule type="cellIs" dxfId="1987" priority="284" operator="equal">
      <formula>5</formula>
    </cfRule>
    <cfRule type="cellIs" dxfId="1986" priority="285" operator="equal">
      <formula>4</formula>
    </cfRule>
  </conditionalFormatting>
  <conditionalFormatting sqref="O81">
    <cfRule type="cellIs" dxfId="1985" priority="280" operator="equal">
      <formula>3</formula>
    </cfRule>
    <cfRule type="cellIs" dxfId="1984" priority="281" operator="equal">
      <formula>5</formula>
    </cfRule>
    <cfRule type="cellIs" dxfId="1983" priority="282" operator="equal">
      <formula>4</formula>
    </cfRule>
  </conditionalFormatting>
  <conditionalFormatting sqref="O81:W81">
    <cfRule type="cellIs" dxfId="1982" priority="277" operator="equal">
      <formula>3</formula>
    </cfRule>
    <cfRule type="cellIs" dxfId="1981" priority="278" operator="equal">
      <formula>5</formula>
    </cfRule>
    <cfRule type="cellIs" dxfId="1980" priority="279" operator="equal">
      <formula>4</formula>
    </cfRule>
  </conditionalFormatting>
  <conditionalFormatting sqref="E88">
    <cfRule type="cellIs" dxfId="1979" priority="272" operator="equal">
      <formula>0</formula>
    </cfRule>
  </conditionalFormatting>
  <conditionalFormatting sqref="F88:M88">
    <cfRule type="cellIs" dxfId="1978" priority="271" operator="equal">
      <formula>0</formula>
    </cfRule>
  </conditionalFormatting>
  <conditionalFormatting sqref="E88:M88">
    <cfRule type="cellIs" dxfId="1977" priority="273" operator="greaterThan">
      <formula>E81+1</formula>
    </cfRule>
    <cfRule type="cellIs" dxfId="1976" priority="274" operator="equal">
      <formula>E81+1</formula>
    </cfRule>
    <cfRule type="cellIs" dxfId="1975" priority="275" operator="lessThan">
      <formula>E81</formula>
    </cfRule>
    <cfRule type="cellIs" dxfId="1974" priority="276" operator="equal">
      <formula>E81</formula>
    </cfRule>
  </conditionalFormatting>
  <conditionalFormatting sqref="O88">
    <cfRule type="cellIs" dxfId="1973" priority="266" operator="equal">
      <formula>0</formula>
    </cfRule>
  </conditionalFormatting>
  <conditionalFormatting sqref="P88:W88">
    <cfRule type="cellIs" dxfId="1972" priority="265" operator="equal">
      <formula>0</formula>
    </cfRule>
  </conditionalFormatting>
  <conditionalFormatting sqref="O88:W88">
    <cfRule type="cellIs" dxfId="1971" priority="267" operator="greaterThan">
      <formula>O81+1</formula>
    </cfRule>
    <cfRule type="cellIs" dxfId="1970" priority="268" operator="equal">
      <formula>O81+1</formula>
    </cfRule>
    <cfRule type="cellIs" dxfId="1969" priority="269" operator="lessThan">
      <formula>O81</formula>
    </cfRule>
    <cfRule type="cellIs" dxfId="1968" priority="270" operator="equal">
      <formula>O81</formula>
    </cfRule>
  </conditionalFormatting>
  <conditionalFormatting sqref="P77:W77">
    <cfRule type="cellIs" dxfId="1967" priority="253" operator="equal">
      <formula>0</formula>
    </cfRule>
  </conditionalFormatting>
  <conditionalFormatting sqref="F77:M77">
    <cfRule type="cellIs" dxfId="1966" priority="259" operator="equal">
      <formula>0</formula>
    </cfRule>
  </conditionalFormatting>
  <conditionalFormatting sqref="E77">
    <cfRule type="cellIs" dxfId="1965" priority="260" operator="equal">
      <formula>0</formula>
    </cfRule>
  </conditionalFormatting>
  <conditionalFormatting sqref="O77">
    <cfRule type="cellIs" dxfId="1964" priority="254" operator="equal">
      <formula>0</formula>
    </cfRule>
  </conditionalFormatting>
  <conditionalFormatting sqref="E77:M77">
    <cfRule type="cellIs" dxfId="1963" priority="261" operator="greaterThan">
      <formula>E66+1</formula>
    </cfRule>
    <cfRule type="cellIs" dxfId="1962" priority="262" operator="equal">
      <formula>E66+1</formula>
    </cfRule>
    <cfRule type="cellIs" dxfId="1961" priority="263" operator="lessThan">
      <formula>E66</formula>
    </cfRule>
    <cfRule type="cellIs" dxfId="1960" priority="264" operator="equal">
      <formula>E66</formula>
    </cfRule>
  </conditionalFormatting>
  <conditionalFormatting sqref="O77:W77">
    <cfRule type="cellIs" dxfId="1959" priority="255" operator="greaterThan">
      <formula>O66+1</formula>
    </cfRule>
    <cfRule type="cellIs" dxfId="1958" priority="256" operator="equal">
      <formula>O66+1</formula>
    </cfRule>
    <cfRule type="cellIs" dxfId="1957" priority="257" operator="lessThan">
      <formula>O66</formula>
    </cfRule>
    <cfRule type="cellIs" dxfId="1956" priority="258" operator="equal">
      <formula>O66</formula>
    </cfRule>
  </conditionalFormatting>
  <conditionalFormatting sqref="F69:M69">
    <cfRule type="cellIs" dxfId="1955" priority="247" operator="equal">
      <formula>0</formula>
    </cfRule>
  </conditionalFormatting>
  <conditionalFormatting sqref="E69">
    <cfRule type="cellIs" dxfId="1954" priority="248" operator="equal">
      <formula>0</formula>
    </cfRule>
  </conditionalFormatting>
  <conditionalFormatting sqref="E69:M69">
    <cfRule type="cellIs" dxfId="1953" priority="249" operator="greaterThan">
      <formula>E66+1</formula>
    </cfRule>
    <cfRule type="cellIs" dxfId="1952" priority="250" operator="equal">
      <formula>E66+1</formula>
    </cfRule>
    <cfRule type="cellIs" dxfId="1951" priority="251" operator="lessThan">
      <formula>E66</formula>
    </cfRule>
    <cfRule type="cellIs" dxfId="1950" priority="252" operator="equal">
      <formula>E66</formula>
    </cfRule>
  </conditionalFormatting>
  <conditionalFormatting sqref="P69:W69">
    <cfRule type="cellIs" dxfId="1949" priority="241" operator="equal">
      <formula>0</formula>
    </cfRule>
  </conditionalFormatting>
  <conditionalFormatting sqref="O69">
    <cfRule type="cellIs" dxfId="1948" priority="242" operator="equal">
      <formula>0</formula>
    </cfRule>
  </conditionalFormatting>
  <conditionalFormatting sqref="O69:W69">
    <cfRule type="cellIs" dxfId="1947" priority="243" operator="greaterThan">
      <formula>O66+1</formula>
    </cfRule>
    <cfRule type="cellIs" dxfId="1946" priority="244" operator="equal">
      <formula>O66+1</formula>
    </cfRule>
    <cfRule type="cellIs" dxfId="1945" priority="245" operator="lessThan">
      <formula>O66</formula>
    </cfRule>
    <cfRule type="cellIs" dxfId="1944" priority="246" operator="equal">
      <formula>O66</formula>
    </cfRule>
  </conditionalFormatting>
  <conditionalFormatting sqref="E66">
    <cfRule type="cellIs" dxfId="1943" priority="238" operator="equal">
      <formula>3</formula>
    </cfRule>
    <cfRule type="cellIs" dxfId="1942" priority="239" operator="equal">
      <formula>5</formula>
    </cfRule>
    <cfRule type="cellIs" dxfId="1941" priority="240" operator="equal">
      <formula>4</formula>
    </cfRule>
  </conditionalFormatting>
  <conditionalFormatting sqref="E66:M66">
    <cfRule type="cellIs" dxfId="1940" priority="235" operator="equal">
      <formula>3</formula>
    </cfRule>
    <cfRule type="cellIs" dxfId="1939" priority="236" operator="equal">
      <formula>5</formula>
    </cfRule>
    <cfRule type="cellIs" dxfId="1938" priority="237" operator="equal">
      <formula>4</formula>
    </cfRule>
  </conditionalFormatting>
  <conditionalFormatting sqref="O66">
    <cfRule type="cellIs" dxfId="1937" priority="232" operator="equal">
      <formula>3</formula>
    </cfRule>
    <cfRule type="cellIs" dxfId="1936" priority="233" operator="equal">
      <formula>5</formula>
    </cfRule>
    <cfRule type="cellIs" dxfId="1935" priority="234" operator="equal">
      <formula>4</formula>
    </cfRule>
  </conditionalFormatting>
  <conditionalFormatting sqref="O66:W66">
    <cfRule type="cellIs" dxfId="1934" priority="229" operator="equal">
      <formula>3</formula>
    </cfRule>
    <cfRule type="cellIs" dxfId="1933" priority="230" operator="equal">
      <formula>5</formula>
    </cfRule>
    <cfRule type="cellIs" dxfId="1932" priority="231" operator="equal">
      <formula>4</formula>
    </cfRule>
  </conditionalFormatting>
  <conditionalFormatting sqref="E73">
    <cfRule type="cellIs" dxfId="1931" priority="224" operator="equal">
      <formula>0</formula>
    </cfRule>
  </conditionalFormatting>
  <conditionalFormatting sqref="F73:M73">
    <cfRule type="cellIs" dxfId="1930" priority="223" operator="equal">
      <formula>0</formula>
    </cfRule>
  </conditionalFormatting>
  <conditionalFormatting sqref="E73:M73">
    <cfRule type="cellIs" dxfId="1929" priority="225" operator="greaterThan">
      <formula>E66+1</formula>
    </cfRule>
    <cfRule type="cellIs" dxfId="1928" priority="226" operator="equal">
      <formula>E66+1</formula>
    </cfRule>
    <cfRule type="cellIs" dxfId="1927" priority="227" operator="lessThan">
      <formula>E66</formula>
    </cfRule>
    <cfRule type="cellIs" dxfId="1926" priority="228" operator="equal">
      <formula>E66</formula>
    </cfRule>
  </conditionalFormatting>
  <conditionalFormatting sqref="O73">
    <cfRule type="cellIs" dxfId="1925" priority="218" operator="equal">
      <formula>0</formula>
    </cfRule>
  </conditionalFormatting>
  <conditionalFormatting sqref="P73:W73">
    <cfRule type="cellIs" dxfId="1924" priority="217" operator="equal">
      <formula>0</formula>
    </cfRule>
  </conditionalFormatting>
  <conditionalFormatting sqref="O73:W73">
    <cfRule type="cellIs" dxfId="1923" priority="219" operator="greaterThan">
      <formula>O66+1</formula>
    </cfRule>
    <cfRule type="cellIs" dxfId="1922" priority="220" operator="equal">
      <formula>O66+1</formula>
    </cfRule>
    <cfRule type="cellIs" dxfId="1921" priority="221" operator="lessThan">
      <formula>O66</formula>
    </cfRule>
    <cfRule type="cellIs" dxfId="1920" priority="222" operator="equal">
      <formula>O66</formula>
    </cfRule>
  </conditionalFormatting>
  <conditionalFormatting sqref="E51">
    <cfRule type="cellIs" dxfId="1919" priority="214" operator="equal">
      <formula>3</formula>
    </cfRule>
    <cfRule type="cellIs" dxfId="1918" priority="215" operator="equal">
      <formula>5</formula>
    </cfRule>
    <cfRule type="cellIs" dxfId="1917" priority="216" operator="equal">
      <formula>4</formula>
    </cfRule>
  </conditionalFormatting>
  <conditionalFormatting sqref="E51:M51">
    <cfRule type="cellIs" dxfId="1916" priority="211" operator="equal">
      <formula>3</formula>
    </cfRule>
    <cfRule type="cellIs" dxfId="1915" priority="212" operator="equal">
      <formula>5</formula>
    </cfRule>
    <cfRule type="cellIs" dxfId="1914" priority="213" operator="equal">
      <formula>4</formula>
    </cfRule>
  </conditionalFormatting>
  <conditionalFormatting sqref="O51">
    <cfRule type="cellIs" dxfId="1913" priority="208" operator="equal">
      <formula>3</formula>
    </cfRule>
    <cfRule type="cellIs" dxfId="1912" priority="209" operator="equal">
      <formula>5</formula>
    </cfRule>
    <cfRule type="cellIs" dxfId="1911" priority="210" operator="equal">
      <formula>4</formula>
    </cfRule>
  </conditionalFormatting>
  <conditionalFormatting sqref="O51:W51">
    <cfRule type="cellIs" dxfId="1910" priority="205" operator="equal">
      <formula>3</formula>
    </cfRule>
    <cfRule type="cellIs" dxfId="1909" priority="206" operator="equal">
      <formula>5</formula>
    </cfRule>
    <cfRule type="cellIs" dxfId="1908" priority="207" operator="equal">
      <formula>4</formula>
    </cfRule>
  </conditionalFormatting>
  <conditionalFormatting sqref="F62:M62">
    <cfRule type="cellIs" dxfId="1907" priority="199" operator="equal">
      <formula>0</formula>
    </cfRule>
  </conditionalFormatting>
  <conditionalFormatting sqref="E62">
    <cfRule type="cellIs" dxfId="1906" priority="200" operator="equal">
      <formula>0</formula>
    </cfRule>
  </conditionalFormatting>
  <conditionalFormatting sqref="E62:M62">
    <cfRule type="cellIs" dxfId="1905" priority="201" operator="greaterThan">
      <formula>E51+1</formula>
    </cfRule>
    <cfRule type="cellIs" dxfId="1904" priority="202" operator="equal">
      <formula>E51+1</formula>
    </cfRule>
    <cfRule type="cellIs" dxfId="1903" priority="203" operator="lessThan">
      <formula>E51</formula>
    </cfRule>
    <cfRule type="cellIs" dxfId="1902" priority="204" operator="equal">
      <formula>E51</formula>
    </cfRule>
  </conditionalFormatting>
  <conditionalFormatting sqref="P62:W62">
    <cfRule type="cellIs" dxfId="1901" priority="193" operator="equal">
      <formula>0</formula>
    </cfRule>
  </conditionalFormatting>
  <conditionalFormatting sqref="O62">
    <cfRule type="cellIs" dxfId="1900" priority="194" operator="equal">
      <formula>0</formula>
    </cfRule>
  </conditionalFormatting>
  <conditionalFormatting sqref="O62:W62">
    <cfRule type="cellIs" dxfId="1899" priority="195" operator="greaterThan">
      <formula>O51+1</formula>
    </cfRule>
    <cfRule type="cellIs" dxfId="1898" priority="196" operator="equal">
      <formula>O51+1</formula>
    </cfRule>
    <cfRule type="cellIs" dxfId="1897" priority="197" operator="lessThan">
      <formula>O51</formula>
    </cfRule>
    <cfRule type="cellIs" dxfId="1896" priority="198" operator="equal">
      <formula>O51</formula>
    </cfRule>
  </conditionalFormatting>
  <conditionalFormatting sqref="F54:M54">
    <cfRule type="cellIs" dxfId="1895" priority="187" operator="equal">
      <formula>0</formula>
    </cfRule>
  </conditionalFormatting>
  <conditionalFormatting sqref="E54">
    <cfRule type="cellIs" dxfId="1894" priority="188" operator="equal">
      <formula>0</formula>
    </cfRule>
  </conditionalFormatting>
  <conditionalFormatting sqref="E54:M54">
    <cfRule type="cellIs" dxfId="1893" priority="189" operator="greaterThan">
      <formula>E51+1</formula>
    </cfRule>
    <cfRule type="cellIs" dxfId="1892" priority="190" operator="equal">
      <formula>E51+1</formula>
    </cfRule>
    <cfRule type="cellIs" dxfId="1891" priority="191" operator="lessThan">
      <formula>E51</formula>
    </cfRule>
    <cfRule type="cellIs" dxfId="1890" priority="192" operator="equal">
      <formula>E51</formula>
    </cfRule>
  </conditionalFormatting>
  <conditionalFormatting sqref="P54:W54">
    <cfRule type="cellIs" dxfId="1889" priority="181" operator="equal">
      <formula>0</formula>
    </cfRule>
  </conditionalFormatting>
  <conditionalFormatting sqref="O54">
    <cfRule type="cellIs" dxfId="1888" priority="182" operator="equal">
      <formula>0</formula>
    </cfRule>
  </conditionalFormatting>
  <conditionalFormatting sqref="O54:W54">
    <cfRule type="cellIs" dxfId="1887" priority="183" operator="greaterThan">
      <formula>O51+1</formula>
    </cfRule>
    <cfRule type="cellIs" dxfId="1886" priority="184" operator="equal">
      <formula>O51+1</formula>
    </cfRule>
    <cfRule type="cellIs" dxfId="1885" priority="185" operator="lessThan">
      <formula>O51</formula>
    </cfRule>
    <cfRule type="cellIs" dxfId="1884" priority="186" operator="equal">
      <formula>O51</formula>
    </cfRule>
  </conditionalFormatting>
  <conditionalFormatting sqref="E58">
    <cfRule type="cellIs" dxfId="1883" priority="176" operator="equal">
      <formula>0</formula>
    </cfRule>
  </conditionalFormatting>
  <conditionalFormatting sqref="F58:M58">
    <cfRule type="cellIs" dxfId="1882" priority="175" operator="equal">
      <formula>0</formula>
    </cfRule>
  </conditionalFormatting>
  <conditionalFormatting sqref="E58:M58">
    <cfRule type="cellIs" dxfId="1881" priority="177" operator="greaterThan">
      <formula>E51+1</formula>
    </cfRule>
    <cfRule type="cellIs" dxfId="1880" priority="178" operator="equal">
      <formula>E51+1</formula>
    </cfRule>
    <cfRule type="cellIs" dxfId="1879" priority="179" operator="lessThan">
      <formula>E51</formula>
    </cfRule>
    <cfRule type="cellIs" dxfId="1878" priority="180" operator="equal">
      <formula>E51</formula>
    </cfRule>
  </conditionalFormatting>
  <conditionalFormatting sqref="O58">
    <cfRule type="cellIs" dxfId="1877" priority="170" operator="equal">
      <formula>0</formula>
    </cfRule>
  </conditionalFormatting>
  <conditionalFormatting sqref="P58:W58">
    <cfRule type="cellIs" dxfId="1876" priority="169" operator="equal">
      <formula>0</formula>
    </cfRule>
  </conditionalFormatting>
  <conditionalFormatting sqref="O58:W58">
    <cfRule type="cellIs" dxfId="1875" priority="171" operator="greaterThan">
      <formula>O51+1</formula>
    </cfRule>
    <cfRule type="cellIs" dxfId="1874" priority="172" operator="equal">
      <formula>O51+1</formula>
    </cfRule>
    <cfRule type="cellIs" dxfId="1873" priority="173" operator="lessThan">
      <formula>O51</formula>
    </cfRule>
    <cfRule type="cellIs" dxfId="1872" priority="174" operator="equal">
      <formula>O51</formula>
    </cfRule>
  </conditionalFormatting>
  <conditionalFormatting sqref="E36">
    <cfRule type="cellIs" dxfId="1871" priority="166" operator="equal">
      <formula>3</formula>
    </cfRule>
    <cfRule type="cellIs" dxfId="1870" priority="167" operator="equal">
      <formula>5</formula>
    </cfRule>
    <cfRule type="cellIs" dxfId="1869" priority="168" operator="equal">
      <formula>4</formula>
    </cfRule>
  </conditionalFormatting>
  <conditionalFormatting sqref="E36:M36">
    <cfRule type="cellIs" dxfId="1868" priority="163" operator="equal">
      <formula>3</formula>
    </cfRule>
    <cfRule type="cellIs" dxfId="1867" priority="164" operator="equal">
      <formula>5</formula>
    </cfRule>
    <cfRule type="cellIs" dxfId="1866" priority="165" operator="equal">
      <formula>4</formula>
    </cfRule>
  </conditionalFormatting>
  <conditionalFormatting sqref="O36">
    <cfRule type="cellIs" dxfId="1865" priority="160" operator="equal">
      <formula>3</formula>
    </cfRule>
    <cfRule type="cellIs" dxfId="1864" priority="161" operator="equal">
      <formula>5</formula>
    </cfRule>
    <cfRule type="cellIs" dxfId="1863" priority="162" operator="equal">
      <formula>4</formula>
    </cfRule>
  </conditionalFormatting>
  <conditionalFormatting sqref="O36:W36">
    <cfRule type="cellIs" dxfId="1862" priority="157" operator="equal">
      <formula>3</formula>
    </cfRule>
    <cfRule type="cellIs" dxfId="1861" priority="158" operator="equal">
      <formula>5</formula>
    </cfRule>
    <cfRule type="cellIs" dxfId="1860" priority="159" operator="equal">
      <formula>4</formula>
    </cfRule>
  </conditionalFormatting>
  <conditionalFormatting sqref="P47:W47">
    <cfRule type="cellIs" dxfId="1859" priority="145" operator="equal">
      <formula>0</formula>
    </cfRule>
  </conditionalFormatting>
  <conditionalFormatting sqref="F47:M47">
    <cfRule type="cellIs" dxfId="1858" priority="151" operator="equal">
      <formula>0</formula>
    </cfRule>
  </conditionalFormatting>
  <conditionalFormatting sqref="E47">
    <cfRule type="cellIs" dxfId="1857" priority="152" operator="equal">
      <formula>0</formula>
    </cfRule>
  </conditionalFormatting>
  <conditionalFormatting sqref="O47">
    <cfRule type="cellIs" dxfId="1856" priority="146" operator="equal">
      <formula>0</formula>
    </cfRule>
  </conditionalFormatting>
  <conditionalFormatting sqref="E47:M47">
    <cfRule type="cellIs" dxfId="1855" priority="153" operator="greaterThan">
      <formula>E36+1</formula>
    </cfRule>
    <cfRule type="cellIs" dxfId="1854" priority="154" operator="equal">
      <formula>E36+1</formula>
    </cfRule>
    <cfRule type="cellIs" dxfId="1853" priority="155" operator="lessThan">
      <formula>E36</formula>
    </cfRule>
    <cfRule type="cellIs" dxfId="1852" priority="156" operator="equal">
      <formula>E36</formula>
    </cfRule>
  </conditionalFormatting>
  <conditionalFormatting sqref="O47:W47">
    <cfRule type="cellIs" dxfId="1851" priority="147" operator="greaterThan">
      <formula>O36+1</formula>
    </cfRule>
    <cfRule type="cellIs" dxfId="1850" priority="148" operator="equal">
      <formula>O36+1</formula>
    </cfRule>
    <cfRule type="cellIs" dxfId="1849" priority="149" operator="lessThan">
      <formula>O36</formula>
    </cfRule>
    <cfRule type="cellIs" dxfId="1848" priority="150" operator="equal">
      <formula>O36</formula>
    </cfRule>
  </conditionalFormatting>
  <conditionalFormatting sqref="E43">
    <cfRule type="cellIs" dxfId="1847" priority="140" operator="equal">
      <formula>0</formula>
    </cfRule>
  </conditionalFormatting>
  <conditionalFormatting sqref="F43:M43">
    <cfRule type="cellIs" dxfId="1846" priority="139" operator="equal">
      <formula>0</formula>
    </cfRule>
  </conditionalFormatting>
  <conditionalFormatting sqref="E43:M43">
    <cfRule type="cellIs" dxfId="1845" priority="141" operator="greaterThan">
      <formula>E36+1</formula>
    </cfRule>
    <cfRule type="cellIs" dxfId="1844" priority="142" operator="equal">
      <formula>E36+1</formula>
    </cfRule>
    <cfRule type="cellIs" dxfId="1843" priority="143" operator="lessThan">
      <formula>E36</formula>
    </cfRule>
    <cfRule type="cellIs" dxfId="1842" priority="144" operator="equal">
      <formula>E36</formula>
    </cfRule>
  </conditionalFormatting>
  <conditionalFormatting sqref="O43">
    <cfRule type="cellIs" dxfId="1841" priority="134" operator="equal">
      <formula>0</formula>
    </cfRule>
  </conditionalFormatting>
  <conditionalFormatting sqref="P43:W43">
    <cfRule type="cellIs" dxfId="1840" priority="133" operator="equal">
      <formula>0</formula>
    </cfRule>
  </conditionalFormatting>
  <conditionalFormatting sqref="O43:W43">
    <cfRule type="cellIs" dxfId="1839" priority="135" operator="greaterThan">
      <formula>O36+1</formula>
    </cfRule>
    <cfRule type="cellIs" dxfId="1838" priority="136" operator="equal">
      <formula>O36+1</formula>
    </cfRule>
    <cfRule type="cellIs" dxfId="1837" priority="137" operator="lessThan">
      <formula>O36</formula>
    </cfRule>
    <cfRule type="cellIs" dxfId="1836" priority="138" operator="equal">
      <formula>O36</formula>
    </cfRule>
  </conditionalFormatting>
  <conditionalFormatting sqref="F39:M39">
    <cfRule type="cellIs" dxfId="1835" priority="127" operator="equal">
      <formula>0</formula>
    </cfRule>
  </conditionalFormatting>
  <conditionalFormatting sqref="E39">
    <cfRule type="cellIs" dxfId="1834" priority="128" operator="equal">
      <formula>0</formula>
    </cfRule>
  </conditionalFormatting>
  <conditionalFormatting sqref="E39:M39">
    <cfRule type="cellIs" dxfId="1833" priority="129" operator="greaterThan">
      <formula>E36+1</formula>
    </cfRule>
    <cfRule type="cellIs" dxfId="1832" priority="130" operator="equal">
      <formula>E36+1</formula>
    </cfRule>
    <cfRule type="cellIs" dxfId="1831" priority="131" operator="lessThan">
      <formula>E36</formula>
    </cfRule>
    <cfRule type="cellIs" dxfId="1830" priority="132" operator="equal">
      <formula>E36</formula>
    </cfRule>
  </conditionalFormatting>
  <conditionalFormatting sqref="P39:W39">
    <cfRule type="cellIs" dxfId="1829" priority="121" operator="equal">
      <formula>0</formula>
    </cfRule>
  </conditionalFormatting>
  <conditionalFormatting sqref="O39">
    <cfRule type="cellIs" dxfId="1828" priority="122" operator="equal">
      <formula>0</formula>
    </cfRule>
  </conditionalFormatting>
  <conditionalFormatting sqref="O39:W39">
    <cfRule type="cellIs" dxfId="1827" priority="123" operator="greaterThan">
      <formula>O36+1</formula>
    </cfRule>
    <cfRule type="cellIs" dxfId="1826" priority="124" operator="equal">
      <formula>O36+1</formula>
    </cfRule>
    <cfRule type="cellIs" dxfId="1825" priority="125" operator="lessThan">
      <formula>O36</formula>
    </cfRule>
    <cfRule type="cellIs" dxfId="1824" priority="126" operator="equal">
      <formula>O36</formula>
    </cfRule>
  </conditionalFormatting>
  <conditionalFormatting sqref="P32:W32">
    <cfRule type="cellIs" dxfId="1823" priority="109" operator="equal">
      <formula>0</formula>
    </cfRule>
  </conditionalFormatting>
  <conditionalFormatting sqref="F32:M32">
    <cfRule type="cellIs" dxfId="1822" priority="115" operator="equal">
      <formula>0</formula>
    </cfRule>
  </conditionalFormatting>
  <conditionalFormatting sqref="E32">
    <cfRule type="cellIs" dxfId="1821" priority="116" operator="equal">
      <formula>0</formula>
    </cfRule>
  </conditionalFormatting>
  <conditionalFormatting sqref="O32">
    <cfRule type="cellIs" dxfId="1820" priority="110" operator="equal">
      <formula>0</formula>
    </cfRule>
  </conditionalFormatting>
  <conditionalFormatting sqref="E32:M32">
    <cfRule type="cellIs" dxfId="1819" priority="117" operator="greaterThan">
      <formula>E21+1</formula>
    </cfRule>
    <cfRule type="cellIs" dxfId="1818" priority="118" operator="equal">
      <formula>E21+1</formula>
    </cfRule>
    <cfRule type="cellIs" dxfId="1817" priority="119" operator="lessThan">
      <formula>E21</formula>
    </cfRule>
    <cfRule type="cellIs" dxfId="1816" priority="120" operator="equal">
      <formula>E21</formula>
    </cfRule>
  </conditionalFormatting>
  <conditionalFormatting sqref="O32:W32">
    <cfRule type="cellIs" dxfId="1815" priority="111" operator="greaterThan">
      <formula>O21+1</formula>
    </cfRule>
    <cfRule type="cellIs" dxfId="1814" priority="112" operator="equal">
      <formula>O21+1</formula>
    </cfRule>
    <cfRule type="cellIs" dxfId="1813" priority="113" operator="lessThan">
      <formula>O21</formula>
    </cfRule>
    <cfRule type="cellIs" dxfId="1812" priority="114" operator="equal">
      <formula>O21</formula>
    </cfRule>
  </conditionalFormatting>
  <conditionalFormatting sqref="F24:M24">
    <cfRule type="cellIs" dxfId="1811" priority="103" operator="equal">
      <formula>0</formula>
    </cfRule>
  </conditionalFormatting>
  <conditionalFormatting sqref="E24">
    <cfRule type="cellIs" dxfId="1810" priority="104" operator="equal">
      <formula>0</formula>
    </cfRule>
  </conditionalFormatting>
  <conditionalFormatting sqref="E24:M24">
    <cfRule type="cellIs" dxfId="1809" priority="105" operator="greaterThan">
      <formula>E21+1</formula>
    </cfRule>
    <cfRule type="cellIs" dxfId="1808" priority="106" operator="equal">
      <formula>E21+1</formula>
    </cfRule>
    <cfRule type="cellIs" dxfId="1807" priority="107" operator="lessThan">
      <formula>E21</formula>
    </cfRule>
    <cfRule type="cellIs" dxfId="1806" priority="108" operator="equal">
      <formula>E21</formula>
    </cfRule>
  </conditionalFormatting>
  <conditionalFormatting sqref="P24:W24">
    <cfRule type="cellIs" dxfId="1805" priority="97" operator="equal">
      <formula>0</formula>
    </cfRule>
  </conditionalFormatting>
  <conditionalFormatting sqref="O24">
    <cfRule type="cellIs" dxfId="1804" priority="98" operator="equal">
      <formula>0</formula>
    </cfRule>
  </conditionalFormatting>
  <conditionalFormatting sqref="O24:W24">
    <cfRule type="cellIs" dxfId="1803" priority="99" operator="greaterThan">
      <formula>O21+1</formula>
    </cfRule>
    <cfRule type="cellIs" dxfId="1802" priority="100" operator="equal">
      <formula>O21+1</formula>
    </cfRule>
    <cfRule type="cellIs" dxfId="1801" priority="101" operator="lessThan">
      <formula>O21</formula>
    </cfRule>
    <cfRule type="cellIs" dxfId="1800" priority="102" operator="equal">
      <formula>O21</formula>
    </cfRule>
  </conditionalFormatting>
  <conditionalFormatting sqref="E28">
    <cfRule type="cellIs" dxfId="1799" priority="80" operator="equal">
      <formula>0</formula>
    </cfRule>
  </conditionalFormatting>
  <conditionalFormatting sqref="F28:M28">
    <cfRule type="cellIs" dxfId="1798" priority="79" operator="equal">
      <formula>0</formula>
    </cfRule>
  </conditionalFormatting>
  <conditionalFormatting sqref="E28:M28">
    <cfRule type="cellIs" dxfId="1797" priority="81" operator="greaterThan">
      <formula>E21+1</formula>
    </cfRule>
    <cfRule type="cellIs" dxfId="1796" priority="82" operator="equal">
      <formula>E21+1</formula>
    </cfRule>
    <cfRule type="cellIs" dxfId="1795" priority="83" operator="lessThan">
      <formula>E21</formula>
    </cfRule>
    <cfRule type="cellIs" dxfId="1794" priority="84" operator="equal">
      <formula>E21</formula>
    </cfRule>
  </conditionalFormatting>
  <conditionalFormatting sqref="O28">
    <cfRule type="cellIs" dxfId="1793" priority="74" operator="equal">
      <formula>0</formula>
    </cfRule>
  </conditionalFormatting>
  <conditionalFormatting sqref="P28:W28">
    <cfRule type="cellIs" dxfId="1792" priority="73" operator="equal">
      <formula>0</formula>
    </cfRule>
  </conditionalFormatting>
  <conditionalFormatting sqref="O28:W28">
    <cfRule type="cellIs" dxfId="1791" priority="75" operator="greaterThan">
      <formula>O21+1</formula>
    </cfRule>
    <cfRule type="cellIs" dxfId="1790" priority="76" operator="equal">
      <formula>O21+1</formula>
    </cfRule>
    <cfRule type="cellIs" dxfId="1789" priority="77" operator="lessThan">
      <formula>O21</formula>
    </cfRule>
    <cfRule type="cellIs" dxfId="1788" priority="78" operator="equal">
      <formula>O21</formula>
    </cfRule>
  </conditionalFormatting>
  <conditionalFormatting sqref="E21">
    <cfRule type="cellIs" dxfId="1787" priority="58" operator="equal">
      <formula>3</formula>
    </cfRule>
    <cfRule type="cellIs" dxfId="1786" priority="59" operator="equal">
      <formula>5</formula>
    </cfRule>
    <cfRule type="cellIs" dxfId="1785" priority="60" operator="equal">
      <formula>4</formula>
    </cfRule>
  </conditionalFormatting>
  <conditionalFormatting sqref="E21:M21">
    <cfRule type="cellIs" dxfId="1784" priority="55" operator="equal">
      <formula>3</formula>
    </cfRule>
    <cfRule type="cellIs" dxfId="1783" priority="56" operator="equal">
      <formula>5</formula>
    </cfRule>
    <cfRule type="cellIs" dxfId="1782" priority="57" operator="equal">
      <formula>4</formula>
    </cfRule>
  </conditionalFormatting>
  <conditionalFormatting sqref="O21">
    <cfRule type="cellIs" dxfId="1781" priority="52" operator="equal">
      <formula>3</formula>
    </cfRule>
    <cfRule type="cellIs" dxfId="1780" priority="53" operator="equal">
      <formula>5</formula>
    </cfRule>
    <cfRule type="cellIs" dxfId="1779" priority="54" operator="equal">
      <formula>4</formula>
    </cfRule>
  </conditionalFormatting>
  <conditionalFormatting sqref="O21:W21">
    <cfRule type="cellIs" dxfId="1778" priority="49" operator="equal">
      <formula>3</formula>
    </cfRule>
    <cfRule type="cellIs" dxfId="1777" priority="50" operator="equal">
      <formula>5</formula>
    </cfRule>
    <cfRule type="cellIs" dxfId="1776" priority="51" operator="equal">
      <formula>4</formula>
    </cfRule>
  </conditionalFormatting>
  <conditionalFormatting sqref="P17:W17">
    <cfRule type="cellIs" dxfId="959" priority="37" operator="equal">
      <formula>0</formula>
    </cfRule>
  </conditionalFormatting>
  <conditionalFormatting sqref="F17:M17">
    <cfRule type="cellIs" dxfId="958" priority="43" operator="equal">
      <formula>0</formula>
    </cfRule>
  </conditionalFormatting>
  <conditionalFormatting sqref="E17">
    <cfRule type="cellIs" dxfId="957" priority="44" operator="equal">
      <formula>0</formula>
    </cfRule>
  </conditionalFormatting>
  <conditionalFormatting sqref="O17">
    <cfRule type="cellIs" dxfId="956" priority="38" operator="equal">
      <formula>0</formula>
    </cfRule>
  </conditionalFormatting>
  <conditionalFormatting sqref="E17:M17">
    <cfRule type="cellIs" dxfId="955" priority="45" operator="greaterThan">
      <formula>E6+1</formula>
    </cfRule>
    <cfRule type="cellIs" dxfId="954" priority="46" operator="equal">
      <formula>E6+1</formula>
    </cfRule>
    <cfRule type="cellIs" dxfId="953" priority="47" operator="lessThan">
      <formula>E6</formula>
    </cfRule>
    <cfRule type="cellIs" dxfId="952" priority="48" operator="equal">
      <formula>E6</formula>
    </cfRule>
  </conditionalFormatting>
  <conditionalFormatting sqref="O17:W17">
    <cfRule type="cellIs" dxfId="951" priority="39" operator="greaterThan">
      <formula>O6+1</formula>
    </cfRule>
    <cfRule type="cellIs" dxfId="950" priority="40" operator="equal">
      <formula>O6+1</formula>
    </cfRule>
    <cfRule type="cellIs" dxfId="949" priority="41" operator="lessThan">
      <formula>O6</formula>
    </cfRule>
    <cfRule type="cellIs" dxfId="948" priority="42" operator="equal">
      <formula>O6</formula>
    </cfRule>
  </conditionalFormatting>
  <conditionalFormatting sqref="F9:M9">
    <cfRule type="cellIs" dxfId="947" priority="31" operator="equal">
      <formula>0</formula>
    </cfRule>
  </conditionalFormatting>
  <conditionalFormatting sqref="E9">
    <cfRule type="cellIs" dxfId="946" priority="32" operator="equal">
      <formula>0</formula>
    </cfRule>
  </conditionalFormatting>
  <conditionalFormatting sqref="E9:M9">
    <cfRule type="cellIs" dxfId="945" priority="33" operator="greaterThan">
      <formula>E6+1</formula>
    </cfRule>
    <cfRule type="cellIs" dxfId="944" priority="34" operator="equal">
      <formula>E6+1</formula>
    </cfRule>
    <cfRule type="cellIs" dxfId="943" priority="35" operator="lessThan">
      <formula>E6</formula>
    </cfRule>
    <cfRule type="cellIs" dxfId="942" priority="36" operator="equal">
      <formula>E6</formula>
    </cfRule>
  </conditionalFormatting>
  <conditionalFormatting sqref="P9:W9">
    <cfRule type="cellIs" dxfId="941" priority="25" operator="equal">
      <formula>0</formula>
    </cfRule>
  </conditionalFormatting>
  <conditionalFormatting sqref="O9">
    <cfRule type="cellIs" dxfId="940" priority="26" operator="equal">
      <formula>0</formula>
    </cfRule>
  </conditionalFormatting>
  <conditionalFormatting sqref="O9:W9">
    <cfRule type="cellIs" dxfId="939" priority="27" operator="greaterThan">
      <formula>O6+1</formula>
    </cfRule>
    <cfRule type="cellIs" dxfId="938" priority="28" operator="equal">
      <formula>O6+1</formula>
    </cfRule>
    <cfRule type="cellIs" dxfId="937" priority="29" operator="lessThan">
      <formula>O6</formula>
    </cfRule>
    <cfRule type="cellIs" dxfId="936" priority="30" operator="equal">
      <formula>O6</formula>
    </cfRule>
  </conditionalFormatting>
  <conditionalFormatting sqref="E13">
    <cfRule type="cellIs" dxfId="935" priority="20" operator="equal">
      <formula>0</formula>
    </cfRule>
  </conditionalFormatting>
  <conditionalFormatting sqref="F13:M13">
    <cfRule type="cellIs" dxfId="934" priority="19" operator="equal">
      <formula>0</formula>
    </cfRule>
  </conditionalFormatting>
  <conditionalFormatting sqref="E13:M13">
    <cfRule type="cellIs" dxfId="933" priority="21" operator="greaterThan">
      <formula>E6+1</formula>
    </cfRule>
    <cfRule type="cellIs" dxfId="932" priority="22" operator="equal">
      <formula>E6+1</formula>
    </cfRule>
    <cfRule type="cellIs" dxfId="931" priority="23" operator="lessThan">
      <formula>E6</formula>
    </cfRule>
    <cfRule type="cellIs" dxfId="930" priority="24" operator="equal">
      <formula>E6</formula>
    </cfRule>
  </conditionalFormatting>
  <conditionalFormatting sqref="O13">
    <cfRule type="cellIs" dxfId="929" priority="14" operator="equal">
      <formula>0</formula>
    </cfRule>
  </conditionalFormatting>
  <conditionalFormatting sqref="P13:W13">
    <cfRule type="cellIs" dxfId="928" priority="13" operator="equal">
      <formula>0</formula>
    </cfRule>
  </conditionalFormatting>
  <conditionalFormatting sqref="O13:W13">
    <cfRule type="cellIs" dxfId="927" priority="15" operator="greaterThan">
      <formula>O6+1</formula>
    </cfRule>
    <cfRule type="cellIs" dxfId="926" priority="16" operator="equal">
      <formula>O6+1</formula>
    </cfRule>
    <cfRule type="cellIs" dxfId="925" priority="17" operator="lessThan">
      <formula>O6</formula>
    </cfRule>
    <cfRule type="cellIs" dxfId="924" priority="18" operator="equal">
      <formula>O6</formula>
    </cfRule>
  </conditionalFormatting>
  <conditionalFormatting sqref="E6">
    <cfRule type="cellIs" dxfId="923" priority="10" operator="equal">
      <formula>3</formula>
    </cfRule>
    <cfRule type="cellIs" dxfId="922" priority="11" operator="equal">
      <formula>5</formula>
    </cfRule>
    <cfRule type="cellIs" dxfId="921" priority="12" operator="equal">
      <formula>4</formula>
    </cfRule>
  </conditionalFormatting>
  <conditionalFormatting sqref="E6:M6">
    <cfRule type="cellIs" dxfId="920" priority="7" operator="equal">
      <formula>3</formula>
    </cfRule>
    <cfRule type="cellIs" dxfId="919" priority="8" operator="equal">
      <formula>5</formula>
    </cfRule>
    <cfRule type="cellIs" dxfId="918" priority="9" operator="equal">
      <formula>4</formula>
    </cfRule>
  </conditionalFormatting>
  <conditionalFormatting sqref="O6">
    <cfRule type="cellIs" dxfId="917" priority="4" operator="equal">
      <formula>3</formula>
    </cfRule>
    <cfRule type="cellIs" dxfId="916" priority="5" operator="equal">
      <formula>5</formula>
    </cfRule>
    <cfRule type="cellIs" dxfId="915" priority="6" operator="equal">
      <formula>4</formula>
    </cfRule>
  </conditionalFormatting>
  <conditionalFormatting sqref="O6:W6">
    <cfRule type="cellIs" dxfId="914" priority="1" operator="equal">
      <formula>3</formula>
    </cfRule>
    <cfRule type="cellIs" dxfId="913" priority="2" operator="equal">
      <formula>5</formula>
    </cfRule>
    <cfRule type="cellIs" dxfId="912" priority="3" operator="equal">
      <formula>4</formula>
    </cfRule>
  </conditionalFormatting>
  <pageMargins left="0.25" right="0.25" top="0.75" bottom="0.75" header="0.3" footer="0.3"/>
  <pageSetup paperSize="9" scale="50" fitToHeight="0" orientation="portrait" r:id="rId1"/>
  <headerFooter alignWithMargins="0"/>
  <drawing r:id="rId2"/>
  <webPublishItems count="2">
    <webPublishItem id="1122" divId="Handicap_0_1122" sourceType="range" sourceRef="A1:AB288" destinationFile="D:\Mis documentos\Golf\Handicap_0\Handicap_0.htm"/>
    <webPublishItem id="17531" divId="Los 3_17531" sourceType="range" sourceRef="A1:AB288" destinationFile="D:\Mis documentos\Golf\Handicap_0\Handicap_0_todo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98C0-B586-4C4F-AF0F-D6FFCDDBD175}">
  <dimension ref="A1:AB288"/>
  <sheetViews>
    <sheetView workbookViewId="0">
      <selection activeCell="AC11" sqref="AC11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9.7109375" customWidth="1"/>
    <col min="4" max="4" width="10.5703125" bestFit="1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7" width="6.28515625" customWidth="1"/>
    <col min="28" max="28" width="10.14062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27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170" t="s">
        <v>38</v>
      </c>
      <c r="B5" s="171" t="s">
        <v>4</v>
      </c>
      <c r="C5" s="174" t="s">
        <v>19</v>
      </c>
      <c r="D5" s="64" t="s">
        <v>1</v>
      </c>
      <c r="E5" s="163">
        <v>393</v>
      </c>
      <c r="F5" s="163">
        <v>281</v>
      </c>
      <c r="G5" s="163">
        <v>134</v>
      </c>
      <c r="H5" s="163">
        <v>287</v>
      </c>
      <c r="I5" s="163">
        <v>365</v>
      </c>
      <c r="J5" s="163">
        <v>316</v>
      </c>
      <c r="K5" s="163">
        <v>94</v>
      </c>
      <c r="L5" s="163">
        <v>189</v>
      </c>
      <c r="M5" s="163">
        <v>228</v>
      </c>
      <c r="N5" s="177" t="s">
        <v>16</v>
      </c>
      <c r="O5" s="163">
        <v>422</v>
      </c>
      <c r="P5" s="163">
        <v>268</v>
      </c>
      <c r="Q5" s="163">
        <v>133</v>
      </c>
      <c r="R5" s="163">
        <v>275</v>
      </c>
      <c r="S5" s="163">
        <v>265</v>
      </c>
      <c r="T5" s="163">
        <v>328</v>
      </c>
      <c r="U5" s="163">
        <v>462</v>
      </c>
      <c r="V5" s="163">
        <v>150</v>
      </c>
      <c r="W5" s="163">
        <v>320</v>
      </c>
      <c r="X5" s="177" t="s">
        <v>17</v>
      </c>
      <c r="Y5" s="89">
        <v>67.3</v>
      </c>
      <c r="Z5" s="180" t="s">
        <v>27</v>
      </c>
      <c r="AA5" s="183" t="s">
        <v>6</v>
      </c>
      <c r="AB5" s="186" t="s">
        <v>20</v>
      </c>
    </row>
    <row r="6" spans="1:28" ht="15" x14ac:dyDescent="0.25">
      <c r="A6" s="86" t="s">
        <v>31</v>
      </c>
      <c r="B6" s="172"/>
      <c r="C6" s="175"/>
      <c r="D6" s="65" t="s">
        <v>2</v>
      </c>
      <c r="E6" s="63">
        <v>5</v>
      </c>
      <c r="F6" s="63">
        <v>4</v>
      </c>
      <c r="G6" s="63">
        <v>3</v>
      </c>
      <c r="H6" s="63">
        <v>4</v>
      </c>
      <c r="I6" s="63">
        <v>5</v>
      </c>
      <c r="J6" s="63">
        <v>4</v>
      </c>
      <c r="K6" s="63">
        <v>3</v>
      </c>
      <c r="L6" s="63">
        <v>4</v>
      </c>
      <c r="M6" s="158">
        <v>4</v>
      </c>
      <c r="N6" s="178"/>
      <c r="O6" s="159">
        <v>5</v>
      </c>
      <c r="P6" s="63">
        <v>4</v>
      </c>
      <c r="Q6" s="63">
        <v>3</v>
      </c>
      <c r="R6" s="63">
        <v>4</v>
      </c>
      <c r="S6" s="63">
        <v>4</v>
      </c>
      <c r="T6" s="63">
        <v>4</v>
      </c>
      <c r="U6" s="63">
        <v>5</v>
      </c>
      <c r="V6" s="63">
        <v>3</v>
      </c>
      <c r="W6" s="158">
        <v>4</v>
      </c>
      <c r="X6" s="178"/>
      <c r="Y6" s="63">
        <v>72</v>
      </c>
      <c r="Z6" s="181"/>
      <c r="AA6" s="184"/>
      <c r="AB6" s="187"/>
    </row>
    <row r="7" spans="1:28" ht="15.75" thickBot="1" x14ac:dyDescent="0.3">
      <c r="A7" s="140">
        <v>45742</v>
      </c>
      <c r="B7" s="173"/>
      <c r="C7" s="176"/>
      <c r="D7" s="66" t="s">
        <v>3</v>
      </c>
      <c r="E7" s="160">
        <v>2</v>
      </c>
      <c r="F7" s="160">
        <v>8</v>
      </c>
      <c r="G7" s="160">
        <v>4</v>
      </c>
      <c r="H7" s="160">
        <v>10</v>
      </c>
      <c r="I7" s="160">
        <v>18</v>
      </c>
      <c r="J7" s="160">
        <v>6</v>
      </c>
      <c r="K7" s="160">
        <v>16</v>
      </c>
      <c r="L7" s="160">
        <v>14</v>
      </c>
      <c r="M7" s="161">
        <v>12</v>
      </c>
      <c r="N7" s="179"/>
      <c r="O7" s="162">
        <v>9</v>
      </c>
      <c r="P7" s="160">
        <v>17</v>
      </c>
      <c r="Q7" s="160">
        <v>11</v>
      </c>
      <c r="R7" s="160">
        <v>13</v>
      </c>
      <c r="S7" s="160">
        <v>5</v>
      </c>
      <c r="T7" s="160">
        <v>1</v>
      </c>
      <c r="U7" s="160">
        <v>3</v>
      </c>
      <c r="V7" s="160">
        <v>7</v>
      </c>
      <c r="W7" s="161">
        <v>15</v>
      </c>
      <c r="X7" s="179"/>
      <c r="Y7" s="108">
        <v>125</v>
      </c>
      <c r="Z7" s="182"/>
      <c r="AA7" s="185"/>
      <c r="AB7" s="188"/>
    </row>
    <row r="8" spans="1:28" ht="15" x14ac:dyDescent="0.25">
      <c r="A8" s="146"/>
      <c r="D8" s="48" t="s">
        <v>15</v>
      </c>
      <c r="E8" s="49">
        <v>2</v>
      </c>
      <c r="F8" s="49">
        <v>1</v>
      </c>
      <c r="G8" s="49">
        <v>2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50">
        <v>1</v>
      </c>
      <c r="N8" s="123">
        <v>11</v>
      </c>
      <c r="O8" s="126">
        <v>1</v>
      </c>
      <c r="P8" s="49">
        <v>1</v>
      </c>
      <c r="Q8" s="49">
        <v>1</v>
      </c>
      <c r="R8" s="49">
        <v>1</v>
      </c>
      <c r="S8" s="49">
        <v>1</v>
      </c>
      <c r="T8" s="49">
        <v>2</v>
      </c>
      <c r="U8" s="49">
        <v>2</v>
      </c>
      <c r="V8" s="49">
        <v>1</v>
      </c>
      <c r="W8" s="50">
        <v>1</v>
      </c>
      <c r="X8" s="113">
        <v>11</v>
      </c>
      <c r="Y8" s="85">
        <v>22</v>
      </c>
      <c r="AB8" s="87"/>
    </row>
    <row r="9" spans="1:28" ht="15" x14ac:dyDescent="0.25">
      <c r="A9" s="146" t="s">
        <v>24</v>
      </c>
      <c r="B9" s="73">
        <v>24.4</v>
      </c>
      <c r="C9" s="112">
        <v>22</v>
      </c>
      <c r="D9" s="52" t="s">
        <v>14</v>
      </c>
      <c r="E9" s="84">
        <v>9</v>
      </c>
      <c r="F9" s="84">
        <v>5</v>
      </c>
      <c r="G9" s="84">
        <v>6</v>
      </c>
      <c r="H9" s="84">
        <v>7</v>
      </c>
      <c r="I9" s="84">
        <v>5</v>
      </c>
      <c r="J9" s="84">
        <v>7</v>
      </c>
      <c r="K9" s="84">
        <v>3</v>
      </c>
      <c r="L9" s="84">
        <v>5</v>
      </c>
      <c r="M9" s="114">
        <v>6</v>
      </c>
      <c r="N9" s="147">
        <v>53</v>
      </c>
      <c r="O9" s="84">
        <v>9</v>
      </c>
      <c r="P9" s="84">
        <v>6</v>
      </c>
      <c r="Q9" s="84">
        <v>4</v>
      </c>
      <c r="R9" s="84">
        <v>5</v>
      </c>
      <c r="S9" s="84">
        <v>7</v>
      </c>
      <c r="T9" s="84">
        <v>5</v>
      </c>
      <c r="U9" s="84">
        <v>6</v>
      </c>
      <c r="V9" s="84">
        <v>4</v>
      </c>
      <c r="W9" s="114">
        <v>5</v>
      </c>
      <c r="X9" s="109">
        <v>51</v>
      </c>
      <c r="Y9" s="67">
        <v>104</v>
      </c>
      <c r="Z9" s="92">
        <v>0.5</v>
      </c>
      <c r="AA9" s="142">
        <v>24.9</v>
      </c>
      <c r="AB9" s="93">
        <v>129</v>
      </c>
    </row>
    <row r="10" spans="1:28" ht="15.75" thickBot="1" x14ac:dyDescent="0.3">
      <c r="A10" s="94"/>
      <c r="D10" s="148" t="s">
        <v>18</v>
      </c>
      <c r="E10" s="51">
        <v>0</v>
      </c>
      <c r="F10" s="51">
        <v>2</v>
      </c>
      <c r="G10" s="51">
        <v>1</v>
      </c>
      <c r="H10" s="51">
        <v>0</v>
      </c>
      <c r="I10" s="51">
        <v>3</v>
      </c>
      <c r="J10" s="51">
        <v>0</v>
      </c>
      <c r="K10" s="51">
        <v>3</v>
      </c>
      <c r="L10" s="51">
        <v>2</v>
      </c>
      <c r="M10" s="115">
        <v>1</v>
      </c>
      <c r="N10" s="125">
        <v>12</v>
      </c>
      <c r="O10" s="128">
        <v>0</v>
      </c>
      <c r="P10" s="51">
        <v>1</v>
      </c>
      <c r="Q10" s="51">
        <v>2</v>
      </c>
      <c r="R10" s="51">
        <v>2</v>
      </c>
      <c r="S10" s="51">
        <v>0</v>
      </c>
      <c r="T10" s="51">
        <v>3</v>
      </c>
      <c r="U10" s="51">
        <v>3</v>
      </c>
      <c r="V10" s="51">
        <v>2</v>
      </c>
      <c r="W10" s="115">
        <v>2</v>
      </c>
      <c r="X10" s="120">
        <v>15</v>
      </c>
      <c r="Y10" s="68">
        <v>27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2</v>
      </c>
      <c r="F12" s="54">
        <v>1</v>
      </c>
      <c r="G12" s="54">
        <v>2</v>
      </c>
      <c r="H12" s="54">
        <v>1</v>
      </c>
      <c r="I12" s="54">
        <v>1</v>
      </c>
      <c r="J12" s="54">
        <v>2</v>
      </c>
      <c r="K12" s="54">
        <v>1</v>
      </c>
      <c r="L12" s="54">
        <v>1</v>
      </c>
      <c r="M12" s="55">
        <v>1</v>
      </c>
      <c r="N12" s="129">
        <v>12</v>
      </c>
      <c r="O12" s="132">
        <v>1</v>
      </c>
      <c r="P12" s="54">
        <v>1</v>
      </c>
      <c r="Q12" s="54">
        <v>1</v>
      </c>
      <c r="R12" s="54">
        <v>1</v>
      </c>
      <c r="S12" s="54">
        <v>2</v>
      </c>
      <c r="T12" s="54">
        <v>2</v>
      </c>
      <c r="U12" s="54">
        <v>2</v>
      </c>
      <c r="V12" s="54">
        <v>2</v>
      </c>
      <c r="W12" s="55">
        <v>1</v>
      </c>
      <c r="X12" s="116">
        <v>13</v>
      </c>
      <c r="Y12" s="55">
        <v>25</v>
      </c>
      <c r="AB12" s="87"/>
    </row>
    <row r="13" spans="1:28" ht="15" x14ac:dyDescent="0.25">
      <c r="A13" s="149" t="s">
        <v>22</v>
      </c>
      <c r="B13" s="78">
        <v>26.4</v>
      </c>
      <c r="C13" s="112">
        <v>25</v>
      </c>
      <c r="D13" s="57"/>
      <c r="E13" s="84">
        <v>7</v>
      </c>
      <c r="F13" s="84">
        <v>5</v>
      </c>
      <c r="G13" s="84">
        <v>4</v>
      </c>
      <c r="H13" s="84">
        <v>7</v>
      </c>
      <c r="I13" s="84">
        <v>6</v>
      </c>
      <c r="J13" s="84">
        <v>5</v>
      </c>
      <c r="K13" s="84">
        <v>3</v>
      </c>
      <c r="L13" s="84">
        <v>7</v>
      </c>
      <c r="M13" s="114">
        <v>6</v>
      </c>
      <c r="N13" s="130">
        <v>50</v>
      </c>
      <c r="O13" s="84">
        <v>9</v>
      </c>
      <c r="P13" s="84">
        <v>6</v>
      </c>
      <c r="Q13" s="84">
        <v>5</v>
      </c>
      <c r="R13" s="84">
        <v>4</v>
      </c>
      <c r="S13" s="84">
        <v>7</v>
      </c>
      <c r="T13" s="84">
        <v>9</v>
      </c>
      <c r="U13" s="84">
        <v>8</v>
      </c>
      <c r="V13" s="84">
        <v>6</v>
      </c>
      <c r="W13" s="114">
        <v>6</v>
      </c>
      <c r="X13" s="110">
        <v>60</v>
      </c>
      <c r="Y13" s="69">
        <v>110</v>
      </c>
      <c r="Z13" s="97">
        <v>0.7</v>
      </c>
      <c r="AA13" s="143">
        <v>26.4</v>
      </c>
      <c r="AB13" s="98">
        <v>127</v>
      </c>
    </row>
    <row r="14" spans="1:28" ht="15.75" thickBot="1" x14ac:dyDescent="0.3">
      <c r="A14" s="99"/>
      <c r="D14" s="150" t="s">
        <v>18</v>
      </c>
      <c r="E14" s="56">
        <v>2</v>
      </c>
      <c r="F14" s="56">
        <v>2</v>
      </c>
      <c r="G14" s="56">
        <v>3</v>
      </c>
      <c r="H14" s="56">
        <v>0</v>
      </c>
      <c r="I14" s="56">
        <v>2</v>
      </c>
      <c r="J14" s="56">
        <v>3</v>
      </c>
      <c r="K14" s="56">
        <v>3</v>
      </c>
      <c r="L14" s="56">
        <v>0</v>
      </c>
      <c r="M14" s="117">
        <v>1</v>
      </c>
      <c r="N14" s="131">
        <v>16</v>
      </c>
      <c r="O14" s="133">
        <v>0</v>
      </c>
      <c r="P14" s="56">
        <v>1</v>
      </c>
      <c r="Q14" s="56">
        <v>1</v>
      </c>
      <c r="R14" s="56">
        <v>3</v>
      </c>
      <c r="S14" s="56">
        <v>1</v>
      </c>
      <c r="T14" s="56">
        <v>0</v>
      </c>
      <c r="U14" s="56">
        <v>1</v>
      </c>
      <c r="V14" s="56">
        <v>1</v>
      </c>
      <c r="W14" s="117">
        <v>1</v>
      </c>
      <c r="X14" s="121">
        <v>9</v>
      </c>
      <c r="Y14" s="70">
        <v>25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2</v>
      </c>
      <c r="F16" s="59">
        <v>1</v>
      </c>
      <c r="G16" s="59">
        <v>2</v>
      </c>
      <c r="H16" s="59">
        <v>1</v>
      </c>
      <c r="I16" s="59">
        <v>1</v>
      </c>
      <c r="J16" s="59">
        <v>1</v>
      </c>
      <c r="K16" s="59">
        <v>1</v>
      </c>
      <c r="L16" s="59">
        <v>1</v>
      </c>
      <c r="M16" s="60">
        <v>1</v>
      </c>
      <c r="N16" s="134">
        <v>11</v>
      </c>
      <c r="O16" s="137">
        <v>1</v>
      </c>
      <c r="P16" s="59">
        <v>1</v>
      </c>
      <c r="Q16" s="59">
        <v>1</v>
      </c>
      <c r="R16" s="59">
        <v>1</v>
      </c>
      <c r="S16" s="59">
        <v>2</v>
      </c>
      <c r="T16" s="59">
        <v>2</v>
      </c>
      <c r="U16" s="59">
        <v>2</v>
      </c>
      <c r="V16" s="59">
        <v>1</v>
      </c>
      <c r="W16" s="60">
        <v>1</v>
      </c>
      <c r="X16" s="118">
        <v>12</v>
      </c>
      <c r="Y16" s="60">
        <v>23</v>
      </c>
      <c r="AB16" s="87"/>
    </row>
    <row r="17" spans="1:28" ht="15" x14ac:dyDescent="0.25">
      <c r="A17" s="151" t="s">
        <v>23</v>
      </c>
      <c r="B17" s="79">
        <v>24.799999999999997</v>
      </c>
      <c r="C17" s="112">
        <v>23</v>
      </c>
      <c r="D17" s="62" t="s">
        <v>14</v>
      </c>
      <c r="E17" s="84">
        <v>5</v>
      </c>
      <c r="F17" s="84">
        <v>5</v>
      </c>
      <c r="G17" s="84">
        <v>4</v>
      </c>
      <c r="H17" s="84">
        <v>7</v>
      </c>
      <c r="I17" s="84">
        <v>8</v>
      </c>
      <c r="J17" s="84">
        <v>7</v>
      </c>
      <c r="K17" s="84">
        <v>4</v>
      </c>
      <c r="L17" s="84">
        <v>4</v>
      </c>
      <c r="M17" s="114">
        <v>6</v>
      </c>
      <c r="N17" s="135">
        <v>50</v>
      </c>
      <c r="O17" s="127">
        <v>9</v>
      </c>
      <c r="P17" s="84">
        <v>6</v>
      </c>
      <c r="Q17" s="84">
        <v>6</v>
      </c>
      <c r="R17" s="84">
        <v>8</v>
      </c>
      <c r="S17" s="84">
        <v>8</v>
      </c>
      <c r="T17" s="84">
        <v>6</v>
      </c>
      <c r="U17" s="84">
        <v>9</v>
      </c>
      <c r="V17" s="84">
        <v>7</v>
      </c>
      <c r="W17" s="114">
        <v>5</v>
      </c>
      <c r="X17" s="111">
        <v>64</v>
      </c>
      <c r="Y17" s="71">
        <v>114</v>
      </c>
      <c r="Z17" s="102">
        <v>1.2</v>
      </c>
      <c r="AA17" s="141">
        <v>25.999999999999996</v>
      </c>
      <c r="AB17" s="103">
        <v>144</v>
      </c>
    </row>
    <row r="18" spans="1:28" ht="15.75" thickBot="1" x14ac:dyDescent="0.3">
      <c r="A18" s="104"/>
      <c r="B18" s="105"/>
      <c r="C18" s="105"/>
      <c r="D18" s="152" t="s">
        <v>18</v>
      </c>
      <c r="E18" s="61">
        <v>4</v>
      </c>
      <c r="F18" s="61">
        <v>2</v>
      </c>
      <c r="G18" s="61">
        <v>3</v>
      </c>
      <c r="H18" s="61">
        <v>0</v>
      </c>
      <c r="I18" s="61">
        <v>0</v>
      </c>
      <c r="J18" s="61">
        <v>0</v>
      </c>
      <c r="K18" s="61">
        <v>2</v>
      </c>
      <c r="L18" s="61">
        <v>3</v>
      </c>
      <c r="M18" s="119">
        <v>1</v>
      </c>
      <c r="N18" s="136">
        <v>15</v>
      </c>
      <c r="O18" s="138">
        <v>0</v>
      </c>
      <c r="P18" s="61">
        <v>1</v>
      </c>
      <c r="Q18" s="61">
        <v>0</v>
      </c>
      <c r="R18" s="61">
        <v>0</v>
      </c>
      <c r="S18" s="61">
        <v>0</v>
      </c>
      <c r="T18" s="61">
        <v>2</v>
      </c>
      <c r="U18" s="61">
        <v>0</v>
      </c>
      <c r="V18" s="61">
        <v>0</v>
      </c>
      <c r="W18" s="119">
        <v>2</v>
      </c>
      <c r="X18" s="122">
        <v>5</v>
      </c>
      <c r="Y18" s="72">
        <v>20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170" t="s">
        <v>38</v>
      </c>
      <c r="B20" s="171" t="s">
        <v>4</v>
      </c>
      <c r="C20" s="174" t="s">
        <v>19</v>
      </c>
      <c r="D20" s="64" t="s">
        <v>1</v>
      </c>
      <c r="E20" s="163">
        <v>393</v>
      </c>
      <c r="F20" s="163">
        <v>281</v>
      </c>
      <c r="G20" s="163">
        <v>134</v>
      </c>
      <c r="H20" s="163">
        <v>287</v>
      </c>
      <c r="I20" s="163">
        <v>365</v>
      </c>
      <c r="J20" s="163">
        <v>316</v>
      </c>
      <c r="K20" s="163">
        <v>94</v>
      </c>
      <c r="L20" s="163">
        <v>189</v>
      </c>
      <c r="M20" s="163">
        <v>228</v>
      </c>
      <c r="N20" s="177" t="s">
        <v>16</v>
      </c>
      <c r="O20" s="163">
        <v>422</v>
      </c>
      <c r="P20" s="163">
        <v>268</v>
      </c>
      <c r="Q20" s="163">
        <v>133</v>
      </c>
      <c r="R20" s="163">
        <v>275</v>
      </c>
      <c r="S20" s="163">
        <v>265</v>
      </c>
      <c r="T20" s="163">
        <v>328</v>
      </c>
      <c r="U20" s="163">
        <v>462</v>
      </c>
      <c r="V20" s="163">
        <v>150</v>
      </c>
      <c r="W20" s="163">
        <v>320</v>
      </c>
      <c r="X20" s="177" t="s">
        <v>17</v>
      </c>
      <c r="Y20" s="89">
        <v>67.3</v>
      </c>
      <c r="Z20" s="180" t="s">
        <v>27</v>
      </c>
      <c r="AA20" s="183" t="s">
        <v>6</v>
      </c>
      <c r="AB20" s="186" t="s">
        <v>20</v>
      </c>
    </row>
    <row r="21" spans="1:28" ht="15" x14ac:dyDescent="0.25">
      <c r="A21" s="86" t="s">
        <v>31</v>
      </c>
      <c r="B21" s="172"/>
      <c r="C21" s="175"/>
      <c r="D21" s="65" t="s">
        <v>2</v>
      </c>
      <c r="E21" s="63">
        <v>5</v>
      </c>
      <c r="F21" s="63">
        <v>4</v>
      </c>
      <c r="G21" s="63">
        <v>3</v>
      </c>
      <c r="H21" s="63">
        <v>4</v>
      </c>
      <c r="I21" s="63">
        <v>5</v>
      </c>
      <c r="J21" s="63">
        <v>4</v>
      </c>
      <c r="K21" s="63">
        <v>3</v>
      </c>
      <c r="L21" s="63">
        <v>4</v>
      </c>
      <c r="M21" s="158">
        <v>4</v>
      </c>
      <c r="N21" s="178"/>
      <c r="O21" s="159">
        <v>5</v>
      </c>
      <c r="P21" s="63">
        <v>4</v>
      </c>
      <c r="Q21" s="63">
        <v>3</v>
      </c>
      <c r="R21" s="63">
        <v>4</v>
      </c>
      <c r="S21" s="63">
        <v>4</v>
      </c>
      <c r="T21" s="63">
        <v>4</v>
      </c>
      <c r="U21" s="63">
        <v>5</v>
      </c>
      <c r="V21" s="63">
        <v>3</v>
      </c>
      <c r="W21" s="158">
        <v>4</v>
      </c>
      <c r="X21" s="178"/>
      <c r="Y21" s="63">
        <v>72</v>
      </c>
      <c r="Z21" s="181"/>
      <c r="AA21" s="184"/>
      <c r="AB21" s="187"/>
    </row>
    <row r="22" spans="1:28" ht="15.75" thickBot="1" x14ac:dyDescent="0.3">
      <c r="A22" s="140">
        <v>45715</v>
      </c>
      <c r="B22" s="173"/>
      <c r="C22" s="176"/>
      <c r="D22" s="66" t="s">
        <v>3</v>
      </c>
      <c r="E22" s="160">
        <v>2</v>
      </c>
      <c r="F22" s="160">
        <v>8</v>
      </c>
      <c r="G22" s="160">
        <v>4</v>
      </c>
      <c r="H22" s="160">
        <v>10</v>
      </c>
      <c r="I22" s="160">
        <v>18</v>
      </c>
      <c r="J22" s="160">
        <v>6</v>
      </c>
      <c r="K22" s="160">
        <v>16</v>
      </c>
      <c r="L22" s="160">
        <v>14</v>
      </c>
      <c r="M22" s="161">
        <v>12</v>
      </c>
      <c r="N22" s="179"/>
      <c r="O22" s="162">
        <v>9</v>
      </c>
      <c r="P22" s="160">
        <v>17</v>
      </c>
      <c r="Q22" s="160">
        <v>11</v>
      </c>
      <c r="R22" s="160">
        <v>13</v>
      </c>
      <c r="S22" s="160">
        <v>5</v>
      </c>
      <c r="T22" s="160">
        <v>1</v>
      </c>
      <c r="U22" s="160">
        <v>3</v>
      </c>
      <c r="V22" s="160">
        <v>7</v>
      </c>
      <c r="W22" s="161">
        <v>15</v>
      </c>
      <c r="X22" s="179"/>
      <c r="Y22" s="108">
        <v>125</v>
      </c>
      <c r="Z22" s="182"/>
      <c r="AA22" s="185"/>
      <c r="AB22" s="188"/>
    </row>
    <row r="23" spans="1:28" ht="15" x14ac:dyDescent="0.25">
      <c r="A23" s="146"/>
      <c r="D23" s="48" t="s">
        <v>15</v>
      </c>
      <c r="E23" s="49">
        <v>2</v>
      </c>
      <c r="F23" s="49">
        <v>1</v>
      </c>
      <c r="G23" s="49">
        <v>2</v>
      </c>
      <c r="H23" s="49">
        <v>1</v>
      </c>
      <c r="I23" s="49">
        <v>1</v>
      </c>
      <c r="J23" s="49">
        <v>1</v>
      </c>
      <c r="K23" s="49">
        <v>1</v>
      </c>
      <c r="L23" s="49">
        <v>1</v>
      </c>
      <c r="M23" s="50">
        <v>1</v>
      </c>
      <c r="N23" s="123">
        <v>11</v>
      </c>
      <c r="O23" s="126">
        <v>1</v>
      </c>
      <c r="P23" s="49">
        <v>1</v>
      </c>
      <c r="Q23" s="49">
        <v>1</v>
      </c>
      <c r="R23" s="49">
        <v>1</v>
      </c>
      <c r="S23" s="49">
        <v>1</v>
      </c>
      <c r="T23" s="49">
        <v>2</v>
      </c>
      <c r="U23" s="49">
        <v>2</v>
      </c>
      <c r="V23" s="49">
        <v>1</v>
      </c>
      <c r="W23" s="50">
        <v>1</v>
      </c>
      <c r="X23" s="113">
        <v>11</v>
      </c>
      <c r="Y23" s="85">
        <v>22</v>
      </c>
      <c r="AB23" s="87"/>
    </row>
    <row r="24" spans="1:28" ht="15" x14ac:dyDescent="0.25">
      <c r="A24" s="146" t="s">
        <v>24</v>
      </c>
      <c r="B24" s="73">
        <v>24.4</v>
      </c>
      <c r="C24" s="112">
        <v>22</v>
      </c>
      <c r="D24" s="52" t="s">
        <v>14</v>
      </c>
      <c r="E24" s="84">
        <v>8</v>
      </c>
      <c r="F24" s="84">
        <v>5</v>
      </c>
      <c r="G24" s="84">
        <v>4</v>
      </c>
      <c r="H24" s="84">
        <v>4</v>
      </c>
      <c r="I24" s="84">
        <v>7</v>
      </c>
      <c r="J24" s="84">
        <v>5</v>
      </c>
      <c r="K24" s="84">
        <v>6</v>
      </c>
      <c r="L24" s="84">
        <v>5</v>
      </c>
      <c r="M24" s="114">
        <v>5</v>
      </c>
      <c r="N24" s="147">
        <v>49</v>
      </c>
      <c r="O24" s="84">
        <v>7</v>
      </c>
      <c r="P24" s="84">
        <v>3</v>
      </c>
      <c r="Q24" s="84">
        <v>6</v>
      </c>
      <c r="R24" s="84">
        <v>5</v>
      </c>
      <c r="S24" s="84">
        <v>5</v>
      </c>
      <c r="T24" s="84">
        <v>4</v>
      </c>
      <c r="U24" s="84">
        <v>8</v>
      </c>
      <c r="V24" s="84">
        <v>4</v>
      </c>
      <c r="W24" s="114">
        <v>5</v>
      </c>
      <c r="X24" s="109">
        <v>47</v>
      </c>
      <c r="Y24" s="67">
        <v>96</v>
      </c>
      <c r="Z24" s="92">
        <v>0</v>
      </c>
      <c r="AA24" s="142">
        <v>24.4</v>
      </c>
      <c r="AB24" s="93">
        <v>128</v>
      </c>
    </row>
    <row r="25" spans="1:28" ht="15.75" thickBot="1" x14ac:dyDescent="0.3">
      <c r="A25" s="94"/>
      <c r="D25" s="148" t="s">
        <v>18</v>
      </c>
      <c r="E25" s="51">
        <v>1</v>
      </c>
      <c r="F25" s="51">
        <v>2</v>
      </c>
      <c r="G25" s="51">
        <v>3</v>
      </c>
      <c r="H25" s="51">
        <v>3</v>
      </c>
      <c r="I25" s="51">
        <v>1</v>
      </c>
      <c r="J25" s="51">
        <v>2</v>
      </c>
      <c r="K25" s="51">
        <v>0</v>
      </c>
      <c r="L25" s="51">
        <v>2</v>
      </c>
      <c r="M25" s="115">
        <v>2</v>
      </c>
      <c r="N25" s="125">
        <v>16</v>
      </c>
      <c r="O25" s="128">
        <v>1</v>
      </c>
      <c r="P25" s="51">
        <v>4</v>
      </c>
      <c r="Q25" s="51">
        <v>0</v>
      </c>
      <c r="R25" s="51">
        <v>2</v>
      </c>
      <c r="S25" s="51">
        <v>2</v>
      </c>
      <c r="T25" s="51">
        <v>4</v>
      </c>
      <c r="U25" s="51">
        <v>1</v>
      </c>
      <c r="V25" s="51">
        <v>2</v>
      </c>
      <c r="W25" s="115">
        <v>2</v>
      </c>
      <c r="X25" s="120">
        <v>18</v>
      </c>
      <c r="Y25" s="68">
        <v>34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2</v>
      </c>
      <c r="F27" s="54">
        <v>1</v>
      </c>
      <c r="G27" s="54">
        <v>2</v>
      </c>
      <c r="H27" s="54">
        <v>1</v>
      </c>
      <c r="I27" s="54">
        <v>1</v>
      </c>
      <c r="J27" s="54">
        <v>2</v>
      </c>
      <c r="K27" s="54">
        <v>1</v>
      </c>
      <c r="L27" s="54">
        <v>1</v>
      </c>
      <c r="M27" s="55">
        <v>1</v>
      </c>
      <c r="N27" s="129">
        <v>12</v>
      </c>
      <c r="O27" s="132">
        <v>1</v>
      </c>
      <c r="P27" s="54">
        <v>1</v>
      </c>
      <c r="Q27" s="54">
        <v>1</v>
      </c>
      <c r="R27" s="54">
        <v>1</v>
      </c>
      <c r="S27" s="54">
        <v>2</v>
      </c>
      <c r="T27" s="54">
        <v>2</v>
      </c>
      <c r="U27" s="54">
        <v>2</v>
      </c>
      <c r="V27" s="54">
        <v>2</v>
      </c>
      <c r="W27" s="55">
        <v>1</v>
      </c>
      <c r="X27" s="116">
        <v>13</v>
      </c>
      <c r="Y27" s="55">
        <v>25</v>
      </c>
      <c r="AB27" s="87"/>
    </row>
    <row r="28" spans="1:28" ht="15" x14ac:dyDescent="0.25">
      <c r="A28" s="149" t="s">
        <v>22</v>
      </c>
      <c r="B28" s="78">
        <v>26.4</v>
      </c>
      <c r="C28" s="112">
        <v>25</v>
      </c>
      <c r="D28" s="57"/>
      <c r="E28" s="84">
        <v>7</v>
      </c>
      <c r="F28" s="84">
        <v>6</v>
      </c>
      <c r="G28" s="84">
        <v>7</v>
      </c>
      <c r="H28" s="84">
        <v>5</v>
      </c>
      <c r="I28" s="84">
        <v>6</v>
      </c>
      <c r="J28" s="84">
        <v>4</v>
      </c>
      <c r="K28" s="84">
        <v>3</v>
      </c>
      <c r="L28" s="84">
        <v>7</v>
      </c>
      <c r="M28" s="114">
        <v>6</v>
      </c>
      <c r="N28" s="130">
        <v>51</v>
      </c>
      <c r="O28" s="84">
        <v>8</v>
      </c>
      <c r="P28" s="84">
        <v>6</v>
      </c>
      <c r="Q28" s="84">
        <v>3</v>
      </c>
      <c r="R28" s="84">
        <v>5</v>
      </c>
      <c r="S28" s="84">
        <v>7</v>
      </c>
      <c r="T28" s="84">
        <v>7</v>
      </c>
      <c r="U28" s="84">
        <v>9</v>
      </c>
      <c r="V28" s="84">
        <v>3</v>
      </c>
      <c r="W28" s="114">
        <v>5</v>
      </c>
      <c r="X28" s="110">
        <v>53</v>
      </c>
      <c r="Y28" s="69">
        <v>104</v>
      </c>
      <c r="Z28" s="97">
        <v>0.30000000000000004</v>
      </c>
      <c r="AA28" s="143">
        <v>26.4</v>
      </c>
      <c r="AB28" s="98">
        <v>126</v>
      </c>
    </row>
    <row r="29" spans="1:28" ht="15.75" thickBot="1" x14ac:dyDescent="0.3">
      <c r="A29" s="99"/>
      <c r="D29" s="150" t="s">
        <v>18</v>
      </c>
      <c r="E29" s="56">
        <v>2</v>
      </c>
      <c r="F29" s="56">
        <v>1</v>
      </c>
      <c r="G29" s="56">
        <v>0</v>
      </c>
      <c r="H29" s="56">
        <v>2</v>
      </c>
      <c r="I29" s="56">
        <v>2</v>
      </c>
      <c r="J29" s="56">
        <v>4</v>
      </c>
      <c r="K29" s="56">
        <v>3</v>
      </c>
      <c r="L29" s="56">
        <v>0</v>
      </c>
      <c r="M29" s="117">
        <v>1</v>
      </c>
      <c r="N29" s="131">
        <v>15</v>
      </c>
      <c r="O29" s="133">
        <v>0</v>
      </c>
      <c r="P29" s="56">
        <v>1</v>
      </c>
      <c r="Q29" s="56">
        <v>3</v>
      </c>
      <c r="R29" s="56">
        <v>2</v>
      </c>
      <c r="S29" s="56">
        <v>1</v>
      </c>
      <c r="T29" s="56">
        <v>1</v>
      </c>
      <c r="U29" s="56">
        <v>0</v>
      </c>
      <c r="V29" s="56">
        <v>4</v>
      </c>
      <c r="W29" s="117">
        <v>2</v>
      </c>
      <c r="X29" s="121">
        <v>14</v>
      </c>
      <c r="Y29" s="70">
        <v>29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2</v>
      </c>
      <c r="F31" s="59">
        <v>1</v>
      </c>
      <c r="G31" s="59">
        <v>2</v>
      </c>
      <c r="H31" s="59">
        <v>1</v>
      </c>
      <c r="I31" s="59">
        <v>1</v>
      </c>
      <c r="J31" s="59">
        <v>2</v>
      </c>
      <c r="K31" s="59">
        <v>1</v>
      </c>
      <c r="L31" s="59">
        <v>1</v>
      </c>
      <c r="M31" s="60">
        <v>1</v>
      </c>
      <c r="N31" s="134">
        <v>12</v>
      </c>
      <c r="O31" s="137">
        <v>1</v>
      </c>
      <c r="P31" s="59">
        <v>1</v>
      </c>
      <c r="Q31" s="59">
        <v>1</v>
      </c>
      <c r="R31" s="59">
        <v>1</v>
      </c>
      <c r="S31" s="59">
        <v>2</v>
      </c>
      <c r="T31" s="59">
        <v>2</v>
      </c>
      <c r="U31" s="59">
        <v>2</v>
      </c>
      <c r="V31" s="59">
        <v>2</v>
      </c>
      <c r="W31" s="60">
        <v>1</v>
      </c>
      <c r="X31" s="118">
        <v>13</v>
      </c>
      <c r="Y31" s="60">
        <v>25</v>
      </c>
      <c r="AB31" s="87"/>
    </row>
    <row r="32" spans="1:28" ht="15" x14ac:dyDescent="0.25">
      <c r="A32" s="151" t="s">
        <v>23</v>
      </c>
      <c r="B32" s="79">
        <v>26.4</v>
      </c>
      <c r="C32" s="112">
        <v>25</v>
      </c>
      <c r="D32" s="62" t="s">
        <v>14</v>
      </c>
      <c r="E32" s="84">
        <v>4</v>
      </c>
      <c r="F32" s="84">
        <v>4</v>
      </c>
      <c r="G32" s="84">
        <v>4</v>
      </c>
      <c r="H32" s="84">
        <v>5</v>
      </c>
      <c r="I32" s="84">
        <v>6</v>
      </c>
      <c r="J32" s="84">
        <v>6</v>
      </c>
      <c r="K32" s="84">
        <v>2</v>
      </c>
      <c r="L32" s="84">
        <v>4</v>
      </c>
      <c r="M32" s="114">
        <v>4</v>
      </c>
      <c r="N32" s="135">
        <v>39</v>
      </c>
      <c r="O32" s="127">
        <v>7</v>
      </c>
      <c r="P32" s="84">
        <v>5</v>
      </c>
      <c r="Q32" s="84">
        <v>4</v>
      </c>
      <c r="R32" s="84">
        <v>5</v>
      </c>
      <c r="S32" s="84">
        <v>6</v>
      </c>
      <c r="T32" s="84">
        <v>6</v>
      </c>
      <c r="U32" s="84">
        <v>9</v>
      </c>
      <c r="V32" s="84">
        <v>6</v>
      </c>
      <c r="W32" s="114">
        <v>6</v>
      </c>
      <c r="X32" s="111">
        <v>54</v>
      </c>
      <c r="Y32" s="71">
        <v>93</v>
      </c>
      <c r="Z32" s="102">
        <v>-1.6</v>
      </c>
      <c r="AA32" s="141">
        <v>24.799999999999997</v>
      </c>
      <c r="AB32" s="103">
        <v>143</v>
      </c>
    </row>
    <row r="33" spans="1:28" ht="15.75" thickBot="1" x14ac:dyDescent="0.3">
      <c r="A33" s="104"/>
      <c r="B33" s="105"/>
      <c r="C33" s="105"/>
      <c r="D33" s="152" t="s">
        <v>18</v>
      </c>
      <c r="E33" s="61">
        <v>5</v>
      </c>
      <c r="F33" s="61">
        <v>3</v>
      </c>
      <c r="G33" s="61">
        <v>3</v>
      </c>
      <c r="H33" s="61">
        <v>2</v>
      </c>
      <c r="I33" s="61">
        <v>2</v>
      </c>
      <c r="J33" s="61">
        <v>2</v>
      </c>
      <c r="K33" s="61">
        <v>4</v>
      </c>
      <c r="L33" s="61">
        <v>3</v>
      </c>
      <c r="M33" s="119">
        <v>3</v>
      </c>
      <c r="N33" s="136">
        <v>27</v>
      </c>
      <c r="O33" s="138">
        <v>1</v>
      </c>
      <c r="P33" s="61">
        <v>2</v>
      </c>
      <c r="Q33" s="61">
        <v>2</v>
      </c>
      <c r="R33" s="61">
        <v>2</v>
      </c>
      <c r="S33" s="61">
        <v>2</v>
      </c>
      <c r="T33" s="61">
        <v>2</v>
      </c>
      <c r="U33" s="61">
        <v>0</v>
      </c>
      <c r="V33" s="61">
        <v>1</v>
      </c>
      <c r="W33" s="119">
        <v>1</v>
      </c>
      <c r="X33" s="122">
        <v>13</v>
      </c>
      <c r="Y33" s="72">
        <v>40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3"/>
      <c r="B35" s="171" t="s">
        <v>4</v>
      </c>
      <c r="C35" s="174" t="s">
        <v>19</v>
      </c>
      <c r="D35" s="64" t="s">
        <v>1</v>
      </c>
      <c r="E35" s="40">
        <v>476</v>
      </c>
      <c r="F35" s="41">
        <v>340</v>
      </c>
      <c r="G35" s="41">
        <v>145</v>
      </c>
      <c r="H35" s="41">
        <v>336</v>
      </c>
      <c r="I35" s="41">
        <v>432</v>
      </c>
      <c r="J35" s="41">
        <v>306</v>
      </c>
      <c r="K35" s="41">
        <v>310</v>
      </c>
      <c r="L35" s="41">
        <v>340</v>
      </c>
      <c r="M35" s="42">
        <v>136</v>
      </c>
      <c r="N35" s="177" t="s">
        <v>16</v>
      </c>
      <c r="O35" s="40">
        <v>405</v>
      </c>
      <c r="P35" s="41">
        <v>352</v>
      </c>
      <c r="Q35" s="41">
        <v>328</v>
      </c>
      <c r="R35" s="41">
        <v>296</v>
      </c>
      <c r="S35" s="41">
        <v>166</v>
      </c>
      <c r="T35" s="41">
        <v>348</v>
      </c>
      <c r="U35" s="41">
        <v>430</v>
      </c>
      <c r="V35" s="41">
        <v>150</v>
      </c>
      <c r="W35" s="42">
        <v>336</v>
      </c>
      <c r="X35" s="177" t="s">
        <v>17</v>
      </c>
      <c r="Y35" s="89">
        <v>68.599999999999994</v>
      </c>
      <c r="Z35" s="180" t="s">
        <v>27</v>
      </c>
      <c r="AA35" s="183" t="s">
        <v>6</v>
      </c>
      <c r="AB35" s="186" t="s">
        <v>20</v>
      </c>
    </row>
    <row r="36" spans="1:28" ht="15" x14ac:dyDescent="0.25">
      <c r="A36" s="83" t="s">
        <v>26</v>
      </c>
      <c r="B36" s="172"/>
      <c r="C36" s="175"/>
      <c r="D36" s="65" t="s">
        <v>2</v>
      </c>
      <c r="E36" s="43">
        <v>5</v>
      </c>
      <c r="F36" s="39">
        <v>4</v>
      </c>
      <c r="G36" s="39">
        <v>3</v>
      </c>
      <c r="H36" s="39">
        <v>4</v>
      </c>
      <c r="I36" s="39">
        <v>5</v>
      </c>
      <c r="J36" s="39">
        <v>4</v>
      </c>
      <c r="K36" s="39">
        <v>4</v>
      </c>
      <c r="L36" s="39">
        <v>4</v>
      </c>
      <c r="M36" s="44">
        <v>3</v>
      </c>
      <c r="N36" s="178"/>
      <c r="O36" s="43">
        <v>5</v>
      </c>
      <c r="P36" s="39">
        <v>4</v>
      </c>
      <c r="Q36" s="39">
        <v>4</v>
      </c>
      <c r="R36" s="39">
        <v>4</v>
      </c>
      <c r="S36" s="39">
        <v>3</v>
      </c>
      <c r="T36" s="39">
        <v>4</v>
      </c>
      <c r="U36" s="39">
        <v>5</v>
      </c>
      <c r="V36" s="39">
        <v>3</v>
      </c>
      <c r="W36" s="44">
        <v>4</v>
      </c>
      <c r="X36" s="178"/>
      <c r="Y36" s="63">
        <v>72</v>
      </c>
      <c r="Z36" s="181"/>
      <c r="AA36" s="184"/>
      <c r="AB36" s="187"/>
    </row>
    <row r="37" spans="1:28" ht="15.75" thickBot="1" x14ac:dyDescent="0.3">
      <c r="A37" s="139">
        <v>45478</v>
      </c>
      <c r="B37" s="173"/>
      <c r="C37" s="176"/>
      <c r="D37" s="66" t="s">
        <v>3</v>
      </c>
      <c r="E37" s="45">
        <v>4</v>
      </c>
      <c r="F37" s="46">
        <v>10</v>
      </c>
      <c r="G37" s="46">
        <v>18</v>
      </c>
      <c r="H37" s="46">
        <v>6</v>
      </c>
      <c r="I37" s="46">
        <v>2</v>
      </c>
      <c r="J37" s="46">
        <v>12</v>
      </c>
      <c r="K37" s="46">
        <v>14</v>
      </c>
      <c r="L37" s="46">
        <v>8</v>
      </c>
      <c r="M37" s="47">
        <v>16</v>
      </c>
      <c r="N37" s="179"/>
      <c r="O37" s="45">
        <v>3</v>
      </c>
      <c r="P37" s="46">
        <v>9</v>
      </c>
      <c r="Q37" s="46">
        <v>5</v>
      </c>
      <c r="R37" s="46">
        <v>13</v>
      </c>
      <c r="S37" s="46">
        <v>17</v>
      </c>
      <c r="T37" s="46">
        <v>11</v>
      </c>
      <c r="U37" s="46">
        <v>1</v>
      </c>
      <c r="V37" s="46">
        <v>15</v>
      </c>
      <c r="W37" s="47">
        <v>7</v>
      </c>
      <c r="X37" s="179"/>
      <c r="Y37" s="108">
        <v>122</v>
      </c>
      <c r="Z37" s="182"/>
      <c r="AA37" s="185"/>
      <c r="AB37" s="188"/>
    </row>
    <row r="38" spans="1:28" ht="15" x14ac:dyDescent="0.25">
      <c r="A38" s="146"/>
      <c r="D38" s="48" t="s">
        <v>15</v>
      </c>
      <c r="E38" s="49">
        <v>2</v>
      </c>
      <c r="F38" s="49">
        <v>1</v>
      </c>
      <c r="G38" s="49">
        <v>1</v>
      </c>
      <c r="H38" s="49">
        <v>2</v>
      </c>
      <c r="I38" s="49">
        <v>2</v>
      </c>
      <c r="J38" s="49">
        <v>1</v>
      </c>
      <c r="K38" s="49">
        <v>1</v>
      </c>
      <c r="L38" s="49">
        <v>1</v>
      </c>
      <c r="M38" s="50">
        <v>1</v>
      </c>
      <c r="N38" s="123">
        <v>12</v>
      </c>
      <c r="O38" s="126">
        <v>2</v>
      </c>
      <c r="P38" s="49">
        <v>1</v>
      </c>
      <c r="Q38" s="49">
        <v>2</v>
      </c>
      <c r="R38" s="49">
        <v>1</v>
      </c>
      <c r="S38" s="49">
        <v>1</v>
      </c>
      <c r="T38" s="49">
        <v>1</v>
      </c>
      <c r="U38" s="49">
        <v>2</v>
      </c>
      <c r="V38" s="49">
        <v>1</v>
      </c>
      <c r="W38" s="50">
        <v>2</v>
      </c>
      <c r="X38" s="113">
        <v>13</v>
      </c>
      <c r="Y38" s="85">
        <v>25</v>
      </c>
      <c r="AB38" s="87"/>
    </row>
    <row r="39" spans="1:28" ht="15" x14ac:dyDescent="0.25">
      <c r="A39" s="146" t="s">
        <v>24</v>
      </c>
      <c r="B39" s="73">
        <v>26.4</v>
      </c>
      <c r="C39" s="112">
        <v>25</v>
      </c>
      <c r="D39" s="52" t="s">
        <v>14</v>
      </c>
      <c r="E39" s="84">
        <v>6</v>
      </c>
      <c r="F39" s="84">
        <v>5</v>
      </c>
      <c r="G39" s="84">
        <v>4</v>
      </c>
      <c r="H39" s="84">
        <v>6</v>
      </c>
      <c r="I39" s="84">
        <v>6</v>
      </c>
      <c r="J39" s="84">
        <v>6</v>
      </c>
      <c r="K39" s="84">
        <v>5</v>
      </c>
      <c r="L39" s="84">
        <v>6</v>
      </c>
      <c r="M39" s="114">
        <v>4</v>
      </c>
      <c r="N39" s="147">
        <v>48</v>
      </c>
      <c r="O39" s="84">
        <v>6</v>
      </c>
      <c r="P39" s="84">
        <v>6</v>
      </c>
      <c r="Q39" s="84">
        <v>6</v>
      </c>
      <c r="R39" s="84">
        <v>5</v>
      </c>
      <c r="S39" s="84">
        <v>4</v>
      </c>
      <c r="T39" s="84">
        <v>6</v>
      </c>
      <c r="U39" s="84">
        <v>8</v>
      </c>
      <c r="V39" s="84">
        <v>5</v>
      </c>
      <c r="W39" s="114">
        <v>6</v>
      </c>
      <c r="X39" s="109">
        <v>52</v>
      </c>
      <c r="Y39" s="67">
        <v>100</v>
      </c>
      <c r="Z39" s="168">
        <v>-2</v>
      </c>
      <c r="AA39" s="168">
        <v>24.4</v>
      </c>
      <c r="AB39" s="93">
        <v>127</v>
      </c>
    </row>
    <row r="40" spans="1:28" ht="15.75" thickBot="1" x14ac:dyDescent="0.3">
      <c r="A40" s="94"/>
      <c r="D40" s="148" t="s">
        <v>18</v>
      </c>
      <c r="E40" s="51">
        <v>3</v>
      </c>
      <c r="F40" s="51">
        <v>2</v>
      </c>
      <c r="G40" s="51">
        <v>2</v>
      </c>
      <c r="H40" s="51">
        <v>2</v>
      </c>
      <c r="I40" s="51">
        <v>3</v>
      </c>
      <c r="J40" s="51">
        <v>1</v>
      </c>
      <c r="K40" s="51">
        <v>2</v>
      </c>
      <c r="L40" s="51">
        <v>1</v>
      </c>
      <c r="M40" s="115">
        <v>2</v>
      </c>
      <c r="N40" s="125">
        <v>18</v>
      </c>
      <c r="O40" s="128">
        <v>3</v>
      </c>
      <c r="P40" s="51">
        <v>1</v>
      </c>
      <c r="Q40" s="51">
        <v>2</v>
      </c>
      <c r="R40" s="51">
        <v>2</v>
      </c>
      <c r="S40" s="51">
        <v>2</v>
      </c>
      <c r="T40" s="51">
        <v>1</v>
      </c>
      <c r="U40" s="51">
        <v>1</v>
      </c>
      <c r="V40" s="51">
        <v>1</v>
      </c>
      <c r="W40" s="115">
        <v>2</v>
      </c>
      <c r="X40" s="120">
        <v>15</v>
      </c>
      <c r="Y40" s="68">
        <v>33</v>
      </c>
      <c r="Z40" t="s">
        <v>37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1</v>
      </c>
      <c r="G42" s="54">
        <v>1</v>
      </c>
      <c r="H42" s="54">
        <v>2</v>
      </c>
      <c r="I42" s="54">
        <v>2</v>
      </c>
      <c r="J42" s="54">
        <v>1</v>
      </c>
      <c r="K42" s="54">
        <v>1</v>
      </c>
      <c r="L42" s="54">
        <v>1</v>
      </c>
      <c r="M42" s="55">
        <v>1</v>
      </c>
      <c r="N42" s="129">
        <v>12</v>
      </c>
      <c r="O42" s="132">
        <v>2</v>
      </c>
      <c r="P42" s="54">
        <v>1</v>
      </c>
      <c r="Q42" s="54">
        <v>2</v>
      </c>
      <c r="R42" s="54">
        <v>1</v>
      </c>
      <c r="S42" s="54">
        <v>1</v>
      </c>
      <c r="T42" s="54">
        <v>1</v>
      </c>
      <c r="U42" s="54">
        <v>2</v>
      </c>
      <c r="V42" s="54">
        <v>1</v>
      </c>
      <c r="W42" s="55">
        <v>2</v>
      </c>
      <c r="X42" s="116">
        <v>13</v>
      </c>
      <c r="Y42" s="55">
        <v>25</v>
      </c>
      <c r="AB42" s="87"/>
    </row>
    <row r="43" spans="1:28" ht="15" x14ac:dyDescent="0.25">
      <c r="A43" s="149" t="s">
        <v>22</v>
      </c>
      <c r="B43" s="78">
        <v>26.4</v>
      </c>
      <c r="C43" s="112">
        <v>25</v>
      </c>
      <c r="D43" s="57" t="s">
        <v>14</v>
      </c>
      <c r="E43" s="84">
        <v>9</v>
      </c>
      <c r="F43" s="84">
        <v>6</v>
      </c>
      <c r="G43" s="84">
        <v>3</v>
      </c>
      <c r="H43" s="84">
        <v>6</v>
      </c>
      <c r="I43" s="84">
        <v>8</v>
      </c>
      <c r="J43" s="84">
        <v>7</v>
      </c>
      <c r="K43" s="84">
        <v>5</v>
      </c>
      <c r="L43" s="84">
        <v>7</v>
      </c>
      <c r="M43" s="114">
        <v>4</v>
      </c>
      <c r="N43" s="130">
        <v>55</v>
      </c>
      <c r="O43" s="84">
        <v>7</v>
      </c>
      <c r="P43" s="84">
        <v>8</v>
      </c>
      <c r="Q43" s="84">
        <v>7</v>
      </c>
      <c r="R43" s="84">
        <v>7</v>
      </c>
      <c r="S43" s="84">
        <v>3</v>
      </c>
      <c r="T43" s="84">
        <v>5</v>
      </c>
      <c r="U43" s="84">
        <v>7</v>
      </c>
      <c r="V43" s="84">
        <v>4</v>
      </c>
      <c r="W43" s="114">
        <v>6</v>
      </c>
      <c r="X43" s="110">
        <v>54</v>
      </c>
      <c r="Y43" s="69">
        <v>109</v>
      </c>
      <c r="Z43" s="97">
        <v>0.7</v>
      </c>
      <c r="AA43" s="143">
        <v>26.4</v>
      </c>
      <c r="AB43" s="98">
        <v>125</v>
      </c>
    </row>
    <row r="44" spans="1:28" ht="15.75" thickBot="1" x14ac:dyDescent="0.3">
      <c r="A44" s="99"/>
      <c r="D44" s="150" t="s">
        <v>18</v>
      </c>
      <c r="E44" s="56">
        <v>0</v>
      </c>
      <c r="F44" s="56">
        <v>1</v>
      </c>
      <c r="G44" s="56">
        <v>3</v>
      </c>
      <c r="H44" s="56">
        <v>2</v>
      </c>
      <c r="I44" s="56">
        <v>1</v>
      </c>
      <c r="J44" s="56">
        <v>0</v>
      </c>
      <c r="K44" s="56">
        <v>2</v>
      </c>
      <c r="L44" s="56">
        <v>0</v>
      </c>
      <c r="M44" s="117">
        <v>2</v>
      </c>
      <c r="N44" s="131">
        <v>11</v>
      </c>
      <c r="O44" s="133">
        <v>2</v>
      </c>
      <c r="P44" s="56">
        <v>0</v>
      </c>
      <c r="Q44" s="56">
        <v>1</v>
      </c>
      <c r="R44" s="56">
        <v>0</v>
      </c>
      <c r="S44" s="56">
        <v>3</v>
      </c>
      <c r="T44" s="56">
        <v>2</v>
      </c>
      <c r="U44" s="56">
        <v>2</v>
      </c>
      <c r="V44" s="56">
        <v>2</v>
      </c>
      <c r="W44" s="117">
        <v>2</v>
      </c>
      <c r="X44" s="121">
        <v>14</v>
      </c>
      <c r="Y44" s="70">
        <v>25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1</v>
      </c>
      <c r="G46" s="59">
        <v>1</v>
      </c>
      <c r="H46" s="59">
        <v>2</v>
      </c>
      <c r="I46" s="59">
        <v>2</v>
      </c>
      <c r="J46" s="59">
        <v>1</v>
      </c>
      <c r="K46" s="59">
        <v>1</v>
      </c>
      <c r="L46" s="59">
        <v>1</v>
      </c>
      <c r="M46" s="60">
        <v>1</v>
      </c>
      <c r="N46" s="134">
        <v>12</v>
      </c>
      <c r="O46" s="137">
        <v>2</v>
      </c>
      <c r="P46" s="59">
        <v>1</v>
      </c>
      <c r="Q46" s="59">
        <v>2</v>
      </c>
      <c r="R46" s="59">
        <v>1</v>
      </c>
      <c r="S46" s="59">
        <v>1</v>
      </c>
      <c r="T46" s="59">
        <v>1</v>
      </c>
      <c r="U46" s="59">
        <v>2</v>
      </c>
      <c r="V46" s="59">
        <v>1</v>
      </c>
      <c r="W46" s="60">
        <v>2</v>
      </c>
      <c r="X46" s="118">
        <v>13</v>
      </c>
      <c r="Y46" s="60">
        <v>25</v>
      </c>
      <c r="AB46" s="87"/>
    </row>
    <row r="47" spans="1:28" ht="15" x14ac:dyDescent="0.25">
      <c r="A47" s="151" t="s">
        <v>23</v>
      </c>
      <c r="B47" s="79">
        <v>26.4</v>
      </c>
      <c r="C47" s="112">
        <v>25</v>
      </c>
      <c r="D47" s="62" t="s">
        <v>14</v>
      </c>
      <c r="E47" s="84">
        <v>6</v>
      </c>
      <c r="F47" s="84">
        <v>6</v>
      </c>
      <c r="G47" s="84">
        <v>5</v>
      </c>
      <c r="H47" s="84">
        <v>5</v>
      </c>
      <c r="I47" s="84">
        <v>9</v>
      </c>
      <c r="J47" s="84">
        <v>8</v>
      </c>
      <c r="K47" s="84">
        <v>6</v>
      </c>
      <c r="L47" s="84">
        <v>4</v>
      </c>
      <c r="M47" s="114">
        <v>6</v>
      </c>
      <c r="N47" s="135">
        <v>55</v>
      </c>
      <c r="O47" s="127">
        <v>9</v>
      </c>
      <c r="P47" s="84">
        <v>5</v>
      </c>
      <c r="Q47" s="84">
        <v>5</v>
      </c>
      <c r="R47" s="84">
        <v>6</v>
      </c>
      <c r="S47" s="84">
        <v>4</v>
      </c>
      <c r="T47" s="84">
        <v>5</v>
      </c>
      <c r="U47" s="84">
        <v>6</v>
      </c>
      <c r="V47" s="84">
        <v>4</v>
      </c>
      <c r="W47" s="114">
        <v>7</v>
      </c>
      <c r="X47" s="111">
        <v>51</v>
      </c>
      <c r="Y47" s="71">
        <v>106</v>
      </c>
      <c r="Z47" s="102">
        <v>0.4</v>
      </c>
      <c r="AA47" s="141">
        <v>26.4</v>
      </c>
      <c r="AB47" s="103">
        <v>142</v>
      </c>
    </row>
    <row r="48" spans="1:28" ht="15.75" thickBot="1" x14ac:dyDescent="0.3">
      <c r="A48" s="104"/>
      <c r="B48" s="105"/>
      <c r="C48" s="105"/>
      <c r="D48" s="152" t="s">
        <v>18</v>
      </c>
      <c r="E48" s="61">
        <v>3</v>
      </c>
      <c r="F48" s="61">
        <v>1</v>
      </c>
      <c r="G48" s="61">
        <v>1</v>
      </c>
      <c r="H48" s="61">
        <v>3</v>
      </c>
      <c r="I48" s="61">
        <v>0</v>
      </c>
      <c r="J48" s="61">
        <v>0</v>
      </c>
      <c r="K48" s="61">
        <v>1</v>
      </c>
      <c r="L48" s="61">
        <v>3</v>
      </c>
      <c r="M48" s="119">
        <v>0</v>
      </c>
      <c r="N48" s="136">
        <v>12</v>
      </c>
      <c r="O48" s="138">
        <v>0</v>
      </c>
      <c r="P48" s="61">
        <v>2</v>
      </c>
      <c r="Q48" s="61">
        <v>3</v>
      </c>
      <c r="R48" s="61">
        <v>1</v>
      </c>
      <c r="S48" s="61">
        <v>2</v>
      </c>
      <c r="T48" s="61">
        <v>2</v>
      </c>
      <c r="U48" s="61">
        <v>3</v>
      </c>
      <c r="V48" s="61">
        <v>2</v>
      </c>
      <c r="W48" s="119">
        <v>1</v>
      </c>
      <c r="X48" s="122">
        <v>16</v>
      </c>
      <c r="Y48" s="72">
        <v>28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83"/>
      <c r="B50" s="171" t="s">
        <v>4</v>
      </c>
      <c r="C50" s="174" t="s">
        <v>19</v>
      </c>
      <c r="D50" s="64" t="s">
        <v>1</v>
      </c>
      <c r="E50" s="163">
        <v>450</v>
      </c>
      <c r="F50" s="163">
        <v>115</v>
      </c>
      <c r="G50" s="163">
        <v>293</v>
      </c>
      <c r="H50" s="163">
        <v>458</v>
      </c>
      <c r="I50" s="163">
        <v>389</v>
      </c>
      <c r="J50" s="163">
        <v>357</v>
      </c>
      <c r="K50" s="163">
        <v>348</v>
      </c>
      <c r="L50" s="163">
        <v>307</v>
      </c>
      <c r="M50" s="163">
        <v>136</v>
      </c>
      <c r="N50" s="177" t="s">
        <v>16</v>
      </c>
      <c r="O50" s="163">
        <v>290</v>
      </c>
      <c r="P50" s="163">
        <v>415</v>
      </c>
      <c r="Q50" s="163">
        <v>169</v>
      </c>
      <c r="R50" s="163">
        <v>282</v>
      </c>
      <c r="S50" s="163">
        <v>446</v>
      </c>
      <c r="T50" s="163">
        <v>137</v>
      </c>
      <c r="U50" s="163">
        <v>338</v>
      </c>
      <c r="V50" s="163">
        <v>357</v>
      </c>
      <c r="W50" s="163">
        <v>267</v>
      </c>
      <c r="X50" s="177" t="s">
        <v>17</v>
      </c>
      <c r="Y50" s="89">
        <v>68.7</v>
      </c>
      <c r="Z50" s="180" t="s">
        <v>27</v>
      </c>
      <c r="AA50" s="183" t="s">
        <v>6</v>
      </c>
      <c r="AB50" s="186" t="s">
        <v>20</v>
      </c>
    </row>
    <row r="51" spans="1:28" ht="15" x14ac:dyDescent="0.25">
      <c r="A51" s="83" t="s">
        <v>32</v>
      </c>
      <c r="B51" s="172"/>
      <c r="C51" s="175"/>
      <c r="D51" s="65" t="s">
        <v>2</v>
      </c>
      <c r="E51" s="43">
        <v>5</v>
      </c>
      <c r="F51" s="39">
        <v>3</v>
      </c>
      <c r="G51" s="39">
        <v>4</v>
      </c>
      <c r="H51" s="39">
        <v>5</v>
      </c>
      <c r="I51" s="39">
        <v>4</v>
      </c>
      <c r="J51" s="39">
        <v>4</v>
      </c>
      <c r="K51" s="39">
        <v>4</v>
      </c>
      <c r="L51" s="39">
        <v>4</v>
      </c>
      <c r="M51" s="44">
        <v>3</v>
      </c>
      <c r="N51" s="178"/>
      <c r="O51" s="43">
        <v>4</v>
      </c>
      <c r="P51" s="39">
        <v>5</v>
      </c>
      <c r="Q51" s="39">
        <v>3</v>
      </c>
      <c r="R51" s="39">
        <v>4</v>
      </c>
      <c r="S51" s="39">
        <v>5</v>
      </c>
      <c r="T51" s="39">
        <v>3</v>
      </c>
      <c r="U51" s="39">
        <v>4</v>
      </c>
      <c r="V51" s="39">
        <v>4</v>
      </c>
      <c r="W51" s="44">
        <v>4</v>
      </c>
      <c r="X51" s="178"/>
      <c r="Y51" s="63">
        <v>72</v>
      </c>
      <c r="Z51" s="181"/>
      <c r="AA51" s="184"/>
      <c r="AB51" s="187"/>
    </row>
    <row r="52" spans="1:28" ht="15.75" thickBot="1" x14ac:dyDescent="0.3">
      <c r="A52" s="139">
        <v>45443</v>
      </c>
      <c r="B52" s="173"/>
      <c r="C52" s="176"/>
      <c r="D52" s="66" t="s">
        <v>3</v>
      </c>
      <c r="E52" s="45">
        <v>9</v>
      </c>
      <c r="F52" s="46">
        <v>17</v>
      </c>
      <c r="G52" s="46">
        <v>11</v>
      </c>
      <c r="H52" s="46">
        <v>15</v>
      </c>
      <c r="I52" s="46">
        <v>3</v>
      </c>
      <c r="J52" s="46">
        <v>1</v>
      </c>
      <c r="K52" s="46">
        <v>5</v>
      </c>
      <c r="L52" s="46">
        <v>13</v>
      </c>
      <c r="M52" s="47">
        <v>7</v>
      </c>
      <c r="N52" s="179"/>
      <c r="O52" s="45">
        <v>14</v>
      </c>
      <c r="P52" s="46">
        <v>12</v>
      </c>
      <c r="Q52" s="46">
        <v>4</v>
      </c>
      <c r="R52" s="46">
        <v>18</v>
      </c>
      <c r="S52" s="46">
        <v>16</v>
      </c>
      <c r="T52" s="46">
        <v>8</v>
      </c>
      <c r="U52" s="46">
        <v>6</v>
      </c>
      <c r="V52" s="46">
        <v>2</v>
      </c>
      <c r="W52" s="47">
        <v>10</v>
      </c>
      <c r="X52" s="179"/>
      <c r="Y52" s="108">
        <v>125</v>
      </c>
      <c r="Z52" s="182"/>
      <c r="AA52" s="185"/>
      <c r="AB52" s="188"/>
    </row>
    <row r="53" spans="1:28" ht="15" x14ac:dyDescent="0.25">
      <c r="A53" s="91"/>
      <c r="D53" s="48" t="s">
        <v>15</v>
      </c>
      <c r="E53" s="49">
        <v>1</v>
      </c>
      <c r="F53" s="49">
        <v>1</v>
      </c>
      <c r="G53" s="49">
        <v>1</v>
      </c>
      <c r="H53" s="49">
        <v>1</v>
      </c>
      <c r="I53" s="49">
        <v>2</v>
      </c>
      <c r="J53" s="49">
        <v>2</v>
      </c>
      <c r="K53" s="49">
        <v>2</v>
      </c>
      <c r="L53" s="49">
        <v>1</v>
      </c>
      <c r="M53" s="50">
        <v>2</v>
      </c>
      <c r="N53" s="123">
        <v>13</v>
      </c>
      <c r="O53" s="126">
        <v>1</v>
      </c>
      <c r="P53" s="49">
        <v>1</v>
      </c>
      <c r="Q53" s="49">
        <v>2</v>
      </c>
      <c r="R53" s="49">
        <v>1</v>
      </c>
      <c r="S53" s="49">
        <v>1</v>
      </c>
      <c r="T53" s="49">
        <v>2</v>
      </c>
      <c r="U53" s="49">
        <v>2</v>
      </c>
      <c r="V53" s="49">
        <v>2</v>
      </c>
      <c r="W53" s="50">
        <v>1</v>
      </c>
      <c r="X53" s="113">
        <v>13</v>
      </c>
      <c r="Y53" s="85">
        <v>26</v>
      </c>
      <c r="AB53" s="87"/>
    </row>
    <row r="54" spans="1:28" ht="15" x14ac:dyDescent="0.25">
      <c r="A54" s="91" t="s">
        <v>24</v>
      </c>
      <c r="B54" s="73">
        <v>26.4</v>
      </c>
      <c r="C54" s="112">
        <v>26</v>
      </c>
      <c r="D54" s="52" t="s">
        <v>14</v>
      </c>
      <c r="E54" s="84">
        <v>7</v>
      </c>
      <c r="F54" s="84">
        <v>3</v>
      </c>
      <c r="G54" s="84">
        <v>5</v>
      </c>
      <c r="H54" s="84">
        <v>8</v>
      </c>
      <c r="I54" s="84">
        <v>6</v>
      </c>
      <c r="J54" s="84">
        <v>6</v>
      </c>
      <c r="K54" s="84">
        <v>6</v>
      </c>
      <c r="L54" s="84">
        <v>5</v>
      </c>
      <c r="M54" s="114">
        <v>4</v>
      </c>
      <c r="N54" s="109">
        <v>50</v>
      </c>
      <c r="O54" s="84">
        <v>5</v>
      </c>
      <c r="P54" s="84">
        <v>7</v>
      </c>
      <c r="Q54" s="84">
        <v>3</v>
      </c>
      <c r="R54" s="84">
        <v>4</v>
      </c>
      <c r="S54" s="84">
        <v>8</v>
      </c>
      <c r="T54" s="84">
        <v>4</v>
      </c>
      <c r="U54" s="84">
        <v>6</v>
      </c>
      <c r="V54" s="84">
        <v>8</v>
      </c>
      <c r="W54" s="114">
        <v>4</v>
      </c>
      <c r="X54" s="109">
        <v>49</v>
      </c>
      <c r="Y54" s="67">
        <v>99</v>
      </c>
      <c r="Z54" s="92">
        <v>0</v>
      </c>
      <c r="AA54" s="142">
        <v>26.4</v>
      </c>
      <c r="AB54" s="93">
        <v>126</v>
      </c>
    </row>
    <row r="55" spans="1:28" ht="15.75" thickBot="1" x14ac:dyDescent="0.3">
      <c r="A55" s="94"/>
      <c r="D55" s="74" t="s">
        <v>18</v>
      </c>
      <c r="E55" s="51">
        <v>1</v>
      </c>
      <c r="F55" s="51">
        <v>3</v>
      </c>
      <c r="G55" s="51">
        <v>2</v>
      </c>
      <c r="H55" s="51">
        <v>0</v>
      </c>
      <c r="I55" s="51">
        <v>2</v>
      </c>
      <c r="J55" s="51">
        <v>2</v>
      </c>
      <c r="K55" s="51">
        <v>2</v>
      </c>
      <c r="L55" s="51">
        <v>2</v>
      </c>
      <c r="M55" s="115">
        <v>3</v>
      </c>
      <c r="N55" s="125">
        <v>17</v>
      </c>
      <c r="O55" s="128">
        <v>2</v>
      </c>
      <c r="P55" s="51">
        <v>1</v>
      </c>
      <c r="Q55" s="51">
        <v>4</v>
      </c>
      <c r="R55" s="51">
        <v>3</v>
      </c>
      <c r="S55" s="51">
        <v>0</v>
      </c>
      <c r="T55" s="51">
        <v>3</v>
      </c>
      <c r="U55" s="51">
        <v>2</v>
      </c>
      <c r="V55" s="51">
        <v>0</v>
      </c>
      <c r="W55" s="115">
        <v>3</v>
      </c>
      <c r="X55" s="120">
        <v>18</v>
      </c>
      <c r="Y55" s="68">
        <v>35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1</v>
      </c>
      <c r="F57" s="54">
        <v>1</v>
      </c>
      <c r="G57" s="54">
        <v>1</v>
      </c>
      <c r="H57" s="54">
        <v>1</v>
      </c>
      <c r="I57" s="54">
        <v>2</v>
      </c>
      <c r="J57" s="54">
        <v>2</v>
      </c>
      <c r="K57" s="54">
        <v>2</v>
      </c>
      <c r="L57" s="54">
        <v>1</v>
      </c>
      <c r="M57" s="55">
        <v>2</v>
      </c>
      <c r="N57" s="129">
        <v>13</v>
      </c>
      <c r="O57" s="132">
        <v>1</v>
      </c>
      <c r="P57" s="54">
        <v>1</v>
      </c>
      <c r="Q57" s="54">
        <v>2</v>
      </c>
      <c r="R57" s="54">
        <v>1</v>
      </c>
      <c r="S57" s="54">
        <v>1</v>
      </c>
      <c r="T57" s="54">
        <v>2</v>
      </c>
      <c r="U57" s="54">
        <v>2</v>
      </c>
      <c r="V57" s="54">
        <v>2</v>
      </c>
      <c r="W57" s="55">
        <v>1</v>
      </c>
      <c r="X57" s="116">
        <v>13</v>
      </c>
      <c r="Y57" s="55">
        <v>26</v>
      </c>
      <c r="AB57" s="87"/>
    </row>
    <row r="58" spans="1:28" ht="15" x14ac:dyDescent="0.25">
      <c r="A58" s="96" t="s">
        <v>22</v>
      </c>
      <c r="B58" s="78">
        <v>26.4</v>
      </c>
      <c r="C58" s="112">
        <v>26</v>
      </c>
      <c r="D58" s="57" t="s">
        <v>14</v>
      </c>
      <c r="E58" s="84">
        <v>8</v>
      </c>
      <c r="F58" s="84">
        <v>4</v>
      </c>
      <c r="G58" s="84">
        <v>7</v>
      </c>
      <c r="H58" s="84">
        <v>8</v>
      </c>
      <c r="I58" s="84">
        <v>5</v>
      </c>
      <c r="J58" s="84">
        <v>6</v>
      </c>
      <c r="K58" s="84">
        <v>5</v>
      </c>
      <c r="L58" s="84">
        <v>6</v>
      </c>
      <c r="M58" s="114">
        <v>4</v>
      </c>
      <c r="N58" s="130">
        <v>53</v>
      </c>
      <c r="O58" s="84">
        <v>7</v>
      </c>
      <c r="P58" s="84">
        <v>6</v>
      </c>
      <c r="Q58" s="84">
        <v>4</v>
      </c>
      <c r="R58" s="84">
        <v>5</v>
      </c>
      <c r="S58" s="84">
        <v>7</v>
      </c>
      <c r="T58" s="84">
        <v>5</v>
      </c>
      <c r="U58" s="84">
        <v>5</v>
      </c>
      <c r="V58" s="84">
        <v>5</v>
      </c>
      <c r="W58" s="114">
        <v>7</v>
      </c>
      <c r="X58" s="110">
        <v>51</v>
      </c>
      <c r="Y58" s="69">
        <v>104</v>
      </c>
      <c r="Z58" s="97">
        <v>0.2</v>
      </c>
      <c r="AA58" s="143">
        <v>26.4</v>
      </c>
      <c r="AB58" s="98">
        <v>124</v>
      </c>
    </row>
    <row r="59" spans="1:28" ht="15.75" thickBot="1" x14ac:dyDescent="0.3">
      <c r="A59" s="99"/>
      <c r="D59" s="75" t="s">
        <v>18</v>
      </c>
      <c r="E59" s="56">
        <v>0</v>
      </c>
      <c r="F59" s="56">
        <v>2</v>
      </c>
      <c r="G59" s="56">
        <v>0</v>
      </c>
      <c r="H59" s="56">
        <v>0</v>
      </c>
      <c r="I59" s="56">
        <v>3</v>
      </c>
      <c r="J59" s="56">
        <v>2</v>
      </c>
      <c r="K59" s="56">
        <v>3</v>
      </c>
      <c r="L59" s="56">
        <v>1</v>
      </c>
      <c r="M59" s="117">
        <v>3</v>
      </c>
      <c r="N59" s="131">
        <v>14</v>
      </c>
      <c r="O59" s="133">
        <v>0</v>
      </c>
      <c r="P59" s="56">
        <v>2</v>
      </c>
      <c r="Q59" s="56">
        <v>3</v>
      </c>
      <c r="R59" s="56">
        <v>2</v>
      </c>
      <c r="S59" s="56">
        <v>1</v>
      </c>
      <c r="T59" s="56">
        <v>2</v>
      </c>
      <c r="U59" s="56">
        <v>3</v>
      </c>
      <c r="V59" s="56">
        <v>3</v>
      </c>
      <c r="W59" s="117">
        <v>0</v>
      </c>
      <c r="X59" s="121">
        <v>16</v>
      </c>
      <c r="Y59" s="70">
        <v>30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1</v>
      </c>
      <c r="F61" s="59">
        <v>1</v>
      </c>
      <c r="G61" s="59">
        <v>1</v>
      </c>
      <c r="H61" s="59">
        <v>1</v>
      </c>
      <c r="I61" s="59">
        <v>2</v>
      </c>
      <c r="J61" s="59">
        <v>2</v>
      </c>
      <c r="K61" s="59">
        <v>2</v>
      </c>
      <c r="L61" s="59">
        <v>1</v>
      </c>
      <c r="M61" s="60">
        <v>2</v>
      </c>
      <c r="N61" s="134">
        <v>13</v>
      </c>
      <c r="O61" s="137">
        <v>1</v>
      </c>
      <c r="P61" s="59">
        <v>1</v>
      </c>
      <c r="Q61" s="59">
        <v>2</v>
      </c>
      <c r="R61" s="59">
        <v>1</v>
      </c>
      <c r="S61" s="59">
        <v>1</v>
      </c>
      <c r="T61" s="59">
        <v>2</v>
      </c>
      <c r="U61" s="59">
        <v>2</v>
      </c>
      <c r="V61" s="59">
        <v>2</v>
      </c>
      <c r="W61" s="60">
        <v>1</v>
      </c>
      <c r="X61" s="118">
        <v>13</v>
      </c>
      <c r="Y61" s="60">
        <v>26</v>
      </c>
      <c r="AB61" s="87"/>
    </row>
    <row r="62" spans="1:28" ht="15" x14ac:dyDescent="0.25">
      <c r="A62" s="101" t="s">
        <v>23</v>
      </c>
      <c r="B62" s="79">
        <v>26.4</v>
      </c>
      <c r="C62" s="112">
        <v>26</v>
      </c>
      <c r="D62" s="62" t="s">
        <v>14</v>
      </c>
      <c r="E62" s="84">
        <v>8</v>
      </c>
      <c r="F62" s="84">
        <v>4</v>
      </c>
      <c r="G62" s="84">
        <v>6</v>
      </c>
      <c r="H62" s="84">
        <v>7</v>
      </c>
      <c r="I62" s="84">
        <v>5</v>
      </c>
      <c r="J62" s="84">
        <v>7</v>
      </c>
      <c r="K62" s="84">
        <v>7</v>
      </c>
      <c r="L62" s="84">
        <v>5</v>
      </c>
      <c r="M62" s="114">
        <v>7</v>
      </c>
      <c r="N62" s="135">
        <v>56</v>
      </c>
      <c r="O62" s="84">
        <v>7</v>
      </c>
      <c r="P62" s="84">
        <v>7</v>
      </c>
      <c r="Q62" s="84">
        <v>4</v>
      </c>
      <c r="R62" s="84">
        <v>5</v>
      </c>
      <c r="S62" s="84">
        <v>8</v>
      </c>
      <c r="T62" s="84">
        <v>4</v>
      </c>
      <c r="U62" s="84">
        <v>6</v>
      </c>
      <c r="V62" s="84">
        <v>7</v>
      </c>
      <c r="W62" s="114">
        <v>5</v>
      </c>
      <c r="X62" s="111">
        <v>53</v>
      </c>
      <c r="Y62" s="71">
        <v>109</v>
      </c>
      <c r="Z62" s="102">
        <v>0.7</v>
      </c>
      <c r="AA62" s="141">
        <v>26.4</v>
      </c>
      <c r="AB62" s="103">
        <v>141</v>
      </c>
    </row>
    <row r="63" spans="1:28" ht="15.75" thickBot="1" x14ac:dyDescent="0.3">
      <c r="A63" s="104"/>
      <c r="B63" s="105"/>
      <c r="C63" s="105"/>
      <c r="D63" s="76" t="s">
        <v>18</v>
      </c>
      <c r="E63" s="61">
        <v>0</v>
      </c>
      <c r="F63" s="61">
        <v>2</v>
      </c>
      <c r="G63" s="61">
        <v>1</v>
      </c>
      <c r="H63" s="61">
        <v>1</v>
      </c>
      <c r="I63" s="61">
        <v>3</v>
      </c>
      <c r="J63" s="61">
        <v>1</v>
      </c>
      <c r="K63" s="61">
        <v>1</v>
      </c>
      <c r="L63" s="61">
        <v>2</v>
      </c>
      <c r="M63" s="119">
        <v>0</v>
      </c>
      <c r="N63" s="136">
        <v>11</v>
      </c>
      <c r="O63" s="138">
        <v>0</v>
      </c>
      <c r="P63" s="61">
        <v>1</v>
      </c>
      <c r="Q63" s="61">
        <v>3</v>
      </c>
      <c r="R63" s="61">
        <v>2</v>
      </c>
      <c r="S63" s="61">
        <v>0</v>
      </c>
      <c r="T63" s="61">
        <v>3</v>
      </c>
      <c r="U63" s="61">
        <v>2</v>
      </c>
      <c r="V63" s="61">
        <v>1</v>
      </c>
      <c r="W63" s="119">
        <v>2</v>
      </c>
      <c r="X63" s="122">
        <v>14</v>
      </c>
      <c r="Y63" s="72">
        <v>25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86"/>
      <c r="B65" s="171" t="s">
        <v>4</v>
      </c>
      <c r="C65" s="174" t="s">
        <v>19</v>
      </c>
      <c r="D65" s="64" t="s">
        <v>1</v>
      </c>
      <c r="E65" s="155">
        <v>507</v>
      </c>
      <c r="F65" s="155">
        <v>362</v>
      </c>
      <c r="G65" s="155">
        <v>205</v>
      </c>
      <c r="H65" s="155">
        <v>371</v>
      </c>
      <c r="I65" s="155">
        <v>455</v>
      </c>
      <c r="J65" s="155">
        <v>393</v>
      </c>
      <c r="K65" s="155">
        <v>130</v>
      </c>
      <c r="L65" s="155">
        <v>264</v>
      </c>
      <c r="M65" s="156">
        <v>339</v>
      </c>
      <c r="N65" s="177" t="s">
        <v>16</v>
      </c>
      <c r="O65" s="157">
        <v>449</v>
      </c>
      <c r="P65" s="155">
        <v>343</v>
      </c>
      <c r="Q65" s="155">
        <v>174</v>
      </c>
      <c r="R65" s="155">
        <v>338</v>
      </c>
      <c r="S65" s="155">
        <v>331</v>
      </c>
      <c r="T65" s="155">
        <v>384</v>
      </c>
      <c r="U65" s="155">
        <v>504</v>
      </c>
      <c r="V65" s="155">
        <v>177</v>
      </c>
      <c r="W65" s="156">
        <v>345</v>
      </c>
      <c r="X65" s="177" t="s">
        <v>17</v>
      </c>
      <c r="Y65" s="89">
        <v>72.400000000000006</v>
      </c>
      <c r="Z65" s="180" t="s">
        <v>27</v>
      </c>
      <c r="AA65" s="183" t="s">
        <v>6</v>
      </c>
      <c r="AB65" s="186" t="s">
        <v>20</v>
      </c>
    </row>
    <row r="66" spans="1:28" ht="15" x14ac:dyDescent="0.25">
      <c r="A66" s="86" t="s">
        <v>31</v>
      </c>
      <c r="B66" s="172"/>
      <c r="C66" s="175"/>
      <c r="D66" s="65" t="s">
        <v>2</v>
      </c>
      <c r="E66" s="63">
        <v>5</v>
      </c>
      <c r="F66" s="63">
        <v>4</v>
      </c>
      <c r="G66" s="63">
        <v>3</v>
      </c>
      <c r="H66" s="63">
        <v>4</v>
      </c>
      <c r="I66" s="63">
        <v>5</v>
      </c>
      <c r="J66" s="63">
        <v>4</v>
      </c>
      <c r="K66" s="63">
        <v>3</v>
      </c>
      <c r="L66" s="63">
        <v>4</v>
      </c>
      <c r="M66" s="158">
        <v>4</v>
      </c>
      <c r="N66" s="178"/>
      <c r="O66" s="159">
        <v>5</v>
      </c>
      <c r="P66" s="63">
        <v>4</v>
      </c>
      <c r="Q66" s="63">
        <v>3</v>
      </c>
      <c r="R66" s="63">
        <v>4</v>
      </c>
      <c r="S66" s="63">
        <v>4</v>
      </c>
      <c r="T66" s="63">
        <v>4</v>
      </c>
      <c r="U66" s="63">
        <v>5</v>
      </c>
      <c r="V66" s="63">
        <v>3</v>
      </c>
      <c r="W66" s="158">
        <v>4</v>
      </c>
      <c r="X66" s="178"/>
      <c r="Y66" s="63">
        <v>72</v>
      </c>
      <c r="Z66" s="181"/>
      <c r="AA66" s="184"/>
      <c r="AB66" s="187"/>
    </row>
    <row r="67" spans="1:28" ht="15.75" thickBot="1" x14ac:dyDescent="0.3">
      <c r="A67" s="140">
        <v>45435</v>
      </c>
      <c r="B67" s="173"/>
      <c r="C67" s="176"/>
      <c r="D67" s="66" t="s">
        <v>3</v>
      </c>
      <c r="E67" s="160">
        <v>2</v>
      </c>
      <c r="F67" s="160">
        <v>8</v>
      </c>
      <c r="G67" s="160">
        <v>4</v>
      </c>
      <c r="H67" s="160">
        <v>10</v>
      </c>
      <c r="I67" s="160">
        <v>18</v>
      </c>
      <c r="J67" s="160">
        <v>6</v>
      </c>
      <c r="K67" s="160">
        <v>16</v>
      </c>
      <c r="L67" s="160">
        <v>14</v>
      </c>
      <c r="M67" s="161">
        <v>12</v>
      </c>
      <c r="N67" s="179"/>
      <c r="O67" s="162">
        <v>9</v>
      </c>
      <c r="P67" s="160">
        <v>17</v>
      </c>
      <c r="Q67" s="160">
        <v>11</v>
      </c>
      <c r="R67" s="160">
        <v>13</v>
      </c>
      <c r="S67" s="160">
        <v>5</v>
      </c>
      <c r="T67" s="160">
        <v>1</v>
      </c>
      <c r="U67" s="160">
        <v>3</v>
      </c>
      <c r="V67" s="160">
        <v>7</v>
      </c>
      <c r="W67" s="161">
        <v>15</v>
      </c>
      <c r="X67" s="179"/>
      <c r="Y67" s="108">
        <v>140</v>
      </c>
      <c r="Z67" s="182"/>
      <c r="AA67" s="185"/>
      <c r="AB67" s="188"/>
    </row>
    <row r="68" spans="1:28" ht="15" x14ac:dyDescent="0.25">
      <c r="A68" s="146"/>
      <c r="D68" s="48" t="s">
        <v>15</v>
      </c>
      <c r="E68" s="49">
        <v>2</v>
      </c>
      <c r="F68" s="49">
        <v>2</v>
      </c>
      <c r="G68" s="49">
        <v>2</v>
      </c>
      <c r="H68" s="49">
        <v>2</v>
      </c>
      <c r="I68" s="49">
        <v>1</v>
      </c>
      <c r="J68" s="49">
        <v>2</v>
      </c>
      <c r="K68" s="49">
        <v>1</v>
      </c>
      <c r="L68" s="49">
        <v>2</v>
      </c>
      <c r="M68" s="50">
        <v>2</v>
      </c>
      <c r="N68" s="123">
        <v>16</v>
      </c>
      <c r="O68" s="126">
        <v>2</v>
      </c>
      <c r="P68" s="49">
        <v>1</v>
      </c>
      <c r="Q68" s="49">
        <v>2</v>
      </c>
      <c r="R68" s="49">
        <v>2</v>
      </c>
      <c r="S68" s="49">
        <v>2</v>
      </c>
      <c r="T68" s="49">
        <v>2</v>
      </c>
      <c r="U68" s="49">
        <v>2</v>
      </c>
      <c r="V68" s="49">
        <v>2</v>
      </c>
      <c r="W68" s="50">
        <v>2</v>
      </c>
      <c r="X68" s="113">
        <v>17</v>
      </c>
      <c r="Y68" s="85">
        <v>33</v>
      </c>
      <c r="AB68" s="87"/>
    </row>
    <row r="69" spans="1:28" ht="15" x14ac:dyDescent="0.25">
      <c r="A69" s="146" t="s">
        <v>24</v>
      </c>
      <c r="B69" s="73">
        <v>26.4</v>
      </c>
      <c r="C69" s="112">
        <v>33</v>
      </c>
      <c r="D69" s="52" t="s">
        <v>14</v>
      </c>
      <c r="E69" s="84">
        <v>9</v>
      </c>
      <c r="F69" s="84">
        <v>5</v>
      </c>
      <c r="G69" s="84">
        <v>4</v>
      </c>
      <c r="H69" s="84">
        <v>6</v>
      </c>
      <c r="I69" s="84">
        <v>7</v>
      </c>
      <c r="J69" s="84">
        <v>8</v>
      </c>
      <c r="K69" s="84">
        <v>5</v>
      </c>
      <c r="L69" s="84">
        <v>4</v>
      </c>
      <c r="M69" s="114">
        <v>5</v>
      </c>
      <c r="N69" s="147">
        <v>53</v>
      </c>
      <c r="O69" s="84">
        <v>7</v>
      </c>
      <c r="P69" s="84">
        <v>6</v>
      </c>
      <c r="Q69" s="84">
        <v>6</v>
      </c>
      <c r="R69" s="84">
        <v>7</v>
      </c>
      <c r="S69" s="84">
        <v>7</v>
      </c>
      <c r="T69" s="84">
        <v>6</v>
      </c>
      <c r="U69" s="84">
        <v>7</v>
      </c>
      <c r="V69" s="84">
        <v>5</v>
      </c>
      <c r="W69" s="114">
        <v>6</v>
      </c>
      <c r="X69" s="109">
        <v>57</v>
      </c>
      <c r="Y69" s="67">
        <v>110</v>
      </c>
      <c r="Z69" s="92">
        <v>0.1</v>
      </c>
      <c r="AA69" s="142">
        <v>26.4</v>
      </c>
      <c r="AB69" s="93">
        <v>125</v>
      </c>
    </row>
    <row r="70" spans="1:28" ht="15.75" thickBot="1" x14ac:dyDescent="0.3">
      <c r="A70" s="94"/>
      <c r="D70" s="148" t="s">
        <v>18</v>
      </c>
      <c r="E70" s="51">
        <v>0</v>
      </c>
      <c r="F70" s="51">
        <v>3</v>
      </c>
      <c r="G70" s="51">
        <v>3</v>
      </c>
      <c r="H70" s="51">
        <v>2</v>
      </c>
      <c r="I70" s="51">
        <v>1</v>
      </c>
      <c r="J70" s="51">
        <v>0</v>
      </c>
      <c r="K70" s="51">
        <v>1</v>
      </c>
      <c r="L70" s="51">
        <v>4</v>
      </c>
      <c r="M70" s="115">
        <v>3</v>
      </c>
      <c r="N70" s="125">
        <v>17</v>
      </c>
      <c r="O70" s="128">
        <v>2</v>
      </c>
      <c r="P70" s="51">
        <v>1</v>
      </c>
      <c r="Q70" s="51">
        <v>1</v>
      </c>
      <c r="R70" s="51">
        <v>1</v>
      </c>
      <c r="S70" s="51">
        <v>1</v>
      </c>
      <c r="T70" s="51">
        <v>2</v>
      </c>
      <c r="U70" s="51">
        <v>2</v>
      </c>
      <c r="V70" s="51">
        <v>2</v>
      </c>
      <c r="W70" s="115">
        <v>2</v>
      </c>
      <c r="X70" s="120">
        <v>14</v>
      </c>
      <c r="Y70" s="68">
        <v>31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2</v>
      </c>
      <c r="G72" s="54">
        <v>2</v>
      </c>
      <c r="H72" s="54">
        <v>2</v>
      </c>
      <c r="I72" s="54">
        <v>1</v>
      </c>
      <c r="J72" s="54">
        <v>2</v>
      </c>
      <c r="K72" s="54">
        <v>1</v>
      </c>
      <c r="L72" s="54">
        <v>2</v>
      </c>
      <c r="M72" s="55">
        <v>2</v>
      </c>
      <c r="N72" s="129">
        <v>16</v>
      </c>
      <c r="O72" s="132">
        <v>2</v>
      </c>
      <c r="P72" s="54">
        <v>1</v>
      </c>
      <c r="Q72" s="54">
        <v>2</v>
      </c>
      <c r="R72" s="54">
        <v>2</v>
      </c>
      <c r="S72" s="54">
        <v>2</v>
      </c>
      <c r="T72" s="54">
        <v>2</v>
      </c>
      <c r="U72" s="54">
        <v>2</v>
      </c>
      <c r="V72" s="54">
        <v>2</v>
      </c>
      <c r="W72" s="55">
        <v>2</v>
      </c>
      <c r="X72" s="116">
        <v>17</v>
      </c>
      <c r="Y72" s="55">
        <v>33</v>
      </c>
      <c r="AB72" s="87"/>
    </row>
    <row r="73" spans="1:28" ht="15" x14ac:dyDescent="0.25">
      <c r="A73" s="149" t="s">
        <v>22</v>
      </c>
      <c r="B73" s="78">
        <v>26.4</v>
      </c>
      <c r="C73" s="112">
        <v>33</v>
      </c>
      <c r="D73" s="57">
        <v>9</v>
      </c>
      <c r="E73" s="84">
        <v>9</v>
      </c>
      <c r="F73" s="84">
        <v>5</v>
      </c>
      <c r="G73" s="84">
        <v>4</v>
      </c>
      <c r="H73" s="84">
        <v>7</v>
      </c>
      <c r="I73" s="84">
        <v>7</v>
      </c>
      <c r="J73" s="84">
        <v>6</v>
      </c>
      <c r="K73" s="84">
        <v>6</v>
      </c>
      <c r="L73" s="84">
        <v>5</v>
      </c>
      <c r="M73" s="114">
        <v>5</v>
      </c>
      <c r="N73" s="130">
        <v>54</v>
      </c>
      <c r="O73" s="84">
        <v>9</v>
      </c>
      <c r="P73" s="84">
        <v>6</v>
      </c>
      <c r="Q73" s="84">
        <v>4</v>
      </c>
      <c r="R73" s="84">
        <v>8</v>
      </c>
      <c r="S73" s="84">
        <v>8</v>
      </c>
      <c r="T73" s="84">
        <v>6</v>
      </c>
      <c r="U73" s="84">
        <v>6</v>
      </c>
      <c r="V73" s="84">
        <v>4</v>
      </c>
      <c r="W73" s="114">
        <v>5</v>
      </c>
      <c r="X73" s="110">
        <v>56</v>
      </c>
      <c r="Y73" s="69">
        <v>110</v>
      </c>
      <c r="Z73" s="97">
        <v>0.1</v>
      </c>
      <c r="AA73" s="143">
        <v>26.4</v>
      </c>
      <c r="AB73" s="98">
        <v>123</v>
      </c>
    </row>
    <row r="74" spans="1:28" ht="15.75" thickBot="1" x14ac:dyDescent="0.3">
      <c r="A74" s="99"/>
      <c r="D74" s="150" t="s">
        <v>18</v>
      </c>
      <c r="E74" s="56">
        <v>0</v>
      </c>
      <c r="F74" s="56">
        <v>3</v>
      </c>
      <c r="G74" s="56">
        <v>3</v>
      </c>
      <c r="H74" s="56">
        <v>1</v>
      </c>
      <c r="I74" s="56">
        <v>1</v>
      </c>
      <c r="J74" s="56">
        <v>2</v>
      </c>
      <c r="K74" s="56">
        <v>0</v>
      </c>
      <c r="L74" s="56">
        <v>3</v>
      </c>
      <c r="M74" s="117">
        <v>3</v>
      </c>
      <c r="N74" s="131">
        <v>16</v>
      </c>
      <c r="O74" s="133">
        <v>0</v>
      </c>
      <c r="P74" s="56">
        <v>1</v>
      </c>
      <c r="Q74" s="56">
        <v>3</v>
      </c>
      <c r="R74" s="56">
        <v>0</v>
      </c>
      <c r="S74" s="56">
        <v>0</v>
      </c>
      <c r="T74" s="56">
        <v>2</v>
      </c>
      <c r="U74" s="56">
        <v>3</v>
      </c>
      <c r="V74" s="56">
        <v>3</v>
      </c>
      <c r="W74" s="117">
        <v>3</v>
      </c>
      <c r="X74" s="121">
        <v>15</v>
      </c>
      <c r="Y74" s="70">
        <v>31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2</v>
      </c>
      <c r="G76" s="59">
        <v>2</v>
      </c>
      <c r="H76" s="59">
        <v>2</v>
      </c>
      <c r="I76" s="59">
        <v>1</v>
      </c>
      <c r="J76" s="59">
        <v>2</v>
      </c>
      <c r="K76" s="59">
        <v>1</v>
      </c>
      <c r="L76" s="59">
        <v>2</v>
      </c>
      <c r="M76" s="60">
        <v>2</v>
      </c>
      <c r="N76" s="134">
        <v>16</v>
      </c>
      <c r="O76" s="137">
        <v>2</v>
      </c>
      <c r="P76" s="59">
        <v>1</v>
      </c>
      <c r="Q76" s="59">
        <v>2</v>
      </c>
      <c r="R76" s="59">
        <v>2</v>
      </c>
      <c r="S76" s="59">
        <v>2</v>
      </c>
      <c r="T76" s="59">
        <v>2</v>
      </c>
      <c r="U76" s="59">
        <v>2</v>
      </c>
      <c r="V76" s="59">
        <v>2</v>
      </c>
      <c r="W76" s="60">
        <v>2</v>
      </c>
      <c r="X76" s="118">
        <v>17</v>
      </c>
      <c r="Y76" s="60">
        <v>33</v>
      </c>
      <c r="AB76" s="87"/>
    </row>
    <row r="77" spans="1:28" ht="15" x14ac:dyDescent="0.25">
      <c r="A77" s="151" t="s">
        <v>23</v>
      </c>
      <c r="B77" s="79">
        <v>26.4</v>
      </c>
      <c r="C77" s="112">
        <v>33</v>
      </c>
      <c r="D77" s="62" t="s">
        <v>14</v>
      </c>
      <c r="E77" s="84">
        <v>9</v>
      </c>
      <c r="F77" s="84">
        <v>6</v>
      </c>
      <c r="G77" s="84">
        <v>4</v>
      </c>
      <c r="H77" s="84">
        <v>8</v>
      </c>
      <c r="I77" s="84">
        <v>8</v>
      </c>
      <c r="J77" s="84">
        <v>6</v>
      </c>
      <c r="K77" s="84">
        <v>3</v>
      </c>
      <c r="L77" s="84">
        <v>8</v>
      </c>
      <c r="M77" s="114">
        <v>6</v>
      </c>
      <c r="N77" s="135">
        <v>58</v>
      </c>
      <c r="O77" s="127">
        <v>8</v>
      </c>
      <c r="P77" s="84">
        <v>5</v>
      </c>
      <c r="Q77" s="84">
        <v>7</v>
      </c>
      <c r="R77" s="84">
        <v>6</v>
      </c>
      <c r="S77" s="84">
        <v>6</v>
      </c>
      <c r="T77" s="84">
        <v>6</v>
      </c>
      <c r="U77" s="84">
        <v>6</v>
      </c>
      <c r="V77" s="84">
        <v>5</v>
      </c>
      <c r="W77" s="114">
        <v>5</v>
      </c>
      <c r="X77" s="111">
        <v>54</v>
      </c>
      <c r="Y77" s="71">
        <v>112</v>
      </c>
      <c r="Z77" s="102">
        <v>0.30000000000000004</v>
      </c>
      <c r="AA77" s="141">
        <v>26.4</v>
      </c>
      <c r="AB77" s="103">
        <v>140</v>
      </c>
    </row>
    <row r="78" spans="1:28" ht="15.75" thickBot="1" x14ac:dyDescent="0.3">
      <c r="A78" s="104"/>
      <c r="B78" s="105"/>
      <c r="C78" s="105"/>
      <c r="D78" s="152" t="s">
        <v>18</v>
      </c>
      <c r="E78" s="61">
        <v>0</v>
      </c>
      <c r="F78" s="61">
        <v>2</v>
      </c>
      <c r="G78" s="61">
        <v>3</v>
      </c>
      <c r="H78" s="61">
        <v>0</v>
      </c>
      <c r="I78" s="61">
        <v>0</v>
      </c>
      <c r="J78" s="61">
        <v>2</v>
      </c>
      <c r="K78" s="61">
        <v>3</v>
      </c>
      <c r="L78" s="61">
        <v>0</v>
      </c>
      <c r="M78" s="119">
        <v>2</v>
      </c>
      <c r="N78" s="136">
        <v>12</v>
      </c>
      <c r="O78" s="138">
        <v>1</v>
      </c>
      <c r="P78" s="61">
        <v>2</v>
      </c>
      <c r="Q78" s="61">
        <v>0</v>
      </c>
      <c r="R78" s="61">
        <v>2</v>
      </c>
      <c r="S78" s="61">
        <v>2</v>
      </c>
      <c r="T78" s="61">
        <v>2</v>
      </c>
      <c r="U78" s="61">
        <v>3</v>
      </c>
      <c r="V78" s="61">
        <v>2</v>
      </c>
      <c r="W78" s="119">
        <v>3</v>
      </c>
      <c r="X78" s="122">
        <v>17</v>
      </c>
      <c r="Y78" s="72">
        <v>29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153"/>
      <c r="B80" s="171" t="s">
        <v>4</v>
      </c>
      <c r="C80" s="174" t="s">
        <v>19</v>
      </c>
      <c r="D80" s="64" t="s">
        <v>1</v>
      </c>
      <c r="E80" s="40">
        <v>465</v>
      </c>
      <c r="F80" s="41">
        <v>365</v>
      </c>
      <c r="G80" s="41">
        <v>155</v>
      </c>
      <c r="H80" s="41">
        <v>366</v>
      </c>
      <c r="I80" s="41">
        <v>449</v>
      </c>
      <c r="J80" s="41">
        <v>281</v>
      </c>
      <c r="K80" s="41">
        <v>126</v>
      </c>
      <c r="L80" s="41">
        <v>353</v>
      </c>
      <c r="M80" s="42">
        <v>301</v>
      </c>
      <c r="N80" s="177" t="s">
        <v>16</v>
      </c>
      <c r="O80" s="40">
        <v>358</v>
      </c>
      <c r="P80" s="41">
        <v>142</v>
      </c>
      <c r="Q80" s="41">
        <v>512</v>
      </c>
      <c r="R80" s="41">
        <v>331</v>
      </c>
      <c r="S80" s="41">
        <v>337</v>
      </c>
      <c r="T80" s="41">
        <v>328</v>
      </c>
      <c r="U80" s="41">
        <v>342</v>
      </c>
      <c r="V80" s="41">
        <v>126</v>
      </c>
      <c r="W80" s="42">
        <v>470</v>
      </c>
      <c r="X80" s="177" t="s">
        <v>17</v>
      </c>
      <c r="Y80" s="89">
        <v>71.3</v>
      </c>
      <c r="Z80" s="180" t="s">
        <v>27</v>
      </c>
      <c r="AA80" s="183" t="s">
        <v>6</v>
      </c>
      <c r="AB80" s="186" t="s">
        <v>20</v>
      </c>
    </row>
    <row r="81" spans="1:28" ht="15" x14ac:dyDescent="0.25">
      <c r="A81" s="153" t="s">
        <v>29</v>
      </c>
      <c r="B81" s="172"/>
      <c r="C81" s="175"/>
      <c r="D81" s="65" t="s">
        <v>2</v>
      </c>
      <c r="E81" s="43">
        <v>5</v>
      </c>
      <c r="F81" s="39">
        <v>4</v>
      </c>
      <c r="G81" s="39">
        <v>3</v>
      </c>
      <c r="H81" s="39">
        <v>4</v>
      </c>
      <c r="I81" s="39">
        <v>5</v>
      </c>
      <c r="J81" s="39">
        <v>4</v>
      </c>
      <c r="K81" s="39">
        <v>3</v>
      </c>
      <c r="L81" s="39">
        <v>4</v>
      </c>
      <c r="M81" s="44">
        <v>4</v>
      </c>
      <c r="N81" s="178"/>
      <c r="O81" s="43">
        <v>4</v>
      </c>
      <c r="P81" s="39">
        <v>3</v>
      </c>
      <c r="Q81" s="39">
        <v>5</v>
      </c>
      <c r="R81" s="39">
        <v>4</v>
      </c>
      <c r="S81" s="39">
        <v>4</v>
      </c>
      <c r="T81" s="39">
        <v>4</v>
      </c>
      <c r="U81" s="39">
        <v>4</v>
      </c>
      <c r="V81" s="39">
        <v>3</v>
      </c>
      <c r="W81" s="44">
        <v>5</v>
      </c>
      <c r="X81" s="178"/>
      <c r="Y81" s="63">
        <v>72</v>
      </c>
      <c r="Z81" s="181"/>
      <c r="AA81" s="184"/>
      <c r="AB81" s="187"/>
    </row>
    <row r="82" spans="1:28" ht="15.75" thickBot="1" x14ac:dyDescent="0.3">
      <c r="A82" s="154">
        <v>45421</v>
      </c>
      <c r="B82" s="173"/>
      <c r="C82" s="176"/>
      <c r="D82" s="66" t="s">
        <v>3</v>
      </c>
      <c r="E82" s="45">
        <v>8</v>
      </c>
      <c r="F82" s="46">
        <v>4</v>
      </c>
      <c r="G82" s="46">
        <v>18</v>
      </c>
      <c r="H82" s="46">
        <v>2</v>
      </c>
      <c r="I82" s="46">
        <v>6</v>
      </c>
      <c r="J82" s="46">
        <v>16</v>
      </c>
      <c r="K82" s="46">
        <v>12</v>
      </c>
      <c r="L82" s="46">
        <v>10</v>
      </c>
      <c r="M82" s="47">
        <v>14</v>
      </c>
      <c r="N82" s="179"/>
      <c r="O82" s="45">
        <v>3</v>
      </c>
      <c r="P82" s="46">
        <v>17</v>
      </c>
      <c r="Q82" s="46">
        <v>1</v>
      </c>
      <c r="R82" s="46">
        <v>15</v>
      </c>
      <c r="S82" s="46">
        <v>7</v>
      </c>
      <c r="T82" s="46">
        <v>5</v>
      </c>
      <c r="U82" s="46">
        <v>11</v>
      </c>
      <c r="V82" s="46">
        <v>9</v>
      </c>
      <c r="W82" s="47">
        <v>13</v>
      </c>
      <c r="X82" s="179"/>
      <c r="Y82" s="108">
        <v>140</v>
      </c>
      <c r="Z82" s="182"/>
      <c r="AA82" s="185"/>
      <c r="AB82" s="188"/>
    </row>
    <row r="83" spans="1:28" ht="15" x14ac:dyDescent="0.25">
      <c r="A83" s="146"/>
      <c r="D83" s="48" t="s">
        <v>15</v>
      </c>
      <c r="E83" s="49">
        <v>2</v>
      </c>
      <c r="F83" s="49">
        <v>2</v>
      </c>
      <c r="G83" s="49">
        <v>1</v>
      </c>
      <c r="H83" s="49">
        <v>2</v>
      </c>
      <c r="I83" s="49">
        <v>2</v>
      </c>
      <c r="J83" s="49">
        <v>1</v>
      </c>
      <c r="K83" s="49">
        <v>2</v>
      </c>
      <c r="L83" s="49">
        <v>2</v>
      </c>
      <c r="M83" s="50">
        <v>2</v>
      </c>
      <c r="N83" s="123">
        <v>16</v>
      </c>
      <c r="O83" s="126">
        <v>2</v>
      </c>
      <c r="P83" s="49">
        <v>1</v>
      </c>
      <c r="Q83" s="49">
        <v>2</v>
      </c>
      <c r="R83" s="49">
        <v>1</v>
      </c>
      <c r="S83" s="49">
        <v>2</v>
      </c>
      <c r="T83" s="49">
        <v>2</v>
      </c>
      <c r="U83" s="49">
        <v>2</v>
      </c>
      <c r="V83" s="49">
        <v>2</v>
      </c>
      <c r="W83" s="50">
        <v>2</v>
      </c>
      <c r="X83" s="113">
        <v>16</v>
      </c>
      <c r="Y83" s="85">
        <v>32</v>
      </c>
      <c r="AB83" s="87"/>
    </row>
    <row r="84" spans="1:28" ht="15" x14ac:dyDescent="0.25">
      <c r="A84" s="146" t="s">
        <v>24</v>
      </c>
      <c r="B84" s="73">
        <v>26.4</v>
      </c>
      <c r="C84" s="112">
        <v>32</v>
      </c>
      <c r="D84" s="52" t="s">
        <v>14</v>
      </c>
      <c r="E84" s="84">
        <v>9</v>
      </c>
      <c r="F84" s="84">
        <v>6</v>
      </c>
      <c r="G84" s="84">
        <v>4</v>
      </c>
      <c r="H84" s="84">
        <v>6</v>
      </c>
      <c r="I84" s="84">
        <v>9</v>
      </c>
      <c r="J84" s="84">
        <v>8</v>
      </c>
      <c r="K84" s="84">
        <v>6</v>
      </c>
      <c r="L84" s="84">
        <v>7</v>
      </c>
      <c r="M84" s="114">
        <v>6</v>
      </c>
      <c r="N84" s="147">
        <v>61</v>
      </c>
      <c r="O84" s="84">
        <v>5</v>
      </c>
      <c r="P84" s="84">
        <v>4</v>
      </c>
      <c r="Q84" s="84">
        <v>9</v>
      </c>
      <c r="R84" s="84">
        <v>6</v>
      </c>
      <c r="S84" s="84">
        <v>4</v>
      </c>
      <c r="T84" s="84">
        <v>5</v>
      </c>
      <c r="U84" s="84">
        <v>6</v>
      </c>
      <c r="V84" s="84">
        <v>6</v>
      </c>
      <c r="W84" s="114">
        <v>8</v>
      </c>
      <c r="X84" s="109">
        <v>53</v>
      </c>
      <c r="Y84" s="67">
        <v>114</v>
      </c>
      <c r="Z84" s="92">
        <v>0.5</v>
      </c>
      <c r="AA84" s="142">
        <v>26.4</v>
      </c>
      <c r="AB84" s="93">
        <v>124</v>
      </c>
    </row>
    <row r="85" spans="1:28" ht="15.75" thickBot="1" x14ac:dyDescent="0.3">
      <c r="A85" s="94"/>
      <c r="D85" s="148" t="s">
        <v>18</v>
      </c>
      <c r="E85" s="51">
        <v>0</v>
      </c>
      <c r="F85" s="51">
        <v>2</v>
      </c>
      <c r="G85" s="51">
        <v>2</v>
      </c>
      <c r="H85" s="51">
        <v>2</v>
      </c>
      <c r="I85" s="51">
        <v>0</v>
      </c>
      <c r="J85" s="51">
        <v>0</v>
      </c>
      <c r="K85" s="51">
        <v>1</v>
      </c>
      <c r="L85" s="51">
        <v>1</v>
      </c>
      <c r="M85" s="115">
        <v>2</v>
      </c>
      <c r="N85" s="125">
        <v>10</v>
      </c>
      <c r="O85" s="128">
        <v>3</v>
      </c>
      <c r="P85" s="51">
        <v>2</v>
      </c>
      <c r="Q85" s="51">
        <v>0</v>
      </c>
      <c r="R85" s="51">
        <v>1</v>
      </c>
      <c r="S85" s="51">
        <v>4</v>
      </c>
      <c r="T85" s="51">
        <v>3</v>
      </c>
      <c r="U85" s="51">
        <v>2</v>
      </c>
      <c r="V85" s="51">
        <v>1</v>
      </c>
      <c r="W85" s="115">
        <v>1</v>
      </c>
      <c r="X85" s="120">
        <v>17</v>
      </c>
      <c r="Y85" s="68">
        <v>27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2</v>
      </c>
      <c r="G87" s="54">
        <v>1</v>
      </c>
      <c r="H87" s="54">
        <v>2</v>
      </c>
      <c r="I87" s="54">
        <v>2</v>
      </c>
      <c r="J87" s="54">
        <v>1</v>
      </c>
      <c r="K87" s="54">
        <v>2</v>
      </c>
      <c r="L87" s="54">
        <v>2</v>
      </c>
      <c r="M87" s="55">
        <v>2</v>
      </c>
      <c r="N87" s="129">
        <v>16</v>
      </c>
      <c r="O87" s="132">
        <v>2</v>
      </c>
      <c r="P87" s="54">
        <v>1</v>
      </c>
      <c r="Q87" s="54">
        <v>2</v>
      </c>
      <c r="R87" s="54">
        <v>1</v>
      </c>
      <c r="S87" s="54">
        <v>2</v>
      </c>
      <c r="T87" s="54">
        <v>2</v>
      </c>
      <c r="U87" s="54">
        <v>2</v>
      </c>
      <c r="V87" s="54">
        <v>2</v>
      </c>
      <c r="W87" s="55">
        <v>2</v>
      </c>
      <c r="X87" s="116">
        <v>16</v>
      </c>
      <c r="Y87" s="55">
        <v>32</v>
      </c>
      <c r="AB87" s="87"/>
    </row>
    <row r="88" spans="1:28" ht="15" x14ac:dyDescent="0.25">
      <c r="A88" s="149" t="s">
        <v>22</v>
      </c>
      <c r="B88" s="78">
        <v>26.4</v>
      </c>
      <c r="C88" s="112">
        <v>32</v>
      </c>
      <c r="D88" s="57" t="s">
        <v>14</v>
      </c>
      <c r="E88" s="84">
        <v>8</v>
      </c>
      <c r="F88" s="84">
        <v>7</v>
      </c>
      <c r="G88" s="84">
        <v>3</v>
      </c>
      <c r="H88" s="84">
        <v>6</v>
      </c>
      <c r="I88" s="84">
        <v>5</v>
      </c>
      <c r="J88" s="84">
        <v>5</v>
      </c>
      <c r="K88" s="84">
        <v>5</v>
      </c>
      <c r="L88" s="84">
        <v>6</v>
      </c>
      <c r="M88" s="114">
        <v>6</v>
      </c>
      <c r="N88" s="130">
        <v>51</v>
      </c>
      <c r="O88" s="84">
        <v>7</v>
      </c>
      <c r="P88" s="84">
        <v>4</v>
      </c>
      <c r="Q88" s="84">
        <v>8</v>
      </c>
      <c r="R88" s="84">
        <v>5</v>
      </c>
      <c r="S88" s="84">
        <v>5</v>
      </c>
      <c r="T88" s="84">
        <v>8</v>
      </c>
      <c r="U88" s="84">
        <v>5</v>
      </c>
      <c r="V88" s="84">
        <v>3</v>
      </c>
      <c r="W88" s="114">
        <v>9</v>
      </c>
      <c r="X88" s="110">
        <v>54</v>
      </c>
      <c r="Y88" s="69">
        <v>105</v>
      </c>
      <c r="Z88" s="97">
        <v>0</v>
      </c>
      <c r="AA88" s="143">
        <v>26.4</v>
      </c>
      <c r="AB88" s="98">
        <v>122</v>
      </c>
    </row>
    <row r="89" spans="1:28" ht="15.75" thickBot="1" x14ac:dyDescent="0.3">
      <c r="A89" s="99"/>
      <c r="D89" s="150" t="s">
        <v>18</v>
      </c>
      <c r="E89" s="56">
        <v>1</v>
      </c>
      <c r="F89" s="56">
        <v>1</v>
      </c>
      <c r="G89" s="56">
        <v>3</v>
      </c>
      <c r="H89" s="56">
        <v>2</v>
      </c>
      <c r="I89" s="56">
        <v>4</v>
      </c>
      <c r="J89" s="56">
        <v>2</v>
      </c>
      <c r="K89" s="56">
        <v>2</v>
      </c>
      <c r="L89" s="56">
        <v>2</v>
      </c>
      <c r="M89" s="117">
        <v>2</v>
      </c>
      <c r="N89" s="131">
        <v>19</v>
      </c>
      <c r="O89" s="133">
        <v>1</v>
      </c>
      <c r="P89" s="56">
        <v>2</v>
      </c>
      <c r="Q89" s="56">
        <v>1</v>
      </c>
      <c r="R89" s="56">
        <v>2</v>
      </c>
      <c r="S89" s="56">
        <v>3</v>
      </c>
      <c r="T89" s="56">
        <v>0</v>
      </c>
      <c r="U89" s="56">
        <v>3</v>
      </c>
      <c r="V89" s="56">
        <v>4</v>
      </c>
      <c r="W89" s="117">
        <v>0</v>
      </c>
      <c r="X89" s="121">
        <v>16</v>
      </c>
      <c r="Y89" s="70">
        <v>35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2</v>
      </c>
      <c r="G91" s="59">
        <v>1</v>
      </c>
      <c r="H91" s="59">
        <v>2</v>
      </c>
      <c r="I91" s="59">
        <v>2</v>
      </c>
      <c r="J91" s="59">
        <v>1</v>
      </c>
      <c r="K91" s="59">
        <v>2</v>
      </c>
      <c r="L91" s="59">
        <v>2</v>
      </c>
      <c r="M91" s="60">
        <v>2</v>
      </c>
      <c r="N91" s="134">
        <v>16</v>
      </c>
      <c r="O91" s="137">
        <v>2</v>
      </c>
      <c r="P91" s="59">
        <v>1</v>
      </c>
      <c r="Q91" s="59">
        <v>2</v>
      </c>
      <c r="R91" s="59">
        <v>1</v>
      </c>
      <c r="S91" s="59">
        <v>2</v>
      </c>
      <c r="T91" s="59">
        <v>2</v>
      </c>
      <c r="U91" s="59">
        <v>2</v>
      </c>
      <c r="V91" s="59">
        <v>2</v>
      </c>
      <c r="W91" s="60">
        <v>2</v>
      </c>
      <c r="X91" s="118">
        <v>16</v>
      </c>
      <c r="Y91" s="60">
        <v>32</v>
      </c>
      <c r="AB91" s="87"/>
    </row>
    <row r="92" spans="1:28" ht="15" x14ac:dyDescent="0.25">
      <c r="A92" s="151" t="s">
        <v>23</v>
      </c>
      <c r="B92" s="79">
        <v>26.4</v>
      </c>
      <c r="C92" s="112">
        <v>32</v>
      </c>
      <c r="D92" s="62" t="s">
        <v>14</v>
      </c>
      <c r="E92" s="84">
        <v>8</v>
      </c>
      <c r="F92" s="84">
        <v>6</v>
      </c>
      <c r="G92" s="84">
        <v>4</v>
      </c>
      <c r="H92" s="84">
        <v>6</v>
      </c>
      <c r="I92" s="84">
        <v>7</v>
      </c>
      <c r="J92" s="84">
        <v>5</v>
      </c>
      <c r="K92" s="84">
        <v>6</v>
      </c>
      <c r="L92" s="84">
        <v>8</v>
      </c>
      <c r="M92" s="114">
        <v>6</v>
      </c>
      <c r="N92" s="135">
        <v>56</v>
      </c>
      <c r="O92" s="127">
        <v>6</v>
      </c>
      <c r="P92" s="84">
        <v>5</v>
      </c>
      <c r="Q92" s="84">
        <v>9</v>
      </c>
      <c r="R92" s="84">
        <v>5</v>
      </c>
      <c r="S92" s="84">
        <v>6</v>
      </c>
      <c r="T92" s="84">
        <v>6</v>
      </c>
      <c r="U92" s="84">
        <v>5</v>
      </c>
      <c r="V92" s="84">
        <v>7</v>
      </c>
      <c r="W92" s="114">
        <v>7</v>
      </c>
      <c r="X92" s="111">
        <v>56</v>
      </c>
      <c r="Y92" s="71">
        <v>112</v>
      </c>
      <c r="Z92" s="102">
        <v>0.4</v>
      </c>
      <c r="AA92" s="141">
        <v>26.4</v>
      </c>
      <c r="AB92" s="103">
        <v>139</v>
      </c>
    </row>
    <row r="93" spans="1:28" ht="15.75" thickBot="1" x14ac:dyDescent="0.3">
      <c r="A93" s="104"/>
      <c r="B93" s="105"/>
      <c r="C93" s="105"/>
      <c r="D93" s="152" t="s">
        <v>18</v>
      </c>
      <c r="E93" s="61">
        <v>1</v>
      </c>
      <c r="F93" s="61">
        <v>2</v>
      </c>
      <c r="G93" s="61">
        <v>2</v>
      </c>
      <c r="H93" s="61">
        <v>2</v>
      </c>
      <c r="I93" s="61">
        <v>2</v>
      </c>
      <c r="J93" s="61">
        <v>2</v>
      </c>
      <c r="K93" s="61">
        <v>1</v>
      </c>
      <c r="L93" s="61">
        <v>0</v>
      </c>
      <c r="M93" s="119">
        <v>2</v>
      </c>
      <c r="N93" s="136">
        <v>14</v>
      </c>
      <c r="O93" s="138">
        <v>2</v>
      </c>
      <c r="P93" s="61">
        <v>1</v>
      </c>
      <c r="Q93" s="61">
        <v>0</v>
      </c>
      <c r="R93" s="61">
        <v>2</v>
      </c>
      <c r="S93" s="61">
        <v>2</v>
      </c>
      <c r="T93" s="61">
        <v>2</v>
      </c>
      <c r="U93" s="61">
        <v>3</v>
      </c>
      <c r="V93" s="61">
        <v>0</v>
      </c>
      <c r="W93" s="119">
        <v>2</v>
      </c>
      <c r="X93" s="122">
        <v>14</v>
      </c>
      <c r="Y93" s="72">
        <v>28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6"/>
      <c r="B95" s="171" t="s">
        <v>4</v>
      </c>
      <c r="C95" s="174" t="s">
        <v>19</v>
      </c>
      <c r="D95" s="64" t="s">
        <v>1</v>
      </c>
      <c r="E95" s="155">
        <v>507</v>
      </c>
      <c r="F95" s="155">
        <v>362</v>
      </c>
      <c r="G95" s="155">
        <v>205</v>
      </c>
      <c r="H95" s="155">
        <v>371</v>
      </c>
      <c r="I95" s="155">
        <v>455</v>
      </c>
      <c r="J95" s="155">
        <v>393</v>
      </c>
      <c r="K95" s="155">
        <v>130</v>
      </c>
      <c r="L95" s="155">
        <v>264</v>
      </c>
      <c r="M95" s="156">
        <v>339</v>
      </c>
      <c r="N95" s="177" t="s">
        <v>16</v>
      </c>
      <c r="O95" s="157">
        <v>449</v>
      </c>
      <c r="P95" s="155">
        <v>343</v>
      </c>
      <c r="Q95" s="155">
        <v>174</v>
      </c>
      <c r="R95" s="155">
        <v>338</v>
      </c>
      <c r="S95" s="155">
        <v>331</v>
      </c>
      <c r="T95" s="155">
        <v>384</v>
      </c>
      <c r="U95" s="155">
        <v>504</v>
      </c>
      <c r="V95" s="155">
        <v>177</v>
      </c>
      <c r="W95" s="156">
        <v>345</v>
      </c>
      <c r="X95" s="177" t="s">
        <v>17</v>
      </c>
      <c r="Y95" s="89">
        <v>72.400000000000006</v>
      </c>
      <c r="Z95" s="180" t="s">
        <v>27</v>
      </c>
      <c r="AA95" s="183" t="s">
        <v>6</v>
      </c>
      <c r="AB95" s="186" t="s">
        <v>20</v>
      </c>
    </row>
    <row r="96" spans="1:28" ht="15" x14ac:dyDescent="0.25">
      <c r="A96" s="86" t="s">
        <v>31</v>
      </c>
      <c r="B96" s="172"/>
      <c r="C96" s="175"/>
      <c r="D96" s="65" t="s">
        <v>2</v>
      </c>
      <c r="E96" s="63">
        <v>5</v>
      </c>
      <c r="F96" s="63">
        <v>4</v>
      </c>
      <c r="G96" s="63">
        <v>3</v>
      </c>
      <c r="H96" s="63">
        <v>4</v>
      </c>
      <c r="I96" s="63">
        <v>5</v>
      </c>
      <c r="J96" s="63">
        <v>4</v>
      </c>
      <c r="K96" s="63">
        <v>3</v>
      </c>
      <c r="L96" s="63">
        <v>4</v>
      </c>
      <c r="M96" s="158">
        <v>4</v>
      </c>
      <c r="N96" s="178"/>
      <c r="O96" s="159">
        <v>5</v>
      </c>
      <c r="P96" s="63">
        <v>4</v>
      </c>
      <c r="Q96" s="63">
        <v>3</v>
      </c>
      <c r="R96" s="63">
        <v>4</v>
      </c>
      <c r="S96" s="63">
        <v>4</v>
      </c>
      <c r="T96" s="63">
        <v>4</v>
      </c>
      <c r="U96" s="63">
        <v>5</v>
      </c>
      <c r="V96" s="63">
        <v>3</v>
      </c>
      <c r="W96" s="158">
        <v>4</v>
      </c>
      <c r="X96" s="178"/>
      <c r="Y96" s="63">
        <v>72</v>
      </c>
      <c r="Z96" s="181"/>
      <c r="AA96" s="184"/>
      <c r="AB96" s="187"/>
    </row>
    <row r="97" spans="1:28" ht="15.75" thickBot="1" x14ac:dyDescent="0.3">
      <c r="A97" s="140">
        <v>45330</v>
      </c>
      <c r="B97" s="173"/>
      <c r="C97" s="176"/>
      <c r="D97" s="66" t="s">
        <v>3</v>
      </c>
      <c r="E97" s="160">
        <v>2</v>
      </c>
      <c r="F97" s="160">
        <v>8</v>
      </c>
      <c r="G97" s="160">
        <v>4</v>
      </c>
      <c r="H97" s="160">
        <v>10</v>
      </c>
      <c r="I97" s="160">
        <v>18</v>
      </c>
      <c r="J97" s="160">
        <v>6</v>
      </c>
      <c r="K97" s="160">
        <v>16</v>
      </c>
      <c r="L97" s="160">
        <v>14</v>
      </c>
      <c r="M97" s="161">
        <v>12</v>
      </c>
      <c r="N97" s="179"/>
      <c r="O97" s="162">
        <v>9</v>
      </c>
      <c r="P97" s="160">
        <v>17</v>
      </c>
      <c r="Q97" s="160">
        <v>11</v>
      </c>
      <c r="R97" s="160">
        <v>13</v>
      </c>
      <c r="S97" s="160">
        <v>5</v>
      </c>
      <c r="T97" s="160">
        <v>1</v>
      </c>
      <c r="U97" s="160">
        <v>3</v>
      </c>
      <c r="V97" s="160">
        <v>7</v>
      </c>
      <c r="W97" s="161">
        <v>15</v>
      </c>
      <c r="X97" s="179"/>
      <c r="Y97" s="108">
        <v>140</v>
      </c>
      <c r="Z97" s="182"/>
      <c r="AA97" s="185"/>
      <c r="AB97" s="188"/>
    </row>
    <row r="98" spans="1:28" ht="15" x14ac:dyDescent="0.25">
      <c r="A98" s="146"/>
      <c r="D98" s="48" t="s">
        <v>15</v>
      </c>
      <c r="E98" s="49">
        <v>2</v>
      </c>
      <c r="F98" s="49">
        <v>2</v>
      </c>
      <c r="G98" s="49">
        <v>2</v>
      </c>
      <c r="H98" s="49">
        <v>2</v>
      </c>
      <c r="I98" s="49">
        <v>1</v>
      </c>
      <c r="J98" s="49">
        <v>2</v>
      </c>
      <c r="K98" s="49">
        <v>1</v>
      </c>
      <c r="L98" s="49">
        <v>2</v>
      </c>
      <c r="M98" s="50">
        <v>2</v>
      </c>
      <c r="N98" s="123">
        <v>16</v>
      </c>
      <c r="O98" s="126">
        <v>2</v>
      </c>
      <c r="P98" s="49">
        <v>1</v>
      </c>
      <c r="Q98" s="49">
        <v>2</v>
      </c>
      <c r="R98" s="49">
        <v>2</v>
      </c>
      <c r="S98" s="49">
        <v>2</v>
      </c>
      <c r="T98" s="49">
        <v>2</v>
      </c>
      <c r="U98" s="49">
        <v>2</v>
      </c>
      <c r="V98" s="49">
        <v>2</v>
      </c>
      <c r="W98" s="50">
        <v>2</v>
      </c>
      <c r="X98" s="113">
        <v>17</v>
      </c>
      <c r="Y98" s="85">
        <v>33</v>
      </c>
      <c r="AB98" s="87"/>
    </row>
    <row r="99" spans="1:28" ht="15" x14ac:dyDescent="0.25">
      <c r="A99" s="146" t="s">
        <v>24</v>
      </c>
      <c r="B99" s="73">
        <v>26.4</v>
      </c>
      <c r="C99" s="112">
        <v>33</v>
      </c>
      <c r="D99" s="52" t="s">
        <v>14</v>
      </c>
      <c r="E99" s="84">
        <v>8</v>
      </c>
      <c r="F99" s="84">
        <v>6</v>
      </c>
      <c r="G99" s="84">
        <v>5</v>
      </c>
      <c r="H99" s="84">
        <v>5</v>
      </c>
      <c r="I99" s="84">
        <v>7</v>
      </c>
      <c r="J99" s="84">
        <v>5</v>
      </c>
      <c r="K99" s="84">
        <v>3</v>
      </c>
      <c r="L99" s="84">
        <v>6</v>
      </c>
      <c r="M99" s="114">
        <v>5</v>
      </c>
      <c r="N99" s="147">
        <v>50</v>
      </c>
      <c r="O99" s="84">
        <v>9</v>
      </c>
      <c r="P99" s="84">
        <v>5</v>
      </c>
      <c r="Q99" s="84">
        <v>4</v>
      </c>
      <c r="R99" s="84">
        <v>7</v>
      </c>
      <c r="S99" s="84">
        <v>7</v>
      </c>
      <c r="T99" s="84">
        <v>5</v>
      </c>
      <c r="U99" s="84">
        <v>9</v>
      </c>
      <c r="V99" s="84">
        <v>5</v>
      </c>
      <c r="W99" s="114">
        <v>6</v>
      </c>
      <c r="X99" s="109">
        <v>57</v>
      </c>
      <c r="Y99" s="67">
        <v>107</v>
      </c>
      <c r="Z99" s="92">
        <v>0</v>
      </c>
      <c r="AA99" s="142">
        <v>26.4</v>
      </c>
      <c r="AB99" s="93">
        <v>123</v>
      </c>
    </row>
    <row r="100" spans="1:28" ht="15.75" thickBot="1" x14ac:dyDescent="0.3">
      <c r="A100" s="94"/>
      <c r="D100" s="148" t="s">
        <v>18</v>
      </c>
      <c r="E100" s="51">
        <v>1</v>
      </c>
      <c r="F100" s="51">
        <v>2</v>
      </c>
      <c r="G100" s="51">
        <v>2</v>
      </c>
      <c r="H100" s="51">
        <v>3</v>
      </c>
      <c r="I100" s="51">
        <v>1</v>
      </c>
      <c r="J100" s="51">
        <v>3</v>
      </c>
      <c r="K100" s="51">
        <v>3</v>
      </c>
      <c r="L100" s="51">
        <v>2</v>
      </c>
      <c r="M100" s="115">
        <v>3</v>
      </c>
      <c r="N100" s="125">
        <v>20</v>
      </c>
      <c r="O100" s="128">
        <v>0</v>
      </c>
      <c r="P100" s="51">
        <v>2</v>
      </c>
      <c r="Q100" s="51">
        <v>3</v>
      </c>
      <c r="R100" s="51">
        <v>1</v>
      </c>
      <c r="S100" s="51">
        <v>1</v>
      </c>
      <c r="T100" s="51">
        <v>3</v>
      </c>
      <c r="U100" s="51">
        <v>0</v>
      </c>
      <c r="V100" s="51">
        <v>2</v>
      </c>
      <c r="W100" s="115">
        <v>2</v>
      </c>
      <c r="X100" s="120">
        <v>14</v>
      </c>
      <c r="Y100" s="68">
        <v>34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2</v>
      </c>
      <c r="G102" s="54">
        <v>2</v>
      </c>
      <c r="H102" s="54">
        <v>2</v>
      </c>
      <c r="I102" s="54">
        <v>1</v>
      </c>
      <c r="J102" s="54">
        <v>2</v>
      </c>
      <c r="K102" s="54">
        <v>1</v>
      </c>
      <c r="L102" s="54">
        <v>2</v>
      </c>
      <c r="M102" s="55">
        <v>2</v>
      </c>
      <c r="N102" s="129">
        <v>16</v>
      </c>
      <c r="O102" s="132">
        <v>2</v>
      </c>
      <c r="P102" s="54">
        <v>1</v>
      </c>
      <c r="Q102" s="54">
        <v>2</v>
      </c>
      <c r="R102" s="54">
        <v>2</v>
      </c>
      <c r="S102" s="54">
        <v>2</v>
      </c>
      <c r="T102" s="54">
        <v>2</v>
      </c>
      <c r="U102" s="54">
        <v>2</v>
      </c>
      <c r="V102" s="54">
        <v>2</v>
      </c>
      <c r="W102" s="55">
        <v>2</v>
      </c>
      <c r="X102" s="116">
        <v>17</v>
      </c>
      <c r="Y102" s="55">
        <v>33</v>
      </c>
      <c r="AB102" s="87"/>
    </row>
    <row r="103" spans="1:28" ht="15" x14ac:dyDescent="0.25">
      <c r="A103" s="149" t="s">
        <v>22</v>
      </c>
      <c r="B103" s="78">
        <v>26.4</v>
      </c>
      <c r="C103" s="112">
        <v>33</v>
      </c>
      <c r="D103" s="57">
        <v>9</v>
      </c>
      <c r="E103" s="84">
        <v>8</v>
      </c>
      <c r="F103" s="84">
        <v>6</v>
      </c>
      <c r="G103" s="84">
        <v>5</v>
      </c>
      <c r="H103" s="84">
        <v>5</v>
      </c>
      <c r="I103" s="84">
        <v>6</v>
      </c>
      <c r="J103" s="84">
        <v>8</v>
      </c>
      <c r="K103" s="84">
        <v>6</v>
      </c>
      <c r="L103" s="84">
        <v>7</v>
      </c>
      <c r="M103" s="114">
        <v>8</v>
      </c>
      <c r="N103" s="130">
        <v>59</v>
      </c>
      <c r="O103" s="84">
        <v>6</v>
      </c>
      <c r="P103" s="84">
        <v>5</v>
      </c>
      <c r="Q103" s="84">
        <v>5</v>
      </c>
      <c r="R103" s="84">
        <v>8</v>
      </c>
      <c r="S103" s="84">
        <v>6</v>
      </c>
      <c r="T103" s="84">
        <v>7</v>
      </c>
      <c r="U103" s="84">
        <v>7</v>
      </c>
      <c r="V103" s="84">
        <v>5</v>
      </c>
      <c r="W103" s="114">
        <v>5</v>
      </c>
      <c r="X103" s="110">
        <v>54</v>
      </c>
      <c r="Y103" s="69">
        <v>113</v>
      </c>
      <c r="Z103" s="97">
        <v>0.4</v>
      </c>
      <c r="AA103" s="143">
        <v>26.4</v>
      </c>
      <c r="AB103" s="98">
        <v>121</v>
      </c>
    </row>
    <row r="104" spans="1:28" ht="15.75" thickBot="1" x14ac:dyDescent="0.3">
      <c r="A104" s="99"/>
      <c r="D104" s="150" t="s">
        <v>18</v>
      </c>
      <c r="E104" s="56">
        <v>1</v>
      </c>
      <c r="F104" s="56">
        <v>2</v>
      </c>
      <c r="G104" s="56">
        <v>2</v>
      </c>
      <c r="H104" s="56">
        <v>3</v>
      </c>
      <c r="I104" s="56">
        <v>2</v>
      </c>
      <c r="J104" s="56">
        <v>0</v>
      </c>
      <c r="K104" s="56">
        <v>0</v>
      </c>
      <c r="L104" s="56">
        <v>1</v>
      </c>
      <c r="M104" s="117">
        <v>0</v>
      </c>
      <c r="N104" s="131">
        <v>11</v>
      </c>
      <c r="O104" s="133">
        <v>3</v>
      </c>
      <c r="P104" s="56">
        <v>2</v>
      </c>
      <c r="Q104" s="56">
        <v>2</v>
      </c>
      <c r="R104" s="56">
        <v>0</v>
      </c>
      <c r="S104" s="56">
        <v>2</v>
      </c>
      <c r="T104" s="56">
        <v>1</v>
      </c>
      <c r="U104" s="56">
        <v>2</v>
      </c>
      <c r="V104" s="56">
        <v>2</v>
      </c>
      <c r="W104" s="117">
        <v>3</v>
      </c>
      <c r="X104" s="121">
        <v>17</v>
      </c>
      <c r="Y104" s="70">
        <v>28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2</v>
      </c>
      <c r="G106" s="59">
        <v>2</v>
      </c>
      <c r="H106" s="59">
        <v>2</v>
      </c>
      <c r="I106" s="59">
        <v>1</v>
      </c>
      <c r="J106" s="59">
        <v>2</v>
      </c>
      <c r="K106" s="59">
        <v>1</v>
      </c>
      <c r="L106" s="59">
        <v>2</v>
      </c>
      <c r="M106" s="60">
        <v>2</v>
      </c>
      <c r="N106" s="134">
        <v>16</v>
      </c>
      <c r="O106" s="137">
        <v>2</v>
      </c>
      <c r="P106" s="59">
        <v>1</v>
      </c>
      <c r="Q106" s="59">
        <v>2</v>
      </c>
      <c r="R106" s="59">
        <v>2</v>
      </c>
      <c r="S106" s="59">
        <v>2</v>
      </c>
      <c r="T106" s="59">
        <v>2</v>
      </c>
      <c r="U106" s="59">
        <v>2</v>
      </c>
      <c r="V106" s="59">
        <v>2</v>
      </c>
      <c r="W106" s="60">
        <v>2</v>
      </c>
      <c r="X106" s="118">
        <v>17</v>
      </c>
      <c r="Y106" s="60">
        <v>33</v>
      </c>
      <c r="AB106" s="87"/>
    </row>
    <row r="107" spans="1:28" ht="15" x14ac:dyDescent="0.25">
      <c r="A107" s="151" t="s">
        <v>23</v>
      </c>
      <c r="B107" s="79">
        <v>26.4</v>
      </c>
      <c r="C107" s="112">
        <v>33</v>
      </c>
      <c r="D107" s="62" t="s">
        <v>14</v>
      </c>
      <c r="E107" s="84">
        <v>9</v>
      </c>
      <c r="F107" s="84">
        <v>8</v>
      </c>
      <c r="G107" s="84">
        <v>6</v>
      </c>
      <c r="H107" s="84">
        <v>6</v>
      </c>
      <c r="I107" s="84">
        <v>8</v>
      </c>
      <c r="J107" s="84">
        <v>7</v>
      </c>
      <c r="K107" s="84">
        <v>3</v>
      </c>
      <c r="L107" s="84">
        <v>5</v>
      </c>
      <c r="M107" s="114">
        <v>6</v>
      </c>
      <c r="N107" s="135">
        <v>58</v>
      </c>
      <c r="O107" s="127">
        <v>7</v>
      </c>
      <c r="P107" s="84">
        <v>5</v>
      </c>
      <c r="Q107" s="84">
        <v>4</v>
      </c>
      <c r="R107" s="84">
        <v>8</v>
      </c>
      <c r="S107" s="84">
        <v>5</v>
      </c>
      <c r="T107" s="84">
        <v>8</v>
      </c>
      <c r="U107" s="84">
        <v>7</v>
      </c>
      <c r="V107" s="84">
        <v>3</v>
      </c>
      <c r="W107" s="114">
        <v>6</v>
      </c>
      <c r="X107" s="111">
        <v>53</v>
      </c>
      <c r="Y107" s="71">
        <v>111</v>
      </c>
      <c r="Z107" s="102">
        <v>0.2</v>
      </c>
      <c r="AA107" s="141">
        <v>26.4</v>
      </c>
      <c r="AB107" s="103">
        <v>138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0</v>
      </c>
      <c r="F108" s="61">
        <v>0</v>
      </c>
      <c r="G108" s="61">
        <v>1</v>
      </c>
      <c r="H108" s="61">
        <v>2</v>
      </c>
      <c r="I108" s="61">
        <v>0</v>
      </c>
      <c r="J108" s="61">
        <v>1</v>
      </c>
      <c r="K108" s="61">
        <v>3</v>
      </c>
      <c r="L108" s="61">
        <v>3</v>
      </c>
      <c r="M108" s="119">
        <v>2</v>
      </c>
      <c r="N108" s="136">
        <v>12</v>
      </c>
      <c r="O108" s="138">
        <v>2</v>
      </c>
      <c r="P108" s="61">
        <v>2</v>
      </c>
      <c r="Q108" s="61">
        <v>3</v>
      </c>
      <c r="R108" s="61">
        <v>0</v>
      </c>
      <c r="S108" s="61">
        <v>3</v>
      </c>
      <c r="T108" s="61">
        <v>0</v>
      </c>
      <c r="U108" s="61">
        <v>2</v>
      </c>
      <c r="V108" s="61">
        <v>4</v>
      </c>
      <c r="W108" s="119">
        <v>2</v>
      </c>
      <c r="X108" s="122">
        <v>18</v>
      </c>
      <c r="Y108" s="72">
        <v>30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1" t="s">
        <v>4</v>
      </c>
      <c r="C110" s="174" t="s">
        <v>19</v>
      </c>
      <c r="D110" s="64" t="s">
        <v>1</v>
      </c>
      <c r="E110" s="163">
        <v>450</v>
      </c>
      <c r="F110" s="163">
        <v>115</v>
      </c>
      <c r="G110" s="163">
        <v>293</v>
      </c>
      <c r="H110" s="163">
        <v>458</v>
      </c>
      <c r="I110" s="163">
        <v>389</v>
      </c>
      <c r="J110" s="163">
        <v>357</v>
      </c>
      <c r="K110" s="163">
        <v>348</v>
      </c>
      <c r="L110" s="163">
        <v>307</v>
      </c>
      <c r="M110" s="163">
        <v>136</v>
      </c>
      <c r="N110" s="177" t="s">
        <v>16</v>
      </c>
      <c r="O110" s="163">
        <v>290</v>
      </c>
      <c r="P110" s="163">
        <v>415</v>
      </c>
      <c r="Q110" s="163">
        <v>169</v>
      </c>
      <c r="R110" s="163">
        <v>282</v>
      </c>
      <c r="S110" s="163">
        <v>446</v>
      </c>
      <c r="T110" s="163">
        <v>137</v>
      </c>
      <c r="U110" s="163">
        <v>338</v>
      </c>
      <c r="V110" s="163">
        <v>357</v>
      </c>
      <c r="W110" s="163">
        <v>267</v>
      </c>
      <c r="X110" s="177" t="s">
        <v>17</v>
      </c>
      <c r="Y110" s="89">
        <v>68.7</v>
      </c>
      <c r="Z110" s="180" t="s">
        <v>27</v>
      </c>
      <c r="AA110" s="183" t="s">
        <v>6</v>
      </c>
      <c r="AB110" s="186" t="s">
        <v>20</v>
      </c>
    </row>
    <row r="111" spans="1:28" ht="15" x14ac:dyDescent="0.25">
      <c r="A111" s="83" t="s">
        <v>32</v>
      </c>
      <c r="B111" s="172"/>
      <c r="C111" s="175"/>
      <c r="D111" s="65" t="s">
        <v>2</v>
      </c>
      <c r="E111" s="43">
        <v>5</v>
      </c>
      <c r="F111" s="39">
        <v>3</v>
      </c>
      <c r="G111" s="39">
        <v>4</v>
      </c>
      <c r="H111" s="39">
        <v>5</v>
      </c>
      <c r="I111" s="39">
        <v>4</v>
      </c>
      <c r="J111" s="39">
        <v>4</v>
      </c>
      <c r="K111" s="39">
        <v>4</v>
      </c>
      <c r="L111" s="39">
        <v>4</v>
      </c>
      <c r="M111" s="44">
        <v>3</v>
      </c>
      <c r="N111" s="178"/>
      <c r="O111" s="43">
        <v>4</v>
      </c>
      <c r="P111" s="39">
        <v>5</v>
      </c>
      <c r="Q111" s="39">
        <v>3</v>
      </c>
      <c r="R111" s="39">
        <v>4</v>
      </c>
      <c r="S111" s="39">
        <v>5</v>
      </c>
      <c r="T111" s="39">
        <v>3</v>
      </c>
      <c r="U111" s="39">
        <v>4</v>
      </c>
      <c r="V111" s="39">
        <v>4</v>
      </c>
      <c r="W111" s="44">
        <v>4</v>
      </c>
      <c r="X111" s="178"/>
      <c r="Y111" s="63">
        <v>72</v>
      </c>
      <c r="Z111" s="181"/>
      <c r="AA111" s="184"/>
      <c r="AB111" s="187"/>
    </row>
    <row r="112" spans="1:28" ht="15.75" thickBot="1" x14ac:dyDescent="0.3">
      <c r="A112" s="139">
        <v>45273</v>
      </c>
      <c r="B112" s="173"/>
      <c r="C112" s="176"/>
      <c r="D112" s="66" t="s">
        <v>3</v>
      </c>
      <c r="E112" s="45">
        <v>9</v>
      </c>
      <c r="F112" s="46">
        <v>17</v>
      </c>
      <c r="G112" s="46">
        <v>11</v>
      </c>
      <c r="H112" s="46">
        <v>15</v>
      </c>
      <c r="I112" s="46">
        <v>3</v>
      </c>
      <c r="J112" s="46">
        <v>1</v>
      </c>
      <c r="K112" s="46">
        <v>5</v>
      </c>
      <c r="L112" s="46">
        <v>13</v>
      </c>
      <c r="M112" s="47">
        <v>7</v>
      </c>
      <c r="N112" s="179"/>
      <c r="O112" s="45">
        <v>14</v>
      </c>
      <c r="P112" s="46">
        <v>12</v>
      </c>
      <c r="Q112" s="46">
        <v>4</v>
      </c>
      <c r="R112" s="46">
        <v>18</v>
      </c>
      <c r="S112" s="46">
        <v>16</v>
      </c>
      <c r="T112" s="46">
        <v>8</v>
      </c>
      <c r="U112" s="46">
        <v>6</v>
      </c>
      <c r="V112" s="46">
        <v>2</v>
      </c>
      <c r="W112" s="47">
        <v>10</v>
      </c>
      <c r="X112" s="179"/>
      <c r="Y112" s="108">
        <v>125</v>
      </c>
      <c r="Z112" s="182"/>
      <c r="AA112" s="185"/>
      <c r="AB112" s="188"/>
    </row>
    <row r="113" spans="1:28" ht="15" x14ac:dyDescent="0.25">
      <c r="A113" s="91"/>
      <c r="D113" s="48" t="s">
        <v>15</v>
      </c>
      <c r="E113" s="49">
        <v>1</v>
      </c>
      <c r="F113" s="49">
        <v>1</v>
      </c>
      <c r="G113" s="49">
        <v>1</v>
      </c>
      <c r="H113" s="49">
        <v>1</v>
      </c>
      <c r="I113" s="49">
        <v>2</v>
      </c>
      <c r="J113" s="49">
        <v>2</v>
      </c>
      <c r="K113" s="49">
        <v>2</v>
      </c>
      <c r="L113" s="49">
        <v>1</v>
      </c>
      <c r="M113" s="50">
        <v>2</v>
      </c>
      <c r="N113" s="123">
        <v>13</v>
      </c>
      <c r="O113" s="126">
        <v>1</v>
      </c>
      <c r="P113" s="49">
        <v>1</v>
      </c>
      <c r="Q113" s="49">
        <v>2</v>
      </c>
      <c r="R113" s="49">
        <v>1</v>
      </c>
      <c r="S113" s="49">
        <v>1</v>
      </c>
      <c r="T113" s="49">
        <v>1</v>
      </c>
      <c r="U113" s="49">
        <v>2</v>
      </c>
      <c r="V113" s="49">
        <v>2</v>
      </c>
      <c r="W113" s="50">
        <v>1</v>
      </c>
      <c r="X113" s="113">
        <v>12</v>
      </c>
      <c r="Y113" s="85">
        <v>25</v>
      </c>
      <c r="AB113" s="87"/>
    </row>
    <row r="114" spans="1:28" ht="15" x14ac:dyDescent="0.25">
      <c r="A114" s="91" t="s">
        <v>24</v>
      </c>
      <c r="B114" s="73">
        <v>25.700000000000021</v>
      </c>
      <c r="C114" s="112">
        <v>25</v>
      </c>
      <c r="D114" s="52" t="s">
        <v>14</v>
      </c>
      <c r="E114" s="84">
        <v>6</v>
      </c>
      <c r="F114" s="84">
        <v>6</v>
      </c>
      <c r="G114" s="84">
        <v>7</v>
      </c>
      <c r="H114" s="84">
        <v>8</v>
      </c>
      <c r="I114" s="84">
        <v>7</v>
      </c>
      <c r="J114" s="84">
        <v>4</v>
      </c>
      <c r="K114" s="84">
        <v>6</v>
      </c>
      <c r="L114" s="84">
        <v>4</v>
      </c>
      <c r="M114" s="114">
        <v>5</v>
      </c>
      <c r="N114" s="109">
        <v>53</v>
      </c>
      <c r="O114" s="84">
        <v>5</v>
      </c>
      <c r="P114" s="84">
        <v>8</v>
      </c>
      <c r="Q114" s="84">
        <v>5</v>
      </c>
      <c r="R114" s="84">
        <v>7</v>
      </c>
      <c r="S114" s="84">
        <v>8</v>
      </c>
      <c r="T114" s="84">
        <v>5</v>
      </c>
      <c r="U114" s="84">
        <v>6</v>
      </c>
      <c r="V114" s="84">
        <v>7</v>
      </c>
      <c r="W114" s="114">
        <v>5</v>
      </c>
      <c r="X114" s="109">
        <v>56</v>
      </c>
      <c r="Y114" s="67">
        <v>109</v>
      </c>
      <c r="Z114" s="92">
        <v>0.79999999999999993</v>
      </c>
      <c r="AA114" s="142">
        <v>26.4</v>
      </c>
      <c r="AB114" s="93">
        <v>122</v>
      </c>
    </row>
    <row r="115" spans="1:28" ht="15.75" thickBot="1" x14ac:dyDescent="0.3">
      <c r="A115" s="94"/>
      <c r="D115" s="74" t="s">
        <v>18</v>
      </c>
      <c r="E115" s="51">
        <v>2</v>
      </c>
      <c r="F115" s="51">
        <v>0</v>
      </c>
      <c r="G115" s="51">
        <v>0</v>
      </c>
      <c r="H115" s="51">
        <v>0</v>
      </c>
      <c r="I115" s="51">
        <v>1</v>
      </c>
      <c r="J115" s="51">
        <v>4</v>
      </c>
      <c r="K115" s="51">
        <v>2</v>
      </c>
      <c r="L115" s="51">
        <v>3</v>
      </c>
      <c r="M115" s="115">
        <v>2</v>
      </c>
      <c r="N115" s="125">
        <v>14</v>
      </c>
      <c r="O115" s="128">
        <v>2</v>
      </c>
      <c r="P115" s="51">
        <v>0</v>
      </c>
      <c r="Q115" s="51">
        <v>2</v>
      </c>
      <c r="R115" s="51">
        <v>0</v>
      </c>
      <c r="S115" s="51">
        <v>0</v>
      </c>
      <c r="T115" s="51">
        <v>1</v>
      </c>
      <c r="U115" s="51">
        <v>2</v>
      </c>
      <c r="V115" s="51">
        <v>1</v>
      </c>
      <c r="W115" s="115">
        <v>2</v>
      </c>
      <c r="X115" s="120">
        <v>10</v>
      </c>
      <c r="Y115" s="68">
        <v>24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1</v>
      </c>
      <c r="F117" s="54">
        <v>1</v>
      </c>
      <c r="G117" s="54">
        <v>1</v>
      </c>
      <c r="H117" s="54">
        <v>1</v>
      </c>
      <c r="I117" s="54">
        <v>2</v>
      </c>
      <c r="J117" s="54">
        <v>2</v>
      </c>
      <c r="K117" s="54">
        <v>2</v>
      </c>
      <c r="L117" s="54">
        <v>1</v>
      </c>
      <c r="M117" s="55">
        <v>2</v>
      </c>
      <c r="N117" s="129">
        <v>13</v>
      </c>
      <c r="O117" s="132">
        <v>1</v>
      </c>
      <c r="P117" s="54">
        <v>1</v>
      </c>
      <c r="Q117" s="54">
        <v>2</v>
      </c>
      <c r="R117" s="54">
        <v>1</v>
      </c>
      <c r="S117" s="54">
        <v>1</v>
      </c>
      <c r="T117" s="54">
        <v>2</v>
      </c>
      <c r="U117" s="54">
        <v>2</v>
      </c>
      <c r="V117" s="54">
        <v>2</v>
      </c>
      <c r="W117" s="55">
        <v>1</v>
      </c>
      <c r="X117" s="116">
        <v>13</v>
      </c>
      <c r="Y117" s="55">
        <v>26</v>
      </c>
      <c r="AB117" s="87"/>
    </row>
    <row r="118" spans="1:28" ht="15" x14ac:dyDescent="0.25">
      <c r="A118" s="96" t="s">
        <v>22</v>
      </c>
      <c r="B118" s="78">
        <v>26.4</v>
      </c>
      <c r="C118" s="112">
        <v>26</v>
      </c>
      <c r="D118" s="57" t="s">
        <v>14</v>
      </c>
      <c r="E118" s="84">
        <v>8</v>
      </c>
      <c r="F118" s="84">
        <v>4</v>
      </c>
      <c r="G118" s="84">
        <v>7</v>
      </c>
      <c r="H118" s="84">
        <v>6</v>
      </c>
      <c r="I118" s="84">
        <v>7</v>
      </c>
      <c r="J118" s="84">
        <v>6</v>
      </c>
      <c r="K118" s="84">
        <v>6</v>
      </c>
      <c r="L118" s="84">
        <v>5</v>
      </c>
      <c r="M118" s="114">
        <v>7</v>
      </c>
      <c r="N118" s="130">
        <v>56</v>
      </c>
      <c r="O118" s="84">
        <v>7</v>
      </c>
      <c r="P118" s="84">
        <v>8</v>
      </c>
      <c r="Q118" s="84">
        <v>4</v>
      </c>
      <c r="R118" s="84">
        <v>7</v>
      </c>
      <c r="S118" s="84">
        <v>7</v>
      </c>
      <c r="T118" s="84">
        <v>6</v>
      </c>
      <c r="U118" s="84">
        <v>7</v>
      </c>
      <c r="V118" s="84">
        <v>7</v>
      </c>
      <c r="W118" s="114">
        <v>4</v>
      </c>
      <c r="X118" s="110">
        <v>57</v>
      </c>
      <c r="Y118" s="69">
        <v>113</v>
      </c>
      <c r="Z118" s="97">
        <v>1.0999999999999999</v>
      </c>
      <c r="AA118" s="143">
        <v>26.4</v>
      </c>
      <c r="AB118" s="98">
        <v>120</v>
      </c>
    </row>
    <row r="119" spans="1:28" ht="15.75" thickBot="1" x14ac:dyDescent="0.3">
      <c r="A119" s="99"/>
      <c r="D119" s="75" t="s">
        <v>18</v>
      </c>
      <c r="E119" s="56">
        <v>0</v>
      </c>
      <c r="F119" s="56">
        <v>2</v>
      </c>
      <c r="G119" s="56">
        <v>0</v>
      </c>
      <c r="H119" s="56">
        <v>2</v>
      </c>
      <c r="I119" s="56">
        <v>1</v>
      </c>
      <c r="J119" s="56">
        <v>2</v>
      </c>
      <c r="K119" s="56">
        <v>2</v>
      </c>
      <c r="L119" s="56">
        <v>2</v>
      </c>
      <c r="M119" s="117">
        <v>0</v>
      </c>
      <c r="N119" s="131">
        <v>11</v>
      </c>
      <c r="O119" s="133">
        <v>0</v>
      </c>
      <c r="P119" s="56">
        <v>0</v>
      </c>
      <c r="Q119" s="56">
        <v>3</v>
      </c>
      <c r="R119" s="56">
        <v>0</v>
      </c>
      <c r="S119" s="56">
        <v>1</v>
      </c>
      <c r="T119" s="56">
        <v>1</v>
      </c>
      <c r="U119" s="56">
        <v>1</v>
      </c>
      <c r="V119" s="56">
        <v>1</v>
      </c>
      <c r="W119" s="117">
        <v>3</v>
      </c>
      <c r="X119" s="121">
        <v>10</v>
      </c>
      <c r="Y119" s="70">
        <v>21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1</v>
      </c>
      <c r="F121" s="59">
        <v>1</v>
      </c>
      <c r="G121" s="59">
        <v>1</v>
      </c>
      <c r="H121" s="59">
        <v>1</v>
      </c>
      <c r="I121" s="59">
        <v>2</v>
      </c>
      <c r="J121" s="59">
        <v>2</v>
      </c>
      <c r="K121" s="59">
        <v>2</v>
      </c>
      <c r="L121" s="59">
        <v>1</v>
      </c>
      <c r="M121" s="60">
        <v>2</v>
      </c>
      <c r="N121" s="134">
        <v>13</v>
      </c>
      <c r="O121" s="137">
        <v>1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2</v>
      </c>
      <c r="W121" s="60">
        <v>1</v>
      </c>
      <c r="X121" s="118">
        <v>12</v>
      </c>
      <c r="Y121" s="60">
        <v>25</v>
      </c>
      <c r="AB121" s="87"/>
    </row>
    <row r="122" spans="1:28" ht="15" x14ac:dyDescent="0.25">
      <c r="A122" s="101" t="s">
        <v>23</v>
      </c>
      <c r="B122" s="79">
        <v>25.900000000000016</v>
      </c>
      <c r="C122" s="112">
        <v>25</v>
      </c>
      <c r="D122" s="62" t="s">
        <v>14</v>
      </c>
      <c r="E122" s="84">
        <v>6</v>
      </c>
      <c r="F122" s="84">
        <v>5</v>
      </c>
      <c r="G122" s="84">
        <v>7</v>
      </c>
      <c r="H122" s="84">
        <v>8</v>
      </c>
      <c r="I122" s="84">
        <v>8</v>
      </c>
      <c r="J122" s="84">
        <v>6</v>
      </c>
      <c r="K122" s="84">
        <v>7</v>
      </c>
      <c r="L122" s="84">
        <v>5</v>
      </c>
      <c r="M122" s="114">
        <v>4</v>
      </c>
      <c r="N122" s="135">
        <v>56</v>
      </c>
      <c r="O122" s="84">
        <v>7</v>
      </c>
      <c r="P122" s="84">
        <v>6</v>
      </c>
      <c r="Q122" s="84">
        <v>4</v>
      </c>
      <c r="R122" s="84">
        <v>6</v>
      </c>
      <c r="S122" s="84">
        <v>8</v>
      </c>
      <c r="T122" s="84">
        <v>3</v>
      </c>
      <c r="U122" s="84">
        <v>6</v>
      </c>
      <c r="V122" s="84">
        <v>7</v>
      </c>
      <c r="W122" s="114">
        <v>5</v>
      </c>
      <c r="X122" s="111">
        <v>52</v>
      </c>
      <c r="Y122" s="71">
        <v>108</v>
      </c>
      <c r="Z122" s="102">
        <v>0.7</v>
      </c>
      <c r="AA122" s="141">
        <v>26.4</v>
      </c>
      <c r="AB122" s="103">
        <v>137</v>
      </c>
    </row>
    <row r="123" spans="1:28" ht="15.75" thickBot="1" x14ac:dyDescent="0.3">
      <c r="A123" s="104"/>
      <c r="B123" s="105"/>
      <c r="C123" s="105"/>
      <c r="D123" s="76" t="s">
        <v>18</v>
      </c>
      <c r="E123" s="61">
        <v>2</v>
      </c>
      <c r="F123" s="61">
        <v>1</v>
      </c>
      <c r="G123" s="61">
        <v>0</v>
      </c>
      <c r="H123" s="61">
        <v>0</v>
      </c>
      <c r="I123" s="61">
        <v>0</v>
      </c>
      <c r="J123" s="61">
        <v>2</v>
      </c>
      <c r="K123" s="61">
        <v>1</v>
      </c>
      <c r="L123" s="61">
        <v>2</v>
      </c>
      <c r="M123" s="119">
        <v>3</v>
      </c>
      <c r="N123" s="136">
        <v>11</v>
      </c>
      <c r="O123" s="138">
        <v>0</v>
      </c>
      <c r="P123" s="61">
        <v>2</v>
      </c>
      <c r="Q123" s="61">
        <v>3</v>
      </c>
      <c r="R123" s="61">
        <v>1</v>
      </c>
      <c r="S123" s="61">
        <v>0</v>
      </c>
      <c r="T123" s="61">
        <v>3</v>
      </c>
      <c r="U123" s="61">
        <v>2</v>
      </c>
      <c r="V123" s="61">
        <v>1</v>
      </c>
      <c r="W123" s="119">
        <v>2</v>
      </c>
      <c r="X123" s="122">
        <v>14</v>
      </c>
      <c r="Y123" s="72">
        <v>25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164"/>
      <c r="B125" s="171" t="s">
        <v>4</v>
      </c>
      <c r="C125" s="174" t="s">
        <v>19</v>
      </c>
      <c r="D125" s="64" t="s">
        <v>1</v>
      </c>
      <c r="E125" s="163">
        <v>379</v>
      </c>
      <c r="F125" s="163">
        <v>132</v>
      </c>
      <c r="G125" s="163">
        <v>482</v>
      </c>
      <c r="H125" s="163">
        <v>369</v>
      </c>
      <c r="I125" s="163">
        <v>276</v>
      </c>
      <c r="J125" s="163">
        <v>313</v>
      </c>
      <c r="K125" s="163">
        <v>505</v>
      </c>
      <c r="L125" s="163">
        <v>316</v>
      </c>
      <c r="M125" s="163">
        <v>200</v>
      </c>
      <c r="N125" s="177" t="s">
        <v>16</v>
      </c>
      <c r="O125" s="163">
        <v>486</v>
      </c>
      <c r="P125" s="163">
        <v>306</v>
      </c>
      <c r="Q125" s="163">
        <v>144</v>
      </c>
      <c r="R125" s="163">
        <v>466</v>
      </c>
      <c r="S125" s="163">
        <v>369</v>
      </c>
      <c r="T125" s="163">
        <v>361</v>
      </c>
      <c r="U125" s="163">
        <v>381</v>
      </c>
      <c r="V125" s="163">
        <v>145</v>
      </c>
      <c r="W125" s="163">
        <v>414</v>
      </c>
      <c r="X125" s="177" t="s">
        <v>17</v>
      </c>
      <c r="Y125" s="89">
        <v>71</v>
      </c>
      <c r="Z125" s="180" t="s">
        <v>27</v>
      </c>
      <c r="AA125" s="183" t="s">
        <v>6</v>
      </c>
      <c r="AB125" s="186" t="s">
        <v>20</v>
      </c>
    </row>
    <row r="126" spans="1:28" ht="15" x14ac:dyDescent="0.25">
      <c r="A126" s="164" t="s">
        <v>33</v>
      </c>
      <c r="B126" s="172"/>
      <c r="C126" s="175"/>
      <c r="D126" s="65" t="s">
        <v>2</v>
      </c>
      <c r="E126" s="43">
        <v>4</v>
      </c>
      <c r="F126" s="39">
        <v>3</v>
      </c>
      <c r="G126" s="39">
        <v>5</v>
      </c>
      <c r="H126" s="39">
        <v>4</v>
      </c>
      <c r="I126" s="39">
        <v>4</v>
      </c>
      <c r="J126" s="39">
        <v>4</v>
      </c>
      <c r="K126" s="39">
        <v>5</v>
      </c>
      <c r="L126" s="39">
        <v>4</v>
      </c>
      <c r="M126" s="44">
        <v>3</v>
      </c>
      <c r="N126" s="178"/>
      <c r="O126" s="43">
        <v>5</v>
      </c>
      <c r="P126" s="39">
        <v>4</v>
      </c>
      <c r="Q126" s="39">
        <v>3</v>
      </c>
      <c r="R126" s="39">
        <v>5</v>
      </c>
      <c r="S126" s="39">
        <v>4</v>
      </c>
      <c r="T126" s="39">
        <v>4</v>
      </c>
      <c r="U126" s="39">
        <v>4</v>
      </c>
      <c r="V126" s="39">
        <v>3</v>
      </c>
      <c r="W126" s="44">
        <v>4</v>
      </c>
      <c r="X126" s="178"/>
      <c r="Y126" s="63">
        <v>72</v>
      </c>
      <c r="Z126" s="181"/>
      <c r="AA126" s="184"/>
      <c r="AB126" s="187"/>
    </row>
    <row r="127" spans="1:28" ht="15.75" thickBot="1" x14ac:dyDescent="0.3">
      <c r="A127" s="165">
        <v>45177</v>
      </c>
      <c r="B127" s="173"/>
      <c r="C127" s="176"/>
      <c r="D127" s="66" t="s">
        <v>3</v>
      </c>
      <c r="E127" s="45">
        <v>1</v>
      </c>
      <c r="F127" s="46">
        <v>17</v>
      </c>
      <c r="G127" s="46">
        <v>6</v>
      </c>
      <c r="H127" s="46">
        <v>9</v>
      </c>
      <c r="I127" s="46">
        <v>18</v>
      </c>
      <c r="J127" s="46">
        <v>12</v>
      </c>
      <c r="K127" s="46">
        <v>13</v>
      </c>
      <c r="L127" s="46">
        <v>15</v>
      </c>
      <c r="M127" s="47">
        <v>8</v>
      </c>
      <c r="N127" s="179"/>
      <c r="O127" s="45">
        <v>10</v>
      </c>
      <c r="P127" s="46">
        <v>5</v>
      </c>
      <c r="Q127" s="46">
        <v>16</v>
      </c>
      <c r="R127" s="46">
        <v>7</v>
      </c>
      <c r="S127" s="46">
        <v>3</v>
      </c>
      <c r="T127" s="46">
        <v>11</v>
      </c>
      <c r="U127" s="46">
        <v>4</v>
      </c>
      <c r="V127" s="46">
        <v>14</v>
      </c>
      <c r="W127" s="47">
        <v>2</v>
      </c>
      <c r="X127" s="179"/>
      <c r="Y127" s="108">
        <v>126</v>
      </c>
      <c r="Z127" s="182"/>
      <c r="AA127" s="185"/>
      <c r="AB127" s="188"/>
    </row>
    <row r="128" spans="1:28" ht="15" x14ac:dyDescent="0.25">
      <c r="A128" s="91"/>
      <c r="D128" s="48" t="s">
        <v>15</v>
      </c>
      <c r="E128" s="49">
        <v>2</v>
      </c>
      <c r="F128" s="49">
        <v>1</v>
      </c>
      <c r="G128" s="49">
        <v>2</v>
      </c>
      <c r="H128" s="49">
        <v>2</v>
      </c>
      <c r="I128" s="49">
        <v>1</v>
      </c>
      <c r="J128" s="49">
        <v>1</v>
      </c>
      <c r="K128" s="49">
        <v>1</v>
      </c>
      <c r="L128" s="49">
        <v>1</v>
      </c>
      <c r="M128" s="50">
        <v>2</v>
      </c>
      <c r="N128" s="123">
        <v>13</v>
      </c>
      <c r="O128" s="126">
        <v>2</v>
      </c>
      <c r="P128" s="49">
        <v>2</v>
      </c>
      <c r="Q128" s="49">
        <v>1</v>
      </c>
      <c r="R128" s="49">
        <v>2</v>
      </c>
      <c r="S128" s="49">
        <v>2</v>
      </c>
      <c r="T128" s="49">
        <v>1</v>
      </c>
      <c r="U128" s="49">
        <v>2</v>
      </c>
      <c r="V128" s="49">
        <v>1</v>
      </c>
      <c r="W128" s="50">
        <v>2</v>
      </c>
      <c r="X128" s="113">
        <v>15</v>
      </c>
      <c r="Y128" s="85">
        <v>28</v>
      </c>
      <c r="AB128" s="87"/>
    </row>
    <row r="129" spans="1:28" ht="15" x14ac:dyDescent="0.25">
      <c r="A129" s="91" t="s">
        <v>24</v>
      </c>
      <c r="B129" s="73">
        <v>25.700000000000021</v>
      </c>
      <c r="C129" s="112">
        <v>28</v>
      </c>
      <c r="D129" s="52" t="s">
        <v>14</v>
      </c>
      <c r="E129" s="84">
        <v>6</v>
      </c>
      <c r="F129" s="84">
        <v>5</v>
      </c>
      <c r="G129" s="84">
        <v>6</v>
      </c>
      <c r="H129" s="84">
        <v>5</v>
      </c>
      <c r="I129" s="84">
        <v>5</v>
      </c>
      <c r="J129" s="84">
        <v>7</v>
      </c>
      <c r="K129" s="84">
        <v>7</v>
      </c>
      <c r="L129" s="84">
        <v>4</v>
      </c>
      <c r="M129" s="114">
        <v>5</v>
      </c>
      <c r="N129" s="124">
        <v>50</v>
      </c>
      <c r="O129" s="84">
        <v>5</v>
      </c>
      <c r="P129" s="84">
        <v>6</v>
      </c>
      <c r="Q129" s="84">
        <v>4</v>
      </c>
      <c r="R129" s="84">
        <v>6</v>
      </c>
      <c r="S129" s="84">
        <v>6</v>
      </c>
      <c r="T129" s="84">
        <v>5</v>
      </c>
      <c r="U129" s="84">
        <v>8</v>
      </c>
      <c r="V129" s="84">
        <v>4</v>
      </c>
      <c r="W129" s="114">
        <v>7</v>
      </c>
      <c r="X129" s="109">
        <v>51</v>
      </c>
      <c r="Y129" s="67">
        <v>101</v>
      </c>
      <c r="Z129" s="92">
        <v>0</v>
      </c>
      <c r="AA129" s="142">
        <v>25.700000000000021</v>
      </c>
      <c r="AB129" s="93">
        <v>121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1</v>
      </c>
      <c r="G130" s="51">
        <v>3</v>
      </c>
      <c r="H130" s="51">
        <v>3</v>
      </c>
      <c r="I130" s="51">
        <v>2</v>
      </c>
      <c r="J130" s="51">
        <v>0</v>
      </c>
      <c r="K130" s="51">
        <v>1</v>
      </c>
      <c r="L130" s="51">
        <v>3</v>
      </c>
      <c r="M130" s="115">
        <v>2</v>
      </c>
      <c r="N130" s="125">
        <v>17</v>
      </c>
      <c r="O130" s="128">
        <v>4</v>
      </c>
      <c r="P130" s="51">
        <v>2</v>
      </c>
      <c r="Q130" s="51">
        <v>2</v>
      </c>
      <c r="R130" s="51">
        <v>3</v>
      </c>
      <c r="S130" s="51">
        <v>2</v>
      </c>
      <c r="T130" s="51">
        <v>2</v>
      </c>
      <c r="U130" s="51">
        <v>0</v>
      </c>
      <c r="V130" s="51">
        <v>2</v>
      </c>
      <c r="W130" s="115">
        <v>1</v>
      </c>
      <c r="X130" s="120">
        <v>18</v>
      </c>
      <c r="Y130" s="68">
        <v>35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2</v>
      </c>
      <c r="F132" s="54">
        <v>1</v>
      </c>
      <c r="G132" s="54">
        <v>2</v>
      </c>
      <c r="H132" s="54">
        <v>2</v>
      </c>
      <c r="I132" s="54">
        <v>1</v>
      </c>
      <c r="J132" s="54">
        <v>1</v>
      </c>
      <c r="K132" s="54">
        <v>1</v>
      </c>
      <c r="L132" s="54">
        <v>1</v>
      </c>
      <c r="M132" s="55">
        <v>2</v>
      </c>
      <c r="N132" s="129">
        <v>13</v>
      </c>
      <c r="O132" s="132">
        <v>2</v>
      </c>
      <c r="P132" s="54">
        <v>2</v>
      </c>
      <c r="Q132" s="54">
        <v>1</v>
      </c>
      <c r="R132" s="54">
        <v>2</v>
      </c>
      <c r="S132" s="54">
        <v>2</v>
      </c>
      <c r="T132" s="54">
        <v>1</v>
      </c>
      <c r="U132" s="54">
        <v>2</v>
      </c>
      <c r="V132" s="54">
        <v>1</v>
      </c>
      <c r="W132" s="55">
        <v>2</v>
      </c>
      <c r="X132" s="116">
        <v>15</v>
      </c>
      <c r="Y132" s="55">
        <v>28</v>
      </c>
      <c r="AB132" s="87"/>
    </row>
    <row r="133" spans="1:28" ht="15" x14ac:dyDescent="0.25">
      <c r="A133" s="96" t="s">
        <v>22</v>
      </c>
      <c r="B133" s="78">
        <v>26.4</v>
      </c>
      <c r="C133" s="112">
        <v>28</v>
      </c>
      <c r="D133" s="57" t="s">
        <v>14</v>
      </c>
      <c r="E133" s="84">
        <v>7</v>
      </c>
      <c r="F133" s="84">
        <v>6</v>
      </c>
      <c r="G133" s="84">
        <v>9</v>
      </c>
      <c r="H133" s="84">
        <v>5</v>
      </c>
      <c r="I133" s="84">
        <v>7</v>
      </c>
      <c r="J133" s="84">
        <v>6</v>
      </c>
      <c r="K133" s="84">
        <v>8</v>
      </c>
      <c r="L133" s="84">
        <v>6</v>
      </c>
      <c r="M133" s="114">
        <v>6</v>
      </c>
      <c r="N133" s="130">
        <v>60</v>
      </c>
      <c r="O133" s="84">
        <v>9</v>
      </c>
      <c r="P133" s="84">
        <v>6</v>
      </c>
      <c r="Q133" s="84">
        <v>4</v>
      </c>
      <c r="R133" s="84">
        <v>9</v>
      </c>
      <c r="S133" s="84">
        <v>8</v>
      </c>
      <c r="T133" s="84">
        <v>7</v>
      </c>
      <c r="U133" s="84">
        <v>8</v>
      </c>
      <c r="V133" s="84">
        <v>6</v>
      </c>
      <c r="W133" s="114">
        <v>7</v>
      </c>
      <c r="X133" s="110">
        <v>64</v>
      </c>
      <c r="Y133" s="69">
        <v>124</v>
      </c>
      <c r="Z133" s="97">
        <v>2.0000000000000004</v>
      </c>
      <c r="AA133" s="143">
        <v>26.4</v>
      </c>
      <c r="AB133" s="98">
        <v>119</v>
      </c>
    </row>
    <row r="134" spans="1:28" ht="15.75" thickBot="1" x14ac:dyDescent="0.3">
      <c r="A134" s="99"/>
      <c r="D134" s="75" t="s">
        <v>18</v>
      </c>
      <c r="E134" s="56">
        <v>1</v>
      </c>
      <c r="F134" s="56">
        <v>0</v>
      </c>
      <c r="G134" s="56">
        <v>0</v>
      </c>
      <c r="H134" s="56">
        <v>3</v>
      </c>
      <c r="I134" s="56">
        <v>0</v>
      </c>
      <c r="J134" s="56">
        <v>1</v>
      </c>
      <c r="K134" s="56">
        <v>0</v>
      </c>
      <c r="L134" s="56">
        <v>1</v>
      </c>
      <c r="M134" s="117">
        <v>1</v>
      </c>
      <c r="N134" s="131">
        <v>7</v>
      </c>
      <c r="O134" s="133">
        <v>0</v>
      </c>
      <c r="P134" s="56">
        <v>2</v>
      </c>
      <c r="Q134" s="56">
        <v>2</v>
      </c>
      <c r="R134" s="56">
        <v>0</v>
      </c>
      <c r="S134" s="56">
        <v>0</v>
      </c>
      <c r="T134" s="56">
        <v>0</v>
      </c>
      <c r="U134" s="56">
        <v>0</v>
      </c>
      <c r="V134" s="56">
        <v>0</v>
      </c>
      <c r="W134" s="117">
        <v>1</v>
      </c>
      <c r="X134" s="121">
        <v>5</v>
      </c>
      <c r="Y134" s="70">
        <v>12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2</v>
      </c>
      <c r="F136" s="59">
        <v>1</v>
      </c>
      <c r="G136" s="59">
        <v>2</v>
      </c>
      <c r="H136" s="59">
        <v>2</v>
      </c>
      <c r="I136" s="59">
        <v>1</v>
      </c>
      <c r="J136" s="59">
        <v>1</v>
      </c>
      <c r="K136" s="59">
        <v>1</v>
      </c>
      <c r="L136" s="59">
        <v>1</v>
      </c>
      <c r="M136" s="60">
        <v>2</v>
      </c>
      <c r="N136" s="134">
        <v>13</v>
      </c>
      <c r="O136" s="137">
        <v>1</v>
      </c>
      <c r="P136" s="59">
        <v>2</v>
      </c>
      <c r="Q136" s="59">
        <v>1</v>
      </c>
      <c r="R136" s="59">
        <v>2</v>
      </c>
      <c r="S136" s="59">
        <v>2</v>
      </c>
      <c r="T136" s="59">
        <v>1</v>
      </c>
      <c r="U136" s="59">
        <v>2</v>
      </c>
      <c r="V136" s="59">
        <v>1</v>
      </c>
      <c r="W136" s="60">
        <v>2</v>
      </c>
      <c r="X136" s="118">
        <v>14</v>
      </c>
      <c r="Y136" s="60">
        <v>27</v>
      </c>
      <c r="AB136" s="87"/>
    </row>
    <row r="137" spans="1:28" ht="15" x14ac:dyDescent="0.25">
      <c r="A137" s="101" t="s">
        <v>23</v>
      </c>
      <c r="B137" s="79">
        <v>25.400000000000016</v>
      </c>
      <c r="C137" s="112">
        <v>27</v>
      </c>
      <c r="D137" s="62" t="s">
        <v>14</v>
      </c>
      <c r="E137" s="84">
        <v>8</v>
      </c>
      <c r="F137" s="84">
        <v>4</v>
      </c>
      <c r="G137" s="84">
        <v>6</v>
      </c>
      <c r="H137" s="84">
        <v>7</v>
      </c>
      <c r="I137" s="84">
        <v>4</v>
      </c>
      <c r="J137" s="84">
        <v>7</v>
      </c>
      <c r="K137" s="84">
        <v>8</v>
      </c>
      <c r="L137" s="84">
        <v>6</v>
      </c>
      <c r="M137" s="114">
        <v>5</v>
      </c>
      <c r="N137" s="135">
        <v>55</v>
      </c>
      <c r="O137" s="84">
        <v>8</v>
      </c>
      <c r="P137" s="84">
        <v>6</v>
      </c>
      <c r="Q137" s="84">
        <v>4</v>
      </c>
      <c r="R137" s="84">
        <v>9</v>
      </c>
      <c r="S137" s="84">
        <v>5</v>
      </c>
      <c r="T137" s="84">
        <v>4</v>
      </c>
      <c r="U137" s="84">
        <v>7</v>
      </c>
      <c r="V137" s="84">
        <v>3</v>
      </c>
      <c r="W137" s="114">
        <v>7</v>
      </c>
      <c r="X137" s="111">
        <v>53</v>
      </c>
      <c r="Y137" s="71">
        <v>108</v>
      </c>
      <c r="Z137" s="102">
        <v>0.5</v>
      </c>
      <c r="AA137" s="141">
        <v>25.900000000000016</v>
      </c>
      <c r="AB137" s="103">
        <v>136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0</v>
      </c>
      <c r="F138" s="61">
        <v>2</v>
      </c>
      <c r="G138" s="61">
        <v>3</v>
      </c>
      <c r="H138" s="61">
        <v>1</v>
      </c>
      <c r="I138" s="61">
        <v>3</v>
      </c>
      <c r="J138" s="61">
        <v>0</v>
      </c>
      <c r="K138" s="61">
        <v>0</v>
      </c>
      <c r="L138" s="61">
        <v>1</v>
      </c>
      <c r="M138" s="119">
        <v>2</v>
      </c>
      <c r="N138" s="136">
        <v>12</v>
      </c>
      <c r="O138" s="138">
        <v>0</v>
      </c>
      <c r="P138" s="61">
        <v>2</v>
      </c>
      <c r="Q138" s="61">
        <v>2</v>
      </c>
      <c r="R138" s="61">
        <v>0</v>
      </c>
      <c r="S138" s="61">
        <v>3</v>
      </c>
      <c r="T138" s="61">
        <v>3</v>
      </c>
      <c r="U138" s="61">
        <v>1</v>
      </c>
      <c r="V138" s="61">
        <v>3</v>
      </c>
      <c r="W138" s="119">
        <v>1</v>
      </c>
      <c r="X138" s="122">
        <v>15</v>
      </c>
      <c r="Y138" s="72">
        <v>27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8"/>
      <c r="B140" s="171" t="s">
        <v>4</v>
      </c>
      <c r="C140" s="174" t="s">
        <v>19</v>
      </c>
      <c r="D140" s="64" t="s">
        <v>1</v>
      </c>
      <c r="E140" s="40">
        <v>382</v>
      </c>
      <c r="F140" s="41">
        <v>459</v>
      </c>
      <c r="G140" s="41">
        <v>301</v>
      </c>
      <c r="H140" s="41">
        <v>302</v>
      </c>
      <c r="I140" s="41">
        <v>146</v>
      </c>
      <c r="J140" s="41">
        <v>373</v>
      </c>
      <c r="K140" s="41">
        <v>478</v>
      </c>
      <c r="L140" s="41">
        <v>172</v>
      </c>
      <c r="M140" s="42">
        <v>349</v>
      </c>
      <c r="N140" s="177" t="s">
        <v>16</v>
      </c>
      <c r="O140" s="40">
        <v>403</v>
      </c>
      <c r="P140" s="41">
        <v>182</v>
      </c>
      <c r="Q140" s="41">
        <v>471</v>
      </c>
      <c r="R140" s="41">
        <v>150</v>
      </c>
      <c r="S140" s="41">
        <v>387</v>
      </c>
      <c r="T140" s="41">
        <v>286</v>
      </c>
      <c r="U140" s="41">
        <v>376</v>
      </c>
      <c r="V140" s="41">
        <v>476</v>
      </c>
      <c r="W140" s="42">
        <v>270</v>
      </c>
      <c r="X140" s="177" t="s">
        <v>17</v>
      </c>
      <c r="Y140" s="89">
        <v>71.5</v>
      </c>
      <c r="Z140" s="180" t="s">
        <v>27</v>
      </c>
      <c r="AA140" s="183" t="s">
        <v>6</v>
      </c>
      <c r="AB140" s="186" t="s">
        <v>20</v>
      </c>
    </row>
    <row r="141" spans="1:28" ht="15" x14ac:dyDescent="0.25">
      <c r="A141" s="90" t="s">
        <v>21</v>
      </c>
      <c r="B141" s="172"/>
      <c r="C141" s="175"/>
      <c r="D141" s="65" t="s">
        <v>2</v>
      </c>
      <c r="E141" s="43">
        <v>4</v>
      </c>
      <c r="F141" s="39">
        <v>5</v>
      </c>
      <c r="G141" s="39">
        <v>4</v>
      </c>
      <c r="H141" s="39">
        <v>4</v>
      </c>
      <c r="I141" s="39">
        <v>3</v>
      </c>
      <c r="J141" s="39">
        <v>4</v>
      </c>
      <c r="K141" s="39">
        <v>5</v>
      </c>
      <c r="L141" s="39">
        <v>3</v>
      </c>
      <c r="M141" s="44">
        <v>4</v>
      </c>
      <c r="N141" s="178"/>
      <c r="O141" s="43">
        <v>4</v>
      </c>
      <c r="P141" s="39">
        <v>3</v>
      </c>
      <c r="Q141" s="39">
        <v>5</v>
      </c>
      <c r="R141" s="39">
        <v>3</v>
      </c>
      <c r="S141" s="39">
        <v>4</v>
      </c>
      <c r="T141" s="39">
        <v>4</v>
      </c>
      <c r="U141" s="39">
        <v>4</v>
      </c>
      <c r="V141" s="39">
        <v>5</v>
      </c>
      <c r="W141" s="44">
        <v>4</v>
      </c>
      <c r="X141" s="178"/>
      <c r="Y141" s="63">
        <v>72</v>
      </c>
      <c r="Z141" s="181"/>
      <c r="AA141" s="184"/>
      <c r="AB141" s="187"/>
    </row>
    <row r="142" spans="1:28" ht="15.75" thickBot="1" x14ac:dyDescent="0.3">
      <c r="A142" s="107">
        <v>45167</v>
      </c>
      <c r="B142" s="173"/>
      <c r="C142" s="176"/>
      <c r="D142" s="66" t="s">
        <v>3</v>
      </c>
      <c r="E142" s="45">
        <v>5</v>
      </c>
      <c r="F142" s="46">
        <v>9</v>
      </c>
      <c r="G142" s="46">
        <v>13</v>
      </c>
      <c r="H142" s="46">
        <v>15</v>
      </c>
      <c r="I142" s="46">
        <v>17</v>
      </c>
      <c r="J142" s="46">
        <v>3</v>
      </c>
      <c r="K142" s="46">
        <v>7</v>
      </c>
      <c r="L142" s="46">
        <v>11</v>
      </c>
      <c r="M142" s="47">
        <v>1</v>
      </c>
      <c r="N142" s="179"/>
      <c r="O142" s="45">
        <v>4</v>
      </c>
      <c r="P142" s="46">
        <v>14</v>
      </c>
      <c r="Q142" s="46">
        <v>6</v>
      </c>
      <c r="R142" s="46">
        <v>18</v>
      </c>
      <c r="S142" s="46">
        <v>2</v>
      </c>
      <c r="T142" s="46">
        <v>16</v>
      </c>
      <c r="U142" s="46">
        <v>8</v>
      </c>
      <c r="V142" s="46">
        <v>12</v>
      </c>
      <c r="W142" s="47">
        <v>10</v>
      </c>
      <c r="X142" s="179"/>
      <c r="Y142" s="108">
        <v>130</v>
      </c>
      <c r="Z142" s="182"/>
      <c r="AA142" s="185"/>
      <c r="AB142" s="188"/>
    </row>
    <row r="143" spans="1:28" ht="15" x14ac:dyDescent="0.25">
      <c r="A143" s="91"/>
      <c r="D143" s="48" t="s">
        <v>15</v>
      </c>
      <c r="E143" s="49">
        <v>2</v>
      </c>
      <c r="F143" s="49">
        <v>2</v>
      </c>
      <c r="G143" s="49">
        <v>1</v>
      </c>
      <c r="H143" s="49">
        <v>1</v>
      </c>
      <c r="I143" s="49">
        <v>1</v>
      </c>
      <c r="J143" s="49">
        <v>2</v>
      </c>
      <c r="K143" s="49">
        <v>2</v>
      </c>
      <c r="L143" s="49">
        <v>2</v>
      </c>
      <c r="M143" s="50">
        <v>2</v>
      </c>
      <c r="N143" s="123">
        <v>15</v>
      </c>
      <c r="O143" s="126">
        <v>2</v>
      </c>
      <c r="P143" s="49">
        <v>1</v>
      </c>
      <c r="Q143" s="49">
        <v>2</v>
      </c>
      <c r="R143" s="49">
        <v>1</v>
      </c>
      <c r="S143" s="49">
        <v>2</v>
      </c>
      <c r="T143" s="49">
        <v>1</v>
      </c>
      <c r="U143" s="49">
        <v>2</v>
      </c>
      <c r="V143" s="49">
        <v>1</v>
      </c>
      <c r="W143" s="50">
        <v>2</v>
      </c>
      <c r="X143" s="113">
        <v>14</v>
      </c>
      <c r="Y143" s="85">
        <v>29</v>
      </c>
      <c r="AB143" s="87"/>
    </row>
    <row r="144" spans="1:28" ht="15" x14ac:dyDescent="0.25">
      <c r="A144" s="91" t="s">
        <v>24</v>
      </c>
      <c r="B144" s="73">
        <v>25.700000000000021</v>
      </c>
      <c r="C144" s="112">
        <v>29</v>
      </c>
      <c r="D144" s="52" t="s">
        <v>14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114">
        <v>0</v>
      </c>
      <c r="N144" s="124"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  <c r="V144" s="84">
        <v>0</v>
      </c>
      <c r="W144" s="114">
        <v>0</v>
      </c>
      <c r="X144" s="109">
        <v>0</v>
      </c>
      <c r="Y144" s="67">
        <v>0</v>
      </c>
      <c r="Z144" s="92">
        <v>0</v>
      </c>
      <c r="AA144" s="142">
        <v>25.700000000000021</v>
      </c>
      <c r="AB144" s="93">
        <v>120</v>
      </c>
    </row>
    <row r="145" spans="1:28" ht="15.75" thickBot="1" x14ac:dyDescent="0.3">
      <c r="A145" s="94"/>
      <c r="D145" s="74" t="s">
        <v>18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115">
        <v>0</v>
      </c>
      <c r="N145" s="125">
        <v>0</v>
      </c>
      <c r="O145" s="128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115">
        <v>0</v>
      </c>
      <c r="X145" s="120">
        <v>0</v>
      </c>
      <c r="Y145" s="68">
        <v>0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2</v>
      </c>
      <c r="F147" s="54">
        <v>2</v>
      </c>
      <c r="G147" s="54">
        <v>1</v>
      </c>
      <c r="H147" s="54">
        <v>1</v>
      </c>
      <c r="I147" s="54">
        <v>1</v>
      </c>
      <c r="J147" s="54">
        <v>2</v>
      </c>
      <c r="K147" s="54">
        <v>2</v>
      </c>
      <c r="L147" s="54">
        <v>2</v>
      </c>
      <c r="M147" s="55">
        <v>2</v>
      </c>
      <c r="N147" s="129">
        <v>15</v>
      </c>
      <c r="O147" s="132">
        <v>2</v>
      </c>
      <c r="P147" s="54">
        <v>1</v>
      </c>
      <c r="Q147" s="54">
        <v>2</v>
      </c>
      <c r="R147" s="54">
        <v>1</v>
      </c>
      <c r="S147" s="54">
        <v>2</v>
      </c>
      <c r="T147" s="54">
        <v>1</v>
      </c>
      <c r="U147" s="54">
        <v>2</v>
      </c>
      <c r="V147" s="54">
        <v>2</v>
      </c>
      <c r="W147" s="55">
        <v>2</v>
      </c>
      <c r="X147" s="116">
        <v>15</v>
      </c>
      <c r="Y147" s="55">
        <v>30</v>
      </c>
      <c r="AB147" s="87"/>
    </row>
    <row r="148" spans="1:28" ht="15" x14ac:dyDescent="0.25">
      <c r="A148" s="96" t="s">
        <v>22</v>
      </c>
      <c r="B148" s="78">
        <v>26.4</v>
      </c>
      <c r="C148" s="112">
        <v>30</v>
      </c>
      <c r="D148" s="57" t="s">
        <v>14</v>
      </c>
      <c r="E148" s="84">
        <v>7</v>
      </c>
      <c r="F148" s="84">
        <v>8</v>
      </c>
      <c r="G148" s="84">
        <v>7</v>
      </c>
      <c r="H148" s="84">
        <v>7</v>
      </c>
      <c r="I148" s="84">
        <v>6</v>
      </c>
      <c r="J148" s="84">
        <v>8</v>
      </c>
      <c r="K148" s="84">
        <v>8</v>
      </c>
      <c r="L148" s="84">
        <v>4</v>
      </c>
      <c r="M148" s="114">
        <v>7</v>
      </c>
      <c r="N148" s="130">
        <v>62</v>
      </c>
      <c r="O148" s="84">
        <v>6</v>
      </c>
      <c r="P148" s="84">
        <v>6</v>
      </c>
      <c r="Q148" s="84">
        <v>7</v>
      </c>
      <c r="R148" s="84">
        <v>4</v>
      </c>
      <c r="S148" s="84">
        <v>7</v>
      </c>
      <c r="T148" s="84">
        <v>5</v>
      </c>
      <c r="U148" s="84">
        <v>6</v>
      </c>
      <c r="V148" s="84">
        <v>6</v>
      </c>
      <c r="W148" s="114">
        <v>6</v>
      </c>
      <c r="X148" s="110">
        <v>53</v>
      </c>
      <c r="Y148" s="69">
        <v>115</v>
      </c>
      <c r="Z148" s="97">
        <v>0.89999999999999991</v>
      </c>
      <c r="AA148" s="143">
        <v>26.4</v>
      </c>
      <c r="AB148" s="98">
        <v>118</v>
      </c>
    </row>
    <row r="149" spans="1:28" ht="15.75" thickBot="1" x14ac:dyDescent="0.3">
      <c r="A149" s="99"/>
      <c r="D149" s="75" t="s">
        <v>18</v>
      </c>
      <c r="E149" s="56">
        <v>1</v>
      </c>
      <c r="F149" s="56">
        <v>1</v>
      </c>
      <c r="G149" s="56">
        <v>0</v>
      </c>
      <c r="H149" s="56">
        <v>0</v>
      </c>
      <c r="I149" s="56">
        <v>0</v>
      </c>
      <c r="J149" s="56">
        <v>0</v>
      </c>
      <c r="K149" s="56">
        <v>1</v>
      </c>
      <c r="L149" s="56">
        <v>3</v>
      </c>
      <c r="M149" s="117">
        <v>1</v>
      </c>
      <c r="N149" s="131">
        <v>7</v>
      </c>
      <c r="O149" s="133">
        <v>2</v>
      </c>
      <c r="P149" s="56">
        <v>0</v>
      </c>
      <c r="Q149" s="56">
        <v>2</v>
      </c>
      <c r="R149" s="56">
        <v>2</v>
      </c>
      <c r="S149" s="56">
        <v>1</v>
      </c>
      <c r="T149" s="56">
        <v>2</v>
      </c>
      <c r="U149" s="56">
        <v>2</v>
      </c>
      <c r="V149" s="56">
        <v>3</v>
      </c>
      <c r="W149" s="117">
        <v>2</v>
      </c>
      <c r="X149" s="121">
        <v>16</v>
      </c>
      <c r="Y149" s="70">
        <v>23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2</v>
      </c>
      <c r="F151" s="59">
        <v>2</v>
      </c>
      <c r="G151" s="59">
        <v>1</v>
      </c>
      <c r="H151" s="59">
        <v>1</v>
      </c>
      <c r="I151" s="59">
        <v>1</v>
      </c>
      <c r="J151" s="59">
        <v>2</v>
      </c>
      <c r="K151" s="59">
        <v>2</v>
      </c>
      <c r="L151" s="59">
        <v>2</v>
      </c>
      <c r="M151" s="60">
        <v>2</v>
      </c>
      <c r="N151" s="134">
        <v>15</v>
      </c>
      <c r="O151" s="137">
        <v>2</v>
      </c>
      <c r="P151" s="59">
        <v>1</v>
      </c>
      <c r="Q151" s="59">
        <v>2</v>
      </c>
      <c r="R151" s="59">
        <v>1</v>
      </c>
      <c r="S151" s="59">
        <v>2</v>
      </c>
      <c r="T151" s="59">
        <v>1</v>
      </c>
      <c r="U151" s="59">
        <v>2</v>
      </c>
      <c r="V151" s="59">
        <v>1</v>
      </c>
      <c r="W151" s="60">
        <v>2</v>
      </c>
      <c r="X151" s="118">
        <v>14</v>
      </c>
      <c r="Y151" s="60">
        <v>29</v>
      </c>
      <c r="AB151" s="87"/>
    </row>
    <row r="152" spans="1:28" ht="15" x14ac:dyDescent="0.25">
      <c r="A152" s="101" t="s">
        <v>23</v>
      </c>
      <c r="B152" s="79">
        <v>25.400000000000016</v>
      </c>
      <c r="C152" s="112">
        <v>29</v>
      </c>
      <c r="D152" s="62" t="s">
        <v>14</v>
      </c>
      <c r="E152" s="84">
        <v>8</v>
      </c>
      <c r="F152" s="84">
        <v>7</v>
      </c>
      <c r="G152" s="84">
        <v>6</v>
      </c>
      <c r="H152" s="84">
        <v>6</v>
      </c>
      <c r="I152" s="84">
        <v>4</v>
      </c>
      <c r="J152" s="84">
        <v>6</v>
      </c>
      <c r="K152" s="84">
        <v>6</v>
      </c>
      <c r="L152" s="84">
        <v>5</v>
      </c>
      <c r="M152" s="114">
        <v>5</v>
      </c>
      <c r="N152" s="135">
        <v>53</v>
      </c>
      <c r="O152" s="127">
        <v>4</v>
      </c>
      <c r="P152" s="84">
        <v>5</v>
      </c>
      <c r="Q152" s="84">
        <v>7</v>
      </c>
      <c r="R152" s="84">
        <v>5</v>
      </c>
      <c r="S152" s="84">
        <v>5</v>
      </c>
      <c r="T152" s="84">
        <v>5</v>
      </c>
      <c r="U152" s="84">
        <v>7</v>
      </c>
      <c r="V152" s="84">
        <v>7</v>
      </c>
      <c r="W152" s="114">
        <v>4</v>
      </c>
      <c r="X152" s="111">
        <v>49</v>
      </c>
      <c r="Y152" s="71">
        <v>102</v>
      </c>
      <c r="Z152" s="102">
        <v>0</v>
      </c>
      <c r="AA152" s="141">
        <v>25.400000000000016</v>
      </c>
      <c r="AB152" s="103">
        <v>135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0</v>
      </c>
      <c r="F153" s="61">
        <v>2</v>
      </c>
      <c r="G153" s="61">
        <v>1</v>
      </c>
      <c r="H153" s="61">
        <v>1</v>
      </c>
      <c r="I153" s="61">
        <v>2</v>
      </c>
      <c r="J153" s="61">
        <v>2</v>
      </c>
      <c r="K153" s="61">
        <v>3</v>
      </c>
      <c r="L153" s="61">
        <v>2</v>
      </c>
      <c r="M153" s="119">
        <v>3</v>
      </c>
      <c r="N153" s="136">
        <v>16</v>
      </c>
      <c r="O153" s="138">
        <v>4</v>
      </c>
      <c r="P153" s="61">
        <v>1</v>
      </c>
      <c r="Q153" s="61">
        <v>2</v>
      </c>
      <c r="R153" s="61">
        <v>1</v>
      </c>
      <c r="S153" s="61">
        <v>3</v>
      </c>
      <c r="T153" s="61">
        <v>2</v>
      </c>
      <c r="U153" s="61">
        <v>1</v>
      </c>
      <c r="V153" s="61">
        <v>1</v>
      </c>
      <c r="W153" s="119">
        <v>4</v>
      </c>
      <c r="X153" s="122">
        <v>19</v>
      </c>
      <c r="Y153" s="72">
        <v>35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167" t="s">
        <v>36</v>
      </c>
      <c r="B155" s="171" t="s">
        <v>4</v>
      </c>
      <c r="C155" s="174" t="s">
        <v>19</v>
      </c>
      <c r="D155" s="64" t="s">
        <v>1</v>
      </c>
      <c r="E155" s="189" t="s">
        <v>34</v>
      </c>
      <c r="F155" s="190"/>
      <c r="G155" s="190"/>
      <c r="H155" s="190"/>
      <c r="I155" s="190"/>
      <c r="J155" s="190"/>
      <c r="K155" s="190"/>
      <c r="L155" s="190"/>
      <c r="M155" s="191"/>
      <c r="N155" s="177" t="s">
        <v>16</v>
      </c>
      <c r="O155" s="189" t="s">
        <v>35</v>
      </c>
      <c r="P155" s="190"/>
      <c r="Q155" s="190"/>
      <c r="R155" s="190"/>
      <c r="S155" s="190"/>
      <c r="T155" s="190"/>
      <c r="U155" s="190"/>
      <c r="V155" s="190"/>
      <c r="W155" s="191"/>
      <c r="X155" s="177" t="s">
        <v>17</v>
      </c>
      <c r="Y155" s="89">
        <v>68.599999999999994</v>
      </c>
      <c r="Z155" s="180" t="s">
        <v>27</v>
      </c>
      <c r="AA155" s="183" t="s">
        <v>6</v>
      </c>
      <c r="AB155" s="186" t="s">
        <v>20</v>
      </c>
    </row>
    <row r="156" spans="1:28" ht="15" x14ac:dyDescent="0.25">
      <c r="A156" s="83" t="s">
        <v>26</v>
      </c>
      <c r="B156" s="172"/>
      <c r="C156" s="175"/>
      <c r="D156" s="65" t="s">
        <v>2</v>
      </c>
      <c r="E156" s="43">
        <v>5</v>
      </c>
      <c r="F156" s="39">
        <v>4</v>
      </c>
      <c r="G156" s="39">
        <v>4</v>
      </c>
      <c r="H156" s="39">
        <v>4</v>
      </c>
      <c r="I156" s="39">
        <v>3</v>
      </c>
      <c r="J156" s="39">
        <v>4</v>
      </c>
      <c r="K156" s="39">
        <v>5</v>
      </c>
      <c r="L156" s="39">
        <v>3</v>
      </c>
      <c r="M156" s="44">
        <v>4</v>
      </c>
      <c r="N156" s="178"/>
      <c r="O156" s="43">
        <v>5</v>
      </c>
      <c r="P156" s="39">
        <v>4</v>
      </c>
      <c r="Q156" s="39">
        <v>4</v>
      </c>
      <c r="R156" s="39">
        <v>4</v>
      </c>
      <c r="S156" s="39">
        <v>3</v>
      </c>
      <c r="T156" s="39">
        <v>4</v>
      </c>
      <c r="U156" s="39">
        <v>5</v>
      </c>
      <c r="V156" s="39">
        <v>3</v>
      </c>
      <c r="W156" s="44">
        <v>4</v>
      </c>
      <c r="X156" s="178"/>
      <c r="Y156" s="63">
        <v>72</v>
      </c>
      <c r="Z156" s="181"/>
      <c r="AA156" s="184"/>
      <c r="AB156" s="187"/>
    </row>
    <row r="157" spans="1:28" ht="15.75" thickBot="1" x14ac:dyDescent="0.3">
      <c r="A157" s="139">
        <v>45142</v>
      </c>
      <c r="B157" s="173"/>
      <c r="C157" s="176"/>
      <c r="D157" s="66" t="s">
        <v>3</v>
      </c>
      <c r="E157" s="45">
        <v>3</v>
      </c>
      <c r="F157" s="46">
        <v>9</v>
      </c>
      <c r="G157" s="46">
        <v>5</v>
      </c>
      <c r="H157" s="46">
        <v>13</v>
      </c>
      <c r="I157" s="46">
        <v>17</v>
      </c>
      <c r="J157" s="46">
        <v>11</v>
      </c>
      <c r="K157" s="46">
        <v>1</v>
      </c>
      <c r="L157" s="46">
        <v>15</v>
      </c>
      <c r="M157" s="47">
        <v>7</v>
      </c>
      <c r="N157" s="179"/>
      <c r="O157" s="45">
        <v>3</v>
      </c>
      <c r="P157" s="46">
        <v>9</v>
      </c>
      <c r="Q157" s="46">
        <v>5</v>
      </c>
      <c r="R157" s="46">
        <v>13</v>
      </c>
      <c r="S157" s="46">
        <v>17</v>
      </c>
      <c r="T157" s="46">
        <v>11</v>
      </c>
      <c r="U157" s="46">
        <v>1</v>
      </c>
      <c r="V157" s="46">
        <v>15</v>
      </c>
      <c r="W157" s="47">
        <v>7</v>
      </c>
      <c r="X157" s="179"/>
      <c r="Y157" s="108">
        <v>122</v>
      </c>
      <c r="Z157" s="182"/>
      <c r="AA157" s="185"/>
      <c r="AB157" s="188"/>
    </row>
    <row r="158" spans="1:28" ht="15" x14ac:dyDescent="0.25">
      <c r="A158" s="146"/>
      <c r="D158" s="48" t="s">
        <v>15</v>
      </c>
      <c r="E158" s="126">
        <v>2</v>
      </c>
      <c r="F158" s="49">
        <v>1</v>
      </c>
      <c r="G158" s="49">
        <v>2</v>
      </c>
      <c r="H158" s="49">
        <v>1</v>
      </c>
      <c r="I158" s="49">
        <v>1</v>
      </c>
      <c r="J158" s="49">
        <v>1</v>
      </c>
      <c r="K158" s="49">
        <v>2</v>
      </c>
      <c r="L158" s="49">
        <v>1</v>
      </c>
      <c r="M158" s="50">
        <v>1</v>
      </c>
      <c r="N158" s="123">
        <v>12</v>
      </c>
      <c r="O158" s="126">
        <v>2</v>
      </c>
      <c r="P158" s="49">
        <v>1</v>
      </c>
      <c r="Q158" s="49">
        <v>2</v>
      </c>
      <c r="R158" s="49">
        <v>1</v>
      </c>
      <c r="S158" s="49">
        <v>1</v>
      </c>
      <c r="T158" s="49">
        <v>1</v>
      </c>
      <c r="U158" s="49">
        <v>2</v>
      </c>
      <c r="V158" s="49">
        <v>1</v>
      </c>
      <c r="W158" s="50">
        <v>1</v>
      </c>
      <c r="X158" s="113">
        <v>12</v>
      </c>
      <c r="Y158" s="85">
        <v>24</v>
      </c>
      <c r="AB158" s="87"/>
    </row>
    <row r="159" spans="1:28" ht="15" x14ac:dyDescent="0.25">
      <c r="A159" s="146" t="s">
        <v>24</v>
      </c>
      <c r="B159" s="73">
        <v>24.600000000000019</v>
      </c>
      <c r="C159" s="112">
        <v>23</v>
      </c>
      <c r="D159" s="52" t="s">
        <v>14</v>
      </c>
      <c r="E159" s="84">
        <v>6</v>
      </c>
      <c r="F159" s="84">
        <v>6</v>
      </c>
      <c r="G159" s="84">
        <v>8</v>
      </c>
      <c r="H159" s="84">
        <v>7</v>
      </c>
      <c r="I159" s="84">
        <v>5</v>
      </c>
      <c r="J159" s="84">
        <v>5</v>
      </c>
      <c r="K159" s="84">
        <v>9</v>
      </c>
      <c r="L159" s="84">
        <v>4</v>
      </c>
      <c r="M159" s="114">
        <v>7</v>
      </c>
      <c r="N159" s="147">
        <v>57</v>
      </c>
      <c r="O159" s="84">
        <v>7</v>
      </c>
      <c r="P159" s="84">
        <v>6</v>
      </c>
      <c r="Q159" s="84">
        <v>7</v>
      </c>
      <c r="R159" s="84">
        <v>6</v>
      </c>
      <c r="S159" s="84">
        <v>4</v>
      </c>
      <c r="T159" s="84">
        <v>6</v>
      </c>
      <c r="U159" s="84">
        <v>9</v>
      </c>
      <c r="V159" s="84">
        <v>4</v>
      </c>
      <c r="W159" s="114">
        <v>5</v>
      </c>
      <c r="X159" s="109">
        <v>54</v>
      </c>
      <c r="Y159" s="67">
        <v>111</v>
      </c>
      <c r="Z159" s="92">
        <v>1.0999999999999999</v>
      </c>
      <c r="AA159" s="142">
        <v>25.700000000000021</v>
      </c>
      <c r="AB159" s="93">
        <v>120</v>
      </c>
    </row>
    <row r="160" spans="1:28" ht="15.75" thickBot="1" x14ac:dyDescent="0.3">
      <c r="A160" s="94"/>
      <c r="D160" s="148" t="s">
        <v>18</v>
      </c>
      <c r="E160" s="128">
        <v>3</v>
      </c>
      <c r="F160" s="51">
        <v>1</v>
      </c>
      <c r="G160" s="51">
        <v>0</v>
      </c>
      <c r="H160" s="51">
        <v>0</v>
      </c>
      <c r="I160" s="51">
        <v>1</v>
      </c>
      <c r="J160" s="51">
        <v>2</v>
      </c>
      <c r="K160" s="51">
        <v>0</v>
      </c>
      <c r="L160" s="51">
        <v>2</v>
      </c>
      <c r="M160" s="115">
        <v>0</v>
      </c>
      <c r="N160" s="125">
        <v>9</v>
      </c>
      <c r="O160" s="128">
        <v>2</v>
      </c>
      <c r="P160" s="51">
        <v>1</v>
      </c>
      <c r="Q160" s="51">
        <v>1</v>
      </c>
      <c r="R160" s="51">
        <v>1</v>
      </c>
      <c r="S160" s="51">
        <v>2</v>
      </c>
      <c r="T160" s="51">
        <v>1</v>
      </c>
      <c r="U160" s="51">
        <v>0</v>
      </c>
      <c r="V160" s="51">
        <v>2</v>
      </c>
      <c r="W160" s="115">
        <v>2</v>
      </c>
      <c r="X160" s="120">
        <v>12</v>
      </c>
      <c r="Y160" s="68">
        <v>21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132">
        <v>2</v>
      </c>
      <c r="F162" s="54">
        <v>1</v>
      </c>
      <c r="G162" s="54">
        <v>2</v>
      </c>
      <c r="H162" s="54">
        <v>1</v>
      </c>
      <c r="I162" s="54">
        <v>1</v>
      </c>
      <c r="J162" s="54">
        <v>1</v>
      </c>
      <c r="K162" s="54">
        <v>2</v>
      </c>
      <c r="L162" s="54">
        <v>1</v>
      </c>
      <c r="M162" s="55">
        <v>2</v>
      </c>
      <c r="N162" s="129">
        <v>13</v>
      </c>
      <c r="O162" s="132">
        <v>2</v>
      </c>
      <c r="P162" s="54">
        <v>1</v>
      </c>
      <c r="Q162" s="54">
        <v>2</v>
      </c>
      <c r="R162" s="54">
        <v>1</v>
      </c>
      <c r="S162" s="54">
        <v>1</v>
      </c>
      <c r="T162" s="54">
        <v>1</v>
      </c>
      <c r="U162" s="54">
        <v>2</v>
      </c>
      <c r="V162" s="54">
        <v>1</v>
      </c>
      <c r="W162" s="55">
        <v>2</v>
      </c>
      <c r="X162" s="116">
        <v>13</v>
      </c>
      <c r="Y162" s="55">
        <v>26</v>
      </c>
      <c r="AB162" s="87"/>
    </row>
    <row r="163" spans="1:28" ht="15" x14ac:dyDescent="0.25">
      <c r="A163" s="149" t="s">
        <v>22</v>
      </c>
      <c r="B163" s="78">
        <v>26.4</v>
      </c>
      <c r="C163" s="112">
        <v>25</v>
      </c>
      <c r="D163" s="57" t="s">
        <v>14</v>
      </c>
      <c r="E163" s="84">
        <v>9</v>
      </c>
      <c r="F163" s="84">
        <v>6</v>
      </c>
      <c r="G163" s="84">
        <v>6</v>
      </c>
      <c r="H163" s="84">
        <v>7</v>
      </c>
      <c r="I163" s="84">
        <v>2</v>
      </c>
      <c r="J163" s="84">
        <v>6</v>
      </c>
      <c r="K163" s="84">
        <v>8</v>
      </c>
      <c r="L163" s="84">
        <v>4</v>
      </c>
      <c r="M163" s="114">
        <v>7</v>
      </c>
      <c r="N163" s="130">
        <v>55</v>
      </c>
      <c r="O163" s="84">
        <v>6</v>
      </c>
      <c r="P163" s="84">
        <v>6</v>
      </c>
      <c r="Q163" s="84">
        <v>5</v>
      </c>
      <c r="R163" s="84">
        <v>6</v>
      </c>
      <c r="S163" s="84">
        <v>3</v>
      </c>
      <c r="T163" s="84">
        <v>6</v>
      </c>
      <c r="U163" s="84">
        <v>9</v>
      </c>
      <c r="V163" s="84">
        <v>5</v>
      </c>
      <c r="W163" s="114">
        <v>5</v>
      </c>
      <c r="X163" s="110">
        <v>51</v>
      </c>
      <c r="Y163" s="69">
        <v>106</v>
      </c>
      <c r="Z163" s="97">
        <v>0.4</v>
      </c>
      <c r="AA163" s="143">
        <v>26.4</v>
      </c>
      <c r="AB163" s="98">
        <v>117</v>
      </c>
    </row>
    <row r="164" spans="1:28" ht="15.75" thickBot="1" x14ac:dyDescent="0.3">
      <c r="A164" s="99"/>
      <c r="D164" s="150" t="s">
        <v>18</v>
      </c>
      <c r="E164" s="133">
        <v>0</v>
      </c>
      <c r="F164" s="56">
        <v>1</v>
      </c>
      <c r="G164" s="56">
        <v>2</v>
      </c>
      <c r="H164" s="56">
        <v>0</v>
      </c>
      <c r="I164" s="56">
        <v>4</v>
      </c>
      <c r="J164" s="56">
        <v>1</v>
      </c>
      <c r="K164" s="56">
        <v>1</v>
      </c>
      <c r="L164" s="56">
        <v>2</v>
      </c>
      <c r="M164" s="117">
        <v>1</v>
      </c>
      <c r="N164" s="131">
        <v>12</v>
      </c>
      <c r="O164" s="133">
        <v>3</v>
      </c>
      <c r="P164" s="56">
        <v>1</v>
      </c>
      <c r="Q164" s="56">
        <v>3</v>
      </c>
      <c r="R164" s="56">
        <v>1</v>
      </c>
      <c r="S164" s="56">
        <v>3</v>
      </c>
      <c r="T164" s="56">
        <v>1</v>
      </c>
      <c r="U164" s="56">
        <v>0</v>
      </c>
      <c r="V164" s="56">
        <v>1</v>
      </c>
      <c r="W164" s="117">
        <v>3</v>
      </c>
      <c r="X164" s="121">
        <v>16</v>
      </c>
      <c r="Y164" s="70">
        <v>28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137">
        <v>2</v>
      </c>
      <c r="F166" s="59">
        <v>1</v>
      </c>
      <c r="G166" s="59">
        <v>2</v>
      </c>
      <c r="H166" s="59">
        <v>1</v>
      </c>
      <c r="I166" s="59">
        <v>1</v>
      </c>
      <c r="J166" s="59">
        <v>1</v>
      </c>
      <c r="K166" s="59">
        <v>2</v>
      </c>
      <c r="L166" s="59">
        <v>1</v>
      </c>
      <c r="M166" s="60">
        <v>1</v>
      </c>
      <c r="N166" s="134">
        <v>12</v>
      </c>
      <c r="O166" s="137">
        <v>2</v>
      </c>
      <c r="P166" s="59">
        <v>1</v>
      </c>
      <c r="Q166" s="59">
        <v>2</v>
      </c>
      <c r="R166" s="59">
        <v>1</v>
      </c>
      <c r="S166" s="59">
        <v>1</v>
      </c>
      <c r="T166" s="59">
        <v>1</v>
      </c>
      <c r="U166" s="59">
        <v>2</v>
      </c>
      <c r="V166" s="59">
        <v>1</v>
      </c>
      <c r="W166" s="60">
        <v>1</v>
      </c>
      <c r="X166" s="118">
        <v>12</v>
      </c>
      <c r="Y166" s="60">
        <v>24</v>
      </c>
      <c r="AB166" s="87"/>
    </row>
    <row r="167" spans="1:28" ht="15" x14ac:dyDescent="0.25">
      <c r="A167" s="151" t="s">
        <v>23</v>
      </c>
      <c r="B167" s="79">
        <v>24.900000000000016</v>
      </c>
      <c r="C167" s="112">
        <v>23</v>
      </c>
      <c r="D167" s="62" t="s">
        <v>14</v>
      </c>
      <c r="E167" s="127">
        <v>6</v>
      </c>
      <c r="F167" s="84">
        <v>8</v>
      </c>
      <c r="G167" s="84">
        <v>7</v>
      </c>
      <c r="H167" s="84">
        <v>5</v>
      </c>
      <c r="I167" s="84">
        <v>4</v>
      </c>
      <c r="J167" s="84">
        <v>6</v>
      </c>
      <c r="K167" s="84">
        <v>9</v>
      </c>
      <c r="L167" s="84">
        <v>4</v>
      </c>
      <c r="M167" s="114">
        <v>9</v>
      </c>
      <c r="N167" s="135">
        <v>58</v>
      </c>
      <c r="O167" s="127">
        <v>8</v>
      </c>
      <c r="P167" s="84">
        <v>6</v>
      </c>
      <c r="Q167" s="84">
        <v>5</v>
      </c>
      <c r="R167" s="84">
        <v>6</v>
      </c>
      <c r="S167" s="84">
        <v>3</v>
      </c>
      <c r="T167" s="84">
        <v>6</v>
      </c>
      <c r="U167" s="84">
        <v>9</v>
      </c>
      <c r="V167" s="84">
        <v>2</v>
      </c>
      <c r="W167" s="114">
        <v>5</v>
      </c>
      <c r="X167" s="111">
        <v>50</v>
      </c>
      <c r="Y167" s="71">
        <v>108</v>
      </c>
      <c r="Z167" s="102">
        <v>0.5</v>
      </c>
      <c r="AA167" s="141">
        <v>25.400000000000016</v>
      </c>
      <c r="AB167" s="103">
        <v>134</v>
      </c>
    </row>
    <row r="168" spans="1:28" ht="15.75" thickBot="1" x14ac:dyDescent="0.3">
      <c r="A168" s="104"/>
      <c r="B168" s="105"/>
      <c r="C168" s="105"/>
      <c r="D168" s="152" t="s">
        <v>18</v>
      </c>
      <c r="E168" s="138">
        <v>3</v>
      </c>
      <c r="F168" s="61">
        <v>0</v>
      </c>
      <c r="G168" s="61">
        <v>1</v>
      </c>
      <c r="H168" s="61">
        <v>2</v>
      </c>
      <c r="I168" s="61">
        <v>2</v>
      </c>
      <c r="J168" s="61">
        <v>1</v>
      </c>
      <c r="K168" s="61">
        <v>0</v>
      </c>
      <c r="L168" s="61">
        <v>2</v>
      </c>
      <c r="M168" s="119">
        <v>0</v>
      </c>
      <c r="N168" s="136">
        <v>11</v>
      </c>
      <c r="O168" s="138">
        <v>1</v>
      </c>
      <c r="P168" s="61">
        <v>1</v>
      </c>
      <c r="Q168" s="61">
        <v>3</v>
      </c>
      <c r="R168" s="61">
        <v>1</v>
      </c>
      <c r="S168" s="61">
        <v>3</v>
      </c>
      <c r="T168" s="61">
        <v>1</v>
      </c>
      <c r="U168" s="61">
        <v>0</v>
      </c>
      <c r="V168" s="61">
        <v>4</v>
      </c>
      <c r="W168" s="119">
        <v>2</v>
      </c>
      <c r="X168" s="122">
        <v>16</v>
      </c>
      <c r="Y168" s="72">
        <v>27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164"/>
      <c r="B170" s="171" t="s">
        <v>4</v>
      </c>
      <c r="C170" s="174" t="s">
        <v>19</v>
      </c>
      <c r="D170" s="64" t="s">
        <v>1</v>
      </c>
      <c r="E170" s="163">
        <v>379</v>
      </c>
      <c r="F170" s="163">
        <v>132</v>
      </c>
      <c r="G170" s="163">
        <v>482</v>
      </c>
      <c r="H170" s="163">
        <v>369</v>
      </c>
      <c r="I170" s="163">
        <v>276</v>
      </c>
      <c r="J170" s="163">
        <v>313</v>
      </c>
      <c r="K170" s="163">
        <v>505</v>
      </c>
      <c r="L170" s="163">
        <v>316</v>
      </c>
      <c r="M170" s="163">
        <v>200</v>
      </c>
      <c r="N170" s="177" t="s">
        <v>16</v>
      </c>
      <c r="O170" s="163">
        <v>486</v>
      </c>
      <c r="P170" s="163">
        <v>306</v>
      </c>
      <c r="Q170" s="163">
        <v>144</v>
      </c>
      <c r="R170" s="163">
        <v>466</v>
      </c>
      <c r="S170" s="163">
        <v>369</v>
      </c>
      <c r="T170" s="163">
        <v>361</v>
      </c>
      <c r="U170" s="163">
        <v>381</v>
      </c>
      <c r="V170" s="163">
        <v>145</v>
      </c>
      <c r="W170" s="163">
        <v>414</v>
      </c>
      <c r="X170" s="177" t="s">
        <v>17</v>
      </c>
      <c r="Y170" s="89">
        <v>71</v>
      </c>
      <c r="Z170" s="180" t="s">
        <v>27</v>
      </c>
      <c r="AA170" s="183" t="s">
        <v>6</v>
      </c>
      <c r="AB170" s="186" t="s">
        <v>20</v>
      </c>
    </row>
    <row r="171" spans="1:28" ht="15" x14ac:dyDescent="0.25">
      <c r="A171" s="164" t="s">
        <v>33</v>
      </c>
      <c r="B171" s="172"/>
      <c r="C171" s="175"/>
      <c r="D171" s="65" t="s">
        <v>2</v>
      </c>
      <c r="E171" s="43">
        <v>4</v>
      </c>
      <c r="F171" s="39">
        <v>3</v>
      </c>
      <c r="G171" s="39">
        <v>5</v>
      </c>
      <c r="H171" s="39">
        <v>4</v>
      </c>
      <c r="I171" s="39">
        <v>4</v>
      </c>
      <c r="J171" s="39">
        <v>4</v>
      </c>
      <c r="K171" s="39">
        <v>5</v>
      </c>
      <c r="L171" s="39">
        <v>4</v>
      </c>
      <c r="M171" s="44">
        <v>3</v>
      </c>
      <c r="N171" s="178"/>
      <c r="O171" s="43">
        <v>5</v>
      </c>
      <c r="P171" s="39">
        <v>4</v>
      </c>
      <c r="Q171" s="39">
        <v>3</v>
      </c>
      <c r="R171" s="39">
        <v>5</v>
      </c>
      <c r="S171" s="39">
        <v>4</v>
      </c>
      <c r="T171" s="39">
        <v>4</v>
      </c>
      <c r="U171" s="39">
        <v>4</v>
      </c>
      <c r="V171" s="39">
        <v>3</v>
      </c>
      <c r="W171" s="44">
        <v>4</v>
      </c>
      <c r="X171" s="178"/>
      <c r="Y171" s="63">
        <v>72</v>
      </c>
      <c r="Z171" s="181"/>
      <c r="AA171" s="184"/>
      <c r="AB171" s="187"/>
    </row>
    <row r="172" spans="1:28" ht="15.75" thickBot="1" x14ac:dyDescent="0.3">
      <c r="A172" s="165">
        <v>45140</v>
      </c>
      <c r="B172" s="173"/>
      <c r="C172" s="176"/>
      <c r="D172" s="66" t="s">
        <v>3</v>
      </c>
      <c r="E172" s="45">
        <v>1</v>
      </c>
      <c r="F172" s="46">
        <v>17</v>
      </c>
      <c r="G172" s="46">
        <v>6</v>
      </c>
      <c r="H172" s="46">
        <v>9</v>
      </c>
      <c r="I172" s="46">
        <v>18</v>
      </c>
      <c r="J172" s="46">
        <v>12</v>
      </c>
      <c r="K172" s="46">
        <v>13</v>
      </c>
      <c r="L172" s="46">
        <v>15</v>
      </c>
      <c r="M172" s="47">
        <v>8</v>
      </c>
      <c r="N172" s="179"/>
      <c r="O172" s="45">
        <v>10</v>
      </c>
      <c r="P172" s="46">
        <v>5</v>
      </c>
      <c r="Q172" s="46">
        <v>16</v>
      </c>
      <c r="R172" s="46">
        <v>7</v>
      </c>
      <c r="S172" s="46">
        <v>3</v>
      </c>
      <c r="T172" s="46">
        <v>11</v>
      </c>
      <c r="U172" s="46">
        <v>4</v>
      </c>
      <c r="V172" s="46">
        <v>14</v>
      </c>
      <c r="W172" s="47">
        <v>2</v>
      </c>
      <c r="X172" s="179"/>
      <c r="Y172" s="108">
        <v>126</v>
      </c>
      <c r="Z172" s="182"/>
      <c r="AA172" s="185"/>
      <c r="AB172" s="188"/>
    </row>
    <row r="173" spans="1:28" ht="15" x14ac:dyDescent="0.25">
      <c r="A173" s="91"/>
      <c r="D173" s="48" t="s">
        <v>15</v>
      </c>
      <c r="E173" s="49">
        <v>2</v>
      </c>
      <c r="F173" s="49">
        <v>1</v>
      </c>
      <c r="G173" s="49">
        <v>2</v>
      </c>
      <c r="H173" s="49">
        <v>1</v>
      </c>
      <c r="I173" s="49">
        <v>1</v>
      </c>
      <c r="J173" s="49">
        <v>1</v>
      </c>
      <c r="K173" s="49">
        <v>1</v>
      </c>
      <c r="L173" s="49">
        <v>1</v>
      </c>
      <c r="M173" s="50">
        <v>2</v>
      </c>
      <c r="N173" s="123">
        <v>12</v>
      </c>
      <c r="O173" s="126">
        <v>1</v>
      </c>
      <c r="P173" s="49">
        <v>2</v>
      </c>
      <c r="Q173" s="49">
        <v>1</v>
      </c>
      <c r="R173" s="49">
        <v>2</v>
      </c>
      <c r="S173" s="49">
        <v>2</v>
      </c>
      <c r="T173" s="49">
        <v>1</v>
      </c>
      <c r="U173" s="49">
        <v>2</v>
      </c>
      <c r="V173" s="49">
        <v>1</v>
      </c>
      <c r="W173" s="50">
        <v>2</v>
      </c>
      <c r="X173" s="113">
        <v>14</v>
      </c>
      <c r="Y173" s="85">
        <v>26</v>
      </c>
      <c r="AB173" s="87"/>
    </row>
    <row r="174" spans="1:28" ht="15" x14ac:dyDescent="0.25">
      <c r="A174" s="91" t="s">
        <v>24</v>
      </c>
      <c r="B174" s="73">
        <v>24.500000000000018</v>
      </c>
      <c r="C174" s="112">
        <v>26</v>
      </c>
      <c r="D174" s="52" t="s">
        <v>14</v>
      </c>
      <c r="E174" s="84">
        <v>7</v>
      </c>
      <c r="F174" s="84">
        <v>3</v>
      </c>
      <c r="G174" s="84">
        <v>6</v>
      </c>
      <c r="H174" s="84">
        <v>5</v>
      </c>
      <c r="I174" s="84">
        <v>5</v>
      </c>
      <c r="J174" s="84">
        <v>7</v>
      </c>
      <c r="K174" s="84">
        <v>8</v>
      </c>
      <c r="L174" s="84">
        <v>5</v>
      </c>
      <c r="M174" s="114">
        <v>4</v>
      </c>
      <c r="N174" s="124">
        <v>50</v>
      </c>
      <c r="O174" s="84">
        <v>6</v>
      </c>
      <c r="P174" s="84">
        <v>5</v>
      </c>
      <c r="Q174" s="84">
        <v>6</v>
      </c>
      <c r="R174" s="84">
        <v>5</v>
      </c>
      <c r="S174" s="84">
        <v>5</v>
      </c>
      <c r="T174" s="84">
        <v>6</v>
      </c>
      <c r="U174" s="84">
        <v>7</v>
      </c>
      <c r="V174" s="84">
        <v>6</v>
      </c>
      <c r="W174" s="114">
        <v>7</v>
      </c>
      <c r="X174" s="109">
        <v>53</v>
      </c>
      <c r="Y174" s="67">
        <v>103</v>
      </c>
      <c r="Z174" s="92">
        <v>0.1</v>
      </c>
      <c r="AA174" s="142">
        <v>24.600000000000019</v>
      </c>
      <c r="AB174" s="93">
        <v>119</v>
      </c>
    </row>
    <row r="175" spans="1:28" ht="15.75" thickBot="1" x14ac:dyDescent="0.3">
      <c r="A175" s="94"/>
      <c r="D175" s="74" t="s">
        <v>18</v>
      </c>
      <c r="E175" s="51">
        <v>1</v>
      </c>
      <c r="F175" s="51">
        <v>3</v>
      </c>
      <c r="G175" s="51">
        <v>3</v>
      </c>
      <c r="H175" s="51">
        <v>2</v>
      </c>
      <c r="I175" s="51">
        <v>2</v>
      </c>
      <c r="J175" s="51">
        <v>0</v>
      </c>
      <c r="K175" s="51">
        <v>0</v>
      </c>
      <c r="L175" s="51">
        <v>2</v>
      </c>
      <c r="M175" s="115">
        <v>3</v>
      </c>
      <c r="N175" s="125">
        <v>16</v>
      </c>
      <c r="O175" s="128">
        <v>2</v>
      </c>
      <c r="P175" s="51">
        <v>3</v>
      </c>
      <c r="Q175" s="51">
        <v>0</v>
      </c>
      <c r="R175" s="51">
        <v>4</v>
      </c>
      <c r="S175" s="51">
        <v>3</v>
      </c>
      <c r="T175" s="51">
        <v>1</v>
      </c>
      <c r="U175" s="51">
        <v>1</v>
      </c>
      <c r="V175" s="51">
        <v>0</v>
      </c>
      <c r="W175" s="115">
        <v>1</v>
      </c>
      <c r="X175" s="120">
        <v>15</v>
      </c>
      <c r="Y175" s="68">
        <v>31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2</v>
      </c>
      <c r="F177" s="54">
        <v>1</v>
      </c>
      <c r="G177" s="54">
        <v>2</v>
      </c>
      <c r="H177" s="54">
        <v>2</v>
      </c>
      <c r="I177" s="54">
        <v>1</v>
      </c>
      <c r="J177" s="54">
        <v>1</v>
      </c>
      <c r="K177" s="54">
        <v>1</v>
      </c>
      <c r="L177" s="54">
        <v>1</v>
      </c>
      <c r="M177" s="55">
        <v>2</v>
      </c>
      <c r="N177" s="129">
        <v>13</v>
      </c>
      <c r="O177" s="132">
        <v>2</v>
      </c>
      <c r="P177" s="54">
        <v>2</v>
      </c>
      <c r="Q177" s="54">
        <v>1</v>
      </c>
      <c r="R177" s="54">
        <v>2</v>
      </c>
      <c r="S177" s="54">
        <v>2</v>
      </c>
      <c r="T177" s="54">
        <v>1</v>
      </c>
      <c r="U177" s="54">
        <v>2</v>
      </c>
      <c r="V177" s="54">
        <v>1</v>
      </c>
      <c r="W177" s="55">
        <v>2</v>
      </c>
      <c r="X177" s="116">
        <v>15</v>
      </c>
      <c r="Y177" s="55">
        <v>28</v>
      </c>
      <c r="AB177" s="87"/>
    </row>
    <row r="178" spans="1:28" ht="15" x14ac:dyDescent="0.25">
      <c r="A178" s="96" t="s">
        <v>22</v>
      </c>
      <c r="B178" s="78">
        <v>26</v>
      </c>
      <c r="C178" s="112">
        <v>28</v>
      </c>
      <c r="D178" s="57" t="s">
        <v>14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0</v>
      </c>
      <c r="K178" s="84">
        <v>0</v>
      </c>
      <c r="L178" s="84">
        <v>0</v>
      </c>
      <c r="M178" s="114">
        <v>0</v>
      </c>
      <c r="N178" s="130">
        <v>0</v>
      </c>
      <c r="O178" s="84">
        <v>0</v>
      </c>
      <c r="P178" s="84">
        <v>0</v>
      </c>
      <c r="Q178" s="84">
        <v>0</v>
      </c>
      <c r="R178" s="84">
        <v>0</v>
      </c>
      <c r="S178" s="84">
        <v>0</v>
      </c>
      <c r="T178" s="84">
        <v>0</v>
      </c>
      <c r="U178" s="84">
        <v>0</v>
      </c>
      <c r="V178" s="84">
        <v>0</v>
      </c>
      <c r="W178" s="114">
        <v>0</v>
      </c>
      <c r="X178" s="110">
        <v>0</v>
      </c>
      <c r="Y178" s="69">
        <v>0</v>
      </c>
      <c r="Z178" s="97">
        <v>0</v>
      </c>
      <c r="AA178" s="143">
        <v>26</v>
      </c>
      <c r="AB178" s="98">
        <v>116</v>
      </c>
    </row>
    <row r="179" spans="1:28" ht="15.75" thickBot="1" x14ac:dyDescent="0.3">
      <c r="A179" s="99"/>
      <c r="D179" s="75" t="s">
        <v>18</v>
      </c>
      <c r="E179" s="56">
        <v>0</v>
      </c>
      <c r="F179" s="56">
        <v>0</v>
      </c>
      <c r="G179" s="56">
        <v>0</v>
      </c>
      <c r="H179" s="56">
        <v>0</v>
      </c>
      <c r="I179" s="56">
        <v>0</v>
      </c>
      <c r="J179" s="56">
        <v>0</v>
      </c>
      <c r="K179" s="56">
        <v>0</v>
      </c>
      <c r="L179" s="56">
        <v>0</v>
      </c>
      <c r="M179" s="117">
        <v>0</v>
      </c>
      <c r="N179" s="131">
        <v>0</v>
      </c>
      <c r="O179" s="133">
        <v>0</v>
      </c>
      <c r="P179" s="56">
        <v>0</v>
      </c>
      <c r="Q179" s="56">
        <v>0</v>
      </c>
      <c r="R179" s="56">
        <v>0</v>
      </c>
      <c r="S179" s="56">
        <v>0</v>
      </c>
      <c r="T179" s="56">
        <v>0</v>
      </c>
      <c r="U179" s="56">
        <v>0</v>
      </c>
      <c r="V179" s="56">
        <v>0</v>
      </c>
      <c r="W179" s="117">
        <v>0</v>
      </c>
      <c r="X179" s="121">
        <v>0</v>
      </c>
      <c r="Y179" s="70">
        <v>0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2</v>
      </c>
      <c r="F181" s="59">
        <v>1</v>
      </c>
      <c r="G181" s="59">
        <v>2</v>
      </c>
      <c r="H181" s="59">
        <v>2</v>
      </c>
      <c r="I181" s="59">
        <v>1</v>
      </c>
      <c r="J181" s="59">
        <v>1</v>
      </c>
      <c r="K181" s="59">
        <v>1</v>
      </c>
      <c r="L181" s="59">
        <v>1</v>
      </c>
      <c r="M181" s="60">
        <v>2</v>
      </c>
      <c r="N181" s="134">
        <v>13</v>
      </c>
      <c r="O181" s="137">
        <v>1</v>
      </c>
      <c r="P181" s="59">
        <v>2</v>
      </c>
      <c r="Q181" s="59">
        <v>1</v>
      </c>
      <c r="R181" s="59">
        <v>2</v>
      </c>
      <c r="S181" s="59">
        <v>2</v>
      </c>
      <c r="T181" s="59">
        <v>1</v>
      </c>
      <c r="U181" s="59">
        <v>2</v>
      </c>
      <c r="V181" s="59">
        <v>1</v>
      </c>
      <c r="W181" s="60">
        <v>2</v>
      </c>
      <c r="X181" s="118">
        <v>14</v>
      </c>
      <c r="Y181" s="60">
        <v>27</v>
      </c>
      <c r="AB181" s="87"/>
    </row>
    <row r="182" spans="1:28" ht="15" x14ac:dyDescent="0.25">
      <c r="A182" s="101" t="s">
        <v>23</v>
      </c>
      <c r="B182" s="79">
        <v>25.300000000000015</v>
      </c>
      <c r="C182" s="112">
        <v>27</v>
      </c>
      <c r="D182" s="62" t="s">
        <v>14</v>
      </c>
      <c r="E182" s="84">
        <v>7</v>
      </c>
      <c r="F182" s="84">
        <v>4</v>
      </c>
      <c r="G182" s="84">
        <v>7</v>
      </c>
      <c r="H182" s="84">
        <v>6</v>
      </c>
      <c r="I182" s="84">
        <v>4</v>
      </c>
      <c r="J182" s="84">
        <v>5</v>
      </c>
      <c r="K182" s="84">
        <v>6</v>
      </c>
      <c r="L182" s="84">
        <v>5</v>
      </c>
      <c r="M182" s="114">
        <v>5</v>
      </c>
      <c r="N182" s="135">
        <v>49</v>
      </c>
      <c r="O182" s="84">
        <v>8</v>
      </c>
      <c r="P182" s="84">
        <v>6</v>
      </c>
      <c r="Q182" s="84">
        <v>3</v>
      </c>
      <c r="R182" s="84">
        <v>5</v>
      </c>
      <c r="S182" s="84">
        <v>7</v>
      </c>
      <c r="T182" s="84">
        <v>5</v>
      </c>
      <c r="U182" s="84">
        <v>6</v>
      </c>
      <c r="V182" s="84">
        <v>4</v>
      </c>
      <c r="W182" s="114">
        <v>5</v>
      </c>
      <c r="X182" s="111">
        <v>49</v>
      </c>
      <c r="Y182" s="71">
        <v>98</v>
      </c>
      <c r="Z182" s="102">
        <v>-0.4</v>
      </c>
      <c r="AA182" s="141">
        <v>24.900000000000016</v>
      </c>
      <c r="AB182" s="103">
        <v>133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1</v>
      </c>
      <c r="F183" s="61">
        <v>2</v>
      </c>
      <c r="G183" s="61">
        <v>2</v>
      </c>
      <c r="H183" s="61">
        <v>2</v>
      </c>
      <c r="I183" s="61">
        <v>3</v>
      </c>
      <c r="J183" s="61">
        <v>2</v>
      </c>
      <c r="K183" s="61">
        <v>2</v>
      </c>
      <c r="L183" s="61">
        <v>2</v>
      </c>
      <c r="M183" s="119">
        <v>2</v>
      </c>
      <c r="N183" s="136">
        <v>18</v>
      </c>
      <c r="O183" s="138">
        <v>0</v>
      </c>
      <c r="P183" s="61">
        <v>2</v>
      </c>
      <c r="Q183" s="61">
        <v>3</v>
      </c>
      <c r="R183" s="61">
        <v>4</v>
      </c>
      <c r="S183" s="61">
        <v>1</v>
      </c>
      <c r="T183" s="61">
        <v>2</v>
      </c>
      <c r="U183" s="61">
        <v>2</v>
      </c>
      <c r="V183" s="61">
        <v>2</v>
      </c>
      <c r="W183" s="119">
        <v>3</v>
      </c>
      <c r="X183" s="122">
        <v>19</v>
      </c>
      <c r="Y183" s="72">
        <v>37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6"/>
      <c r="B185" s="171" t="s">
        <v>4</v>
      </c>
      <c r="C185" s="174" t="s">
        <v>19</v>
      </c>
      <c r="D185" s="64" t="s">
        <v>1</v>
      </c>
      <c r="E185" s="155">
        <v>507</v>
      </c>
      <c r="F185" s="155">
        <v>362</v>
      </c>
      <c r="G185" s="155">
        <v>205</v>
      </c>
      <c r="H185" s="155">
        <v>371</v>
      </c>
      <c r="I185" s="155">
        <v>455</v>
      </c>
      <c r="J185" s="155">
        <v>393</v>
      </c>
      <c r="K185" s="155">
        <v>130</v>
      </c>
      <c r="L185" s="155">
        <v>264</v>
      </c>
      <c r="M185" s="156">
        <v>339</v>
      </c>
      <c r="N185" s="177" t="s">
        <v>16</v>
      </c>
      <c r="O185" s="157">
        <v>449</v>
      </c>
      <c r="P185" s="155">
        <v>343</v>
      </c>
      <c r="Q185" s="155">
        <v>174</v>
      </c>
      <c r="R185" s="155">
        <v>338</v>
      </c>
      <c r="S185" s="155">
        <v>331</v>
      </c>
      <c r="T185" s="155">
        <v>384</v>
      </c>
      <c r="U185" s="155">
        <v>504</v>
      </c>
      <c r="V185" s="155">
        <v>177</v>
      </c>
      <c r="W185" s="156">
        <v>345</v>
      </c>
      <c r="X185" s="177" t="s">
        <v>17</v>
      </c>
      <c r="Y185" s="89">
        <v>72.400000000000006</v>
      </c>
      <c r="Z185" s="180" t="s">
        <v>27</v>
      </c>
      <c r="AA185" s="183" t="s">
        <v>6</v>
      </c>
      <c r="AB185" s="186" t="s">
        <v>20</v>
      </c>
    </row>
    <row r="186" spans="1:28" ht="15" x14ac:dyDescent="0.25">
      <c r="A186" s="86" t="s">
        <v>31</v>
      </c>
      <c r="B186" s="172"/>
      <c r="C186" s="175"/>
      <c r="D186" s="65" t="s">
        <v>2</v>
      </c>
      <c r="E186" s="63">
        <v>5</v>
      </c>
      <c r="F186" s="63">
        <v>4</v>
      </c>
      <c r="G186" s="63">
        <v>3</v>
      </c>
      <c r="H186" s="63">
        <v>4</v>
      </c>
      <c r="I186" s="63">
        <v>5</v>
      </c>
      <c r="J186" s="63">
        <v>4</v>
      </c>
      <c r="K186" s="63">
        <v>3</v>
      </c>
      <c r="L186" s="63">
        <v>4</v>
      </c>
      <c r="M186" s="158">
        <v>4</v>
      </c>
      <c r="N186" s="178"/>
      <c r="O186" s="159">
        <v>5</v>
      </c>
      <c r="P186" s="63">
        <v>4</v>
      </c>
      <c r="Q186" s="63">
        <v>3</v>
      </c>
      <c r="R186" s="63">
        <v>4</v>
      </c>
      <c r="S186" s="63">
        <v>4</v>
      </c>
      <c r="T186" s="63">
        <v>4</v>
      </c>
      <c r="U186" s="63">
        <v>5</v>
      </c>
      <c r="V186" s="63">
        <v>3</v>
      </c>
      <c r="W186" s="158">
        <v>4</v>
      </c>
      <c r="X186" s="178"/>
      <c r="Y186" s="63">
        <v>72</v>
      </c>
      <c r="Z186" s="181"/>
      <c r="AA186" s="184"/>
      <c r="AB186" s="187"/>
    </row>
    <row r="187" spans="1:28" ht="15.75" thickBot="1" x14ac:dyDescent="0.3">
      <c r="A187" s="140">
        <v>45064</v>
      </c>
      <c r="B187" s="173"/>
      <c r="C187" s="176"/>
      <c r="D187" s="66" t="s">
        <v>3</v>
      </c>
      <c r="E187" s="160">
        <v>2</v>
      </c>
      <c r="F187" s="160">
        <v>8</v>
      </c>
      <c r="G187" s="160">
        <v>4</v>
      </c>
      <c r="H187" s="160">
        <v>10</v>
      </c>
      <c r="I187" s="160">
        <v>18</v>
      </c>
      <c r="J187" s="160">
        <v>6</v>
      </c>
      <c r="K187" s="160">
        <v>16</v>
      </c>
      <c r="L187" s="160">
        <v>14</v>
      </c>
      <c r="M187" s="161">
        <v>12</v>
      </c>
      <c r="N187" s="179"/>
      <c r="O187" s="162">
        <v>9</v>
      </c>
      <c r="P187" s="160">
        <v>17</v>
      </c>
      <c r="Q187" s="160">
        <v>11</v>
      </c>
      <c r="R187" s="160">
        <v>13</v>
      </c>
      <c r="S187" s="160">
        <v>5</v>
      </c>
      <c r="T187" s="160">
        <v>1</v>
      </c>
      <c r="U187" s="160">
        <v>3</v>
      </c>
      <c r="V187" s="160">
        <v>7</v>
      </c>
      <c r="W187" s="161">
        <v>15</v>
      </c>
      <c r="X187" s="179"/>
      <c r="Y187" s="108">
        <v>140</v>
      </c>
      <c r="Z187" s="182"/>
      <c r="AA187" s="185"/>
      <c r="AB187" s="188"/>
    </row>
    <row r="188" spans="1:28" ht="15" x14ac:dyDescent="0.25">
      <c r="A188" s="146"/>
      <c r="D188" s="48" t="s">
        <v>15</v>
      </c>
      <c r="E188" s="49">
        <v>2</v>
      </c>
      <c r="F188" s="49">
        <v>2</v>
      </c>
      <c r="G188" s="49">
        <v>2</v>
      </c>
      <c r="H188" s="49">
        <v>2</v>
      </c>
      <c r="I188" s="49">
        <v>1</v>
      </c>
      <c r="J188" s="49">
        <v>2</v>
      </c>
      <c r="K188" s="49">
        <v>1</v>
      </c>
      <c r="L188" s="49">
        <v>1</v>
      </c>
      <c r="M188" s="50">
        <v>2</v>
      </c>
      <c r="N188" s="123">
        <v>15</v>
      </c>
      <c r="O188" s="126">
        <v>2</v>
      </c>
      <c r="P188" s="49">
        <v>1</v>
      </c>
      <c r="Q188" s="49">
        <v>2</v>
      </c>
      <c r="R188" s="49">
        <v>1</v>
      </c>
      <c r="S188" s="49">
        <v>2</v>
      </c>
      <c r="T188" s="49">
        <v>2</v>
      </c>
      <c r="U188" s="49">
        <v>2</v>
      </c>
      <c r="V188" s="49">
        <v>2</v>
      </c>
      <c r="W188" s="50">
        <v>1</v>
      </c>
      <c r="X188" s="113">
        <v>15</v>
      </c>
      <c r="Y188" s="85">
        <v>30</v>
      </c>
      <c r="AB188" s="87"/>
    </row>
    <row r="189" spans="1:28" ht="15" x14ac:dyDescent="0.25">
      <c r="A189" s="146" t="s">
        <v>24</v>
      </c>
      <c r="B189" s="73">
        <v>24.000000000000018</v>
      </c>
      <c r="C189" s="112">
        <v>30</v>
      </c>
      <c r="D189" s="52" t="s">
        <v>14</v>
      </c>
      <c r="E189" s="84">
        <v>9</v>
      </c>
      <c r="F189" s="84">
        <v>6</v>
      </c>
      <c r="G189" s="84">
        <v>5</v>
      </c>
      <c r="H189" s="84">
        <v>6</v>
      </c>
      <c r="I189" s="84">
        <v>7</v>
      </c>
      <c r="J189" s="84">
        <v>7</v>
      </c>
      <c r="K189" s="84">
        <v>4</v>
      </c>
      <c r="L189" s="84">
        <v>7</v>
      </c>
      <c r="M189" s="114">
        <v>5</v>
      </c>
      <c r="N189" s="147">
        <v>56</v>
      </c>
      <c r="O189" s="84">
        <v>7</v>
      </c>
      <c r="P189" s="84">
        <v>6</v>
      </c>
      <c r="Q189" s="84">
        <v>7</v>
      </c>
      <c r="R189" s="84">
        <v>4</v>
      </c>
      <c r="S189" s="84">
        <v>5</v>
      </c>
      <c r="T189" s="84">
        <v>7</v>
      </c>
      <c r="U189" s="84">
        <v>9</v>
      </c>
      <c r="V189" s="84">
        <v>4</v>
      </c>
      <c r="W189" s="114">
        <v>6</v>
      </c>
      <c r="X189" s="109">
        <v>55</v>
      </c>
      <c r="Y189" s="67">
        <v>111</v>
      </c>
      <c r="Z189" s="92">
        <v>0.5</v>
      </c>
      <c r="AA189" s="142">
        <v>24.500000000000018</v>
      </c>
      <c r="AB189" s="93">
        <v>118</v>
      </c>
    </row>
    <row r="190" spans="1:28" ht="15.75" thickBot="1" x14ac:dyDescent="0.3">
      <c r="A190" s="94"/>
      <c r="D190" s="148" t="s">
        <v>18</v>
      </c>
      <c r="E190" s="51">
        <v>0</v>
      </c>
      <c r="F190" s="51">
        <v>2</v>
      </c>
      <c r="G190" s="51">
        <v>2</v>
      </c>
      <c r="H190" s="51">
        <v>2</v>
      </c>
      <c r="I190" s="51">
        <v>1</v>
      </c>
      <c r="J190" s="51">
        <v>1</v>
      </c>
      <c r="K190" s="51">
        <v>2</v>
      </c>
      <c r="L190" s="51">
        <v>0</v>
      </c>
      <c r="M190" s="115">
        <v>3</v>
      </c>
      <c r="N190" s="125">
        <v>13</v>
      </c>
      <c r="O190" s="128">
        <v>2</v>
      </c>
      <c r="P190" s="51">
        <v>1</v>
      </c>
      <c r="Q190" s="51">
        <v>0</v>
      </c>
      <c r="R190" s="51">
        <v>3</v>
      </c>
      <c r="S190" s="51">
        <v>3</v>
      </c>
      <c r="T190" s="51">
        <v>1</v>
      </c>
      <c r="U190" s="51">
        <v>0</v>
      </c>
      <c r="V190" s="51">
        <v>3</v>
      </c>
      <c r="W190" s="115">
        <v>1</v>
      </c>
      <c r="X190" s="120">
        <v>14</v>
      </c>
      <c r="Y190" s="68">
        <v>27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2</v>
      </c>
      <c r="H192" s="54">
        <v>2</v>
      </c>
      <c r="I192" s="54">
        <v>1</v>
      </c>
      <c r="J192" s="54">
        <v>2</v>
      </c>
      <c r="K192" s="54">
        <v>1</v>
      </c>
      <c r="L192" s="54">
        <v>1</v>
      </c>
      <c r="M192" s="55">
        <v>2</v>
      </c>
      <c r="N192" s="129">
        <v>15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2</v>
      </c>
      <c r="U192" s="54">
        <v>2</v>
      </c>
      <c r="V192" s="54">
        <v>2</v>
      </c>
      <c r="W192" s="55">
        <v>1</v>
      </c>
      <c r="X192" s="116">
        <v>15</v>
      </c>
      <c r="Y192" s="55">
        <v>30</v>
      </c>
      <c r="AB192" s="87"/>
    </row>
    <row r="193" spans="1:28" ht="15" x14ac:dyDescent="0.25">
      <c r="A193" s="149" t="s">
        <v>22</v>
      </c>
      <c r="B193" s="78">
        <v>24</v>
      </c>
      <c r="C193" s="112">
        <v>30</v>
      </c>
      <c r="D193" s="57">
        <v>9</v>
      </c>
      <c r="E193" s="84">
        <v>9</v>
      </c>
      <c r="F193" s="84">
        <v>8</v>
      </c>
      <c r="G193" s="84">
        <v>7</v>
      </c>
      <c r="H193" s="84">
        <v>8</v>
      </c>
      <c r="I193" s="84">
        <v>8</v>
      </c>
      <c r="J193" s="84">
        <v>8</v>
      </c>
      <c r="K193" s="84">
        <v>3</v>
      </c>
      <c r="L193" s="84">
        <v>7</v>
      </c>
      <c r="M193" s="114">
        <v>7</v>
      </c>
      <c r="N193" s="130">
        <v>65</v>
      </c>
      <c r="O193" s="84">
        <v>9</v>
      </c>
      <c r="P193" s="84">
        <v>6</v>
      </c>
      <c r="Q193" s="84">
        <v>6</v>
      </c>
      <c r="R193" s="84">
        <v>5</v>
      </c>
      <c r="S193" s="84">
        <v>7</v>
      </c>
      <c r="T193" s="84">
        <v>7</v>
      </c>
      <c r="U193" s="84">
        <v>7</v>
      </c>
      <c r="V193" s="84">
        <v>7</v>
      </c>
      <c r="W193" s="114">
        <v>7</v>
      </c>
      <c r="X193" s="110">
        <v>61</v>
      </c>
      <c r="Y193" s="69">
        <v>126</v>
      </c>
      <c r="Z193" s="97">
        <v>2.0000000000000004</v>
      </c>
      <c r="AA193" s="143">
        <v>26</v>
      </c>
      <c r="AB193" s="98">
        <v>116</v>
      </c>
    </row>
    <row r="194" spans="1:28" ht="15.75" thickBot="1" x14ac:dyDescent="0.3">
      <c r="A194" s="99"/>
      <c r="D194" s="150" t="s">
        <v>18</v>
      </c>
      <c r="E194" s="56">
        <v>0</v>
      </c>
      <c r="F194" s="56">
        <v>0</v>
      </c>
      <c r="G194" s="56">
        <v>0</v>
      </c>
      <c r="H194" s="56">
        <v>0</v>
      </c>
      <c r="I194" s="56">
        <v>0</v>
      </c>
      <c r="J194" s="56">
        <v>0</v>
      </c>
      <c r="K194" s="56">
        <v>3</v>
      </c>
      <c r="L194" s="56">
        <v>0</v>
      </c>
      <c r="M194" s="117">
        <v>1</v>
      </c>
      <c r="N194" s="131">
        <v>4</v>
      </c>
      <c r="O194" s="133">
        <v>0</v>
      </c>
      <c r="P194" s="56">
        <v>1</v>
      </c>
      <c r="Q194" s="56">
        <v>1</v>
      </c>
      <c r="R194" s="56">
        <v>2</v>
      </c>
      <c r="S194" s="56">
        <v>1</v>
      </c>
      <c r="T194" s="56">
        <v>1</v>
      </c>
      <c r="U194" s="56">
        <v>2</v>
      </c>
      <c r="V194" s="56">
        <v>0</v>
      </c>
      <c r="W194" s="117">
        <v>0</v>
      </c>
      <c r="X194" s="121">
        <v>8</v>
      </c>
      <c r="Y194" s="70">
        <v>12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2</v>
      </c>
      <c r="H196" s="59">
        <v>2</v>
      </c>
      <c r="I196" s="59">
        <v>1</v>
      </c>
      <c r="J196" s="59">
        <v>2</v>
      </c>
      <c r="K196" s="59">
        <v>1</v>
      </c>
      <c r="L196" s="59">
        <v>2</v>
      </c>
      <c r="M196" s="60">
        <v>2</v>
      </c>
      <c r="N196" s="134">
        <v>16</v>
      </c>
      <c r="O196" s="137">
        <v>2</v>
      </c>
      <c r="P196" s="59">
        <v>1</v>
      </c>
      <c r="Q196" s="59">
        <v>2</v>
      </c>
      <c r="R196" s="59">
        <v>2</v>
      </c>
      <c r="S196" s="59">
        <v>2</v>
      </c>
      <c r="T196" s="59">
        <v>2</v>
      </c>
      <c r="U196" s="59">
        <v>2</v>
      </c>
      <c r="V196" s="59">
        <v>2</v>
      </c>
      <c r="W196" s="60">
        <v>1</v>
      </c>
      <c r="X196" s="118">
        <v>16</v>
      </c>
      <c r="Y196" s="60">
        <v>32</v>
      </c>
      <c r="AB196" s="87"/>
    </row>
    <row r="197" spans="1:28" ht="15" x14ac:dyDescent="0.25">
      <c r="A197" s="151" t="s">
        <v>23</v>
      </c>
      <c r="B197" s="79">
        <v>25.300000000000015</v>
      </c>
      <c r="C197" s="112">
        <v>32</v>
      </c>
      <c r="D197" s="62" t="s">
        <v>14</v>
      </c>
      <c r="E197" s="84">
        <v>9</v>
      </c>
      <c r="F197" s="84">
        <v>6</v>
      </c>
      <c r="G197" s="84">
        <v>4</v>
      </c>
      <c r="H197" s="84">
        <v>5</v>
      </c>
      <c r="I197" s="84">
        <v>6</v>
      </c>
      <c r="J197" s="84">
        <v>6</v>
      </c>
      <c r="K197" s="84">
        <v>4</v>
      </c>
      <c r="L197" s="84">
        <v>8</v>
      </c>
      <c r="M197" s="114">
        <v>5</v>
      </c>
      <c r="N197" s="135">
        <v>53</v>
      </c>
      <c r="O197" s="127">
        <v>6</v>
      </c>
      <c r="P197" s="84">
        <v>6</v>
      </c>
      <c r="Q197" s="84">
        <v>4</v>
      </c>
      <c r="R197" s="84">
        <v>6</v>
      </c>
      <c r="S197" s="84">
        <v>6</v>
      </c>
      <c r="T197" s="84">
        <v>7</v>
      </c>
      <c r="U197" s="84">
        <v>7</v>
      </c>
      <c r="V197" s="84">
        <v>4</v>
      </c>
      <c r="W197" s="114">
        <v>6</v>
      </c>
      <c r="X197" s="111">
        <v>52</v>
      </c>
      <c r="Y197" s="71">
        <v>105</v>
      </c>
      <c r="Z197" s="102">
        <v>0</v>
      </c>
      <c r="AA197" s="141">
        <v>25.300000000000015</v>
      </c>
      <c r="AB197" s="103">
        <v>132</v>
      </c>
    </row>
    <row r="198" spans="1:28" ht="15.75" thickBot="1" x14ac:dyDescent="0.3">
      <c r="A198" s="104"/>
      <c r="B198" s="105"/>
      <c r="C198" s="105"/>
      <c r="D198" s="152" t="s">
        <v>18</v>
      </c>
      <c r="E198" s="61">
        <v>0</v>
      </c>
      <c r="F198" s="61">
        <v>2</v>
      </c>
      <c r="G198" s="61">
        <v>3</v>
      </c>
      <c r="H198" s="61">
        <v>3</v>
      </c>
      <c r="I198" s="61">
        <v>2</v>
      </c>
      <c r="J198" s="61">
        <v>2</v>
      </c>
      <c r="K198" s="61">
        <v>2</v>
      </c>
      <c r="L198" s="61">
        <v>0</v>
      </c>
      <c r="M198" s="119">
        <v>3</v>
      </c>
      <c r="N198" s="136">
        <v>17</v>
      </c>
      <c r="O198" s="138">
        <v>3</v>
      </c>
      <c r="P198" s="61">
        <v>1</v>
      </c>
      <c r="Q198" s="61">
        <v>3</v>
      </c>
      <c r="R198" s="61">
        <v>2</v>
      </c>
      <c r="S198" s="61">
        <v>2</v>
      </c>
      <c r="T198" s="61">
        <v>1</v>
      </c>
      <c r="U198" s="61">
        <v>2</v>
      </c>
      <c r="V198" s="61">
        <v>3</v>
      </c>
      <c r="W198" s="119">
        <v>1</v>
      </c>
      <c r="X198" s="122">
        <v>18</v>
      </c>
      <c r="Y198" s="72">
        <v>35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3"/>
      <c r="B200" s="171" t="s">
        <v>4</v>
      </c>
      <c r="C200" s="174" t="s">
        <v>19</v>
      </c>
      <c r="D200" s="64" t="s">
        <v>1</v>
      </c>
      <c r="E200" s="40">
        <v>476</v>
      </c>
      <c r="F200" s="41">
        <v>340</v>
      </c>
      <c r="G200" s="41">
        <v>145</v>
      </c>
      <c r="H200" s="41">
        <v>336</v>
      </c>
      <c r="I200" s="41">
        <v>432</v>
      </c>
      <c r="J200" s="41">
        <v>306</v>
      </c>
      <c r="K200" s="41">
        <v>310</v>
      </c>
      <c r="L200" s="41">
        <v>340</v>
      </c>
      <c r="M200" s="42">
        <v>136</v>
      </c>
      <c r="N200" s="177" t="s">
        <v>16</v>
      </c>
      <c r="O200" s="40">
        <v>405</v>
      </c>
      <c r="P200" s="41">
        <v>352</v>
      </c>
      <c r="Q200" s="41">
        <v>328</v>
      </c>
      <c r="R200" s="41">
        <v>296</v>
      </c>
      <c r="S200" s="41">
        <v>166</v>
      </c>
      <c r="T200" s="41">
        <v>348</v>
      </c>
      <c r="U200" s="41">
        <v>430</v>
      </c>
      <c r="V200" s="41">
        <v>150</v>
      </c>
      <c r="W200" s="42">
        <v>336</v>
      </c>
      <c r="X200" s="177" t="s">
        <v>17</v>
      </c>
      <c r="Y200" s="89">
        <v>68.599999999999994</v>
      </c>
      <c r="Z200" s="180" t="s">
        <v>27</v>
      </c>
      <c r="AA200" s="183" t="s">
        <v>6</v>
      </c>
      <c r="AB200" s="186" t="s">
        <v>20</v>
      </c>
    </row>
    <row r="201" spans="1:28" ht="15" x14ac:dyDescent="0.25">
      <c r="A201" s="83" t="s">
        <v>26</v>
      </c>
      <c r="B201" s="172"/>
      <c r="C201" s="175"/>
      <c r="D201" s="65" t="s">
        <v>2</v>
      </c>
      <c r="E201" s="43">
        <v>5</v>
      </c>
      <c r="F201" s="39">
        <v>4</v>
      </c>
      <c r="G201" s="39">
        <v>3</v>
      </c>
      <c r="H201" s="39">
        <v>4</v>
      </c>
      <c r="I201" s="39">
        <v>5</v>
      </c>
      <c r="J201" s="39">
        <v>4</v>
      </c>
      <c r="K201" s="39">
        <v>4</v>
      </c>
      <c r="L201" s="39">
        <v>4</v>
      </c>
      <c r="M201" s="44">
        <v>3</v>
      </c>
      <c r="N201" s="178"/>
      <c r="O201" s="43">
        <v>5</v>
      </c>
      <c r="P201" s="39">
        <v>4</v>
      </c>
      <c r="Q201" s="39">
        <v>4</v>
      </c>
      <c r="R201" s="39">
        <v>4</v>
      </c>
      <c r="S201" s="39">
        <v>3</v>
      </c>
      <c r="T201" s="39">
        <v>4</v>
      </c>
      <c r="U201" s="39">
        <v>5</v>
      </c>
      <c r="V201" s="39">
        <v>3</v>
      </c>
      <c r="W201" s="44">
        <v>4</v>
      </c>
      <c r="X201" s="178"/>
      <c r="Y201" s="63">
        <v>72</v>
      </c>
      <c r="Z201" s="181"/>
      <c r="AA201" s="184"/>
      <c r="AB201" s="187"/>
    </row>
    <row r="202" spans="1:28" ht="15.75" thickBot="1" x14ac:dyDescent="0.3">
      <c r="A202" s="139">
        <v>45042</v>
      </c>
      <c r="B202" s="173"/>
      <c r="C202" s="176"/>
      <c r="D202" s="66" t="s">
        <v>3</v>
      </c>
      <c r="E202" s="45">
        <v>4</v>
      </c>
      <c r="F202" s="46">
        <v>10</v>
      </c>
      <c r="G202" s="46">
        <v>18</v>
      </c>
      <c r="H202" s="46">
        <v>6</v>
      </c>
      <c r="I202" s="46">
        <v>2</v>
      </c>
      <c r="J202" s="46">
        <v>12</v>
      </c>
      <c r="K202" s="46">
        <v>14</v>
      </c>
      <c r="L202" s="46">
        <v>8</v>
      </c>
      <c r="M202" s="47">
        <v>16</v>
      </c>
      <c r="N202" s="179"/>
      <c r="O202" s="45">
        <v>3</v>
      </c>
      <c r="P202" s="46">
        <v>9</v>
      </c>
      <c r="Q202" s="46">
        <v>5</v>
      </c>
      <c r="R202" s="46">
        <v>13</v>
      </c>
      <c r="S202" s="46">
        <v>17</v>
      </c>
      <c r="T202" s="46">
        <v>11</v>
      </c>
      <c r="U202" s="46">
        <v>1</v>
      </c>
      <c r="V202" s="46">
        <v>15</v>
      </c>
      <c r="W202" s="47">
        <v>7</v>
      </c>
      <c r="X202" s="179"/>
      <c r="Y202" s="108">
        <v>122</v>
      </c>
      <c r="Z202" s="182"/>
      <c r="AA202" s="185"/>
      <c r="AB202" s="188"/>
    </row>
    <row r="203" spans="1:28" ht="15" x14ac:dyDescent="0.25">
      <c r="A203" s="146"/>
      <c r="D203" s="48" t="s">
        <v>15</v>
      </c>
      <c r="E203" s="49">
        <v>2</v>
      </c>
      <c r="F203" s="49">
        <v>1</v>
      </c>
      <c r="G203" s="49">
        <v>1</v>
      </c>
      <c r="H203" s="49">
        <v>1</v>
      </c>
      <c r="I203" s="49">
        <v>2</v>
      </c>
      <c r="J203" s="49">
        <v>1</v>
      </c>
      <c r="K203" s="49">
        <v>1</v>
      </c>
      <c r="L203" s="49">
        <v>1</v>
      </c>
      <c r="M203" s="50">
        <v>1</v>
      </c>
      <c r="N203" s="123">
        <v>11</v>
      </c>
      <c r="O203" s="126">
        <v>2</v>
      </c>
      <c r="P203" s="49">
        <v>1</v>
      </c>
      <c r="Q203" s="49">
        <v>1</v>
      </c>
      <c r="R203" s="49">
        <v>1</v>
      </c>
      <c r="S203" s="49">
        <v>1</v>
      </c>
      <c r="T203" s="49">
        <v>1</v>
      </c>
      <c r="U203" s="49">
        <v>2</v>
      </c>
      <c r="V203" s="49">
        <v>1</v>
      </c>
      <c r="W203" s="50">
        <v>1</v>
      </c>
      <c r="X203" s="113">
        <v>11</v>
      </c>
      <c r="Y203" s="85">
        <v>22</v>
      </c>
      <c r="AB203" s="87"/>
    </row>
    <row r="204" spans="1:28" ht="15" x14ac:dyDescent="0.25">
      <c r="A204" s="146" t="s">
        <v>24</v>
      </c>
      <c r="B204" s="73">
        <v>23.500000000000018</v>
      </c>
      <c r="C204" s="112">
        <v>22</v>
      </c>
      <c r="D204" s="52" t="s">
        <v>14</v>
      </c>
      <c r="E204" s="84">
        <v>8</v>
      </c>
      <c r="F204" s="84">
        <v>5</v>
      </c>
      <c r="G204" s="84">
        <v>5</v>
      </c>
      <c r="H204" s="84">
        <v>6</v>
      </c>
      <c r="I204" s="84">
        <v>8</v>
      </c>
      <c r="J204" s="84">
        <v>6</v>
      </c>
      <c r="K204" s="84">
        <v>5</v>
      </c>
      <c r="L204" s="84">
        <v>7</v>
      </c>
      <c r="M204" s="114">
        <v>3</v>
      </c>
      <c r="N204" s="147">
        <v>53</v>
      </c>
      <c r="O204" s="84">
        <v>8</v>
      </c>
      <c r="P204" s="84">
        <v>4</v>
      </c>
      <c r="Q204" s="84">
        <v>6</v>
      </c>
      <c r="R204" s="84">
        <v>5</v>
      </c>
      <c r="S204" s="84">
        <v>4</v>
      </c>
      <c r="T204" s="84">
        <v>6</v>
      </c>
      <c r="U204" s="84">
        <v>9</v>
      </c>
      <c r="V204" s="84">
        <v>3</v>
      </c>
      <c r="W204" s="114">
        <v>5</v>
      </c>
      <c r="X204" s="109">
        <v>50</v>
      </c>
      <c r="Y204" s="67">
        <v>103</v>
      </c>
      <c r="Z204" s="92">
        <v>0.5</v>
      </c>
      <c r="AA204" s="142">
        <v>24.000000000000018</v>
      </c>
      <c r="AB204" s="93">
        <v>117</v>
      </c>
    </row>
    <row r="205" spans="1:28" ht="15.75" thickBot="1" x14ac:dyDescent="0.3">
      <c r="A205" s="94"/>
      <c r="D205" s="148" t="s">
        <v>18</v>
      </c>
      <c r="E205" s="51">
        <v>1</v>
      </c>
      <c r="F205" s="51">
        <v>2</v>
      </c>
      <c r="G205" s="51">
        <v>1</v>
      </c>
      <c r="H205" s="51">
        <v>1</v>
      </c>
      <c r="I205" s="51">
        <v>1</v>
      </c>
      <c r="J205" s="51">
        <v>1</v>
      </c>
      <c r="K205" s="51">
        <v>2</v>
      </c>
      <c r="L205" s="51">
        <v>0</v>
      </c>
      <c r="M205" s="115">
        <v>3</v>
      </c>
      <c r="N205" s="125">
        <v>12</v>
      </c>
      <c r="O205" s="128">
        <v>1</v>
      </c>
      <c r="P205" s="51">
        <v>3</v>
      </c>
      <c r="Q205" s="51">
        <v>1</v>
      </c>
      <c r="R205" s="51">
        <v>2</v>
      </c>
      <c r="S205" s="51">
        <v>2</v>
      </c>
      <c r="T205" s="51">
        <v>1</v>
      </c>
      <c r="U205" s="51">
        <v>0</v>
      </c>
      <c r="V205" s="51">
        <v>3</v>
      </c>
      <c r="W205" s="115">
        <v>2</v>
      </c>
      <c r="X205" s="120">
        <v>15</v>
      </c>
      <c r="Y205" s="68">
        <v>27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1</v>
      </c>
      <c r="G207" s="54">
        <v>1</v>
      </c>
      <c r="H207" s="54">
        <v>2</v>
      </c>
      <c r="I207" s="54">
        <v>2</v>
      </c>
      <c r="J207" s="54">
        <v>1</v>
      </c>
      <c r="K207" s="54">
        <v>1</v>
      </c>
      <c r="L207" s="54">
        <v>1</v>
      </c>
      <c r="M207" s="55">
        <v>1</v>
      </c>
      <c r="N207" s="129">
        <v>12</v>
      </c>
      <c r="O207" s="132">
        <v>2</v>
      </c>
      <c r="P207" s="54">
        <v>1</v>
      </c>
      <c r="Q207" s="54">
        <v>2</v>
      </c>
      <c r="R207" s="54">
        <v>1</v>
      </c>
      <c r="S207" s="54">
        <v>1</v>
      </c>
      <c r="T207" s="54">
        <v>1</v>
      </c>
      <c r="U207" s="54">
        <v>2</v>
      </c>
      <c r="V207" s="54">
        <v>1</v>
      </c>
      <c r="W207" s="55">
        <v>2</v>
      </c>
      <c r="X207" s="116">
        <v>13</v>
      </c>
      <c r="Y207" s="55">
        <v>25</v>
      </c>
      <c r="AB207" s="87"/>
    </row>
    <row r="208" spans="1:28" ht="15" x14ac:dyDescent="0.25">
      <c r="A208" s="149" t="s">
        <v>22</v>
      </c>
      <c r="B208" s="78">
        <v>26.4</v>
      </c>
      <c r="C208" s="112">
        <v>25</v>
      </c>
      <c r="D208" s="57" t="s">
        <v>14</v>
      </c>
      <c r="E208" s="84">
        <v>7</v>
      </c>
      <c r="F208" s="84">
        <v>5</v>
      </c>
      <c r="G208" s="84">
        <v>4</v>
      </c>
      <c r="H208" s="84">
        <v>5</v>
      </c>
      <c r="I208" s="84">
        <v>8</v>
      </c>
      <c r="J208" s="84">
        <v>6</v>
      </c>
      <c r="K208" s="84">
        <v>6</v>
      </c>
      <c r="L208" s="84">
        <v>7</v>
      </c>
      <c r="M208" s="114">
        <v>6</v>
      </c>
      <c r="N208" s="130">
        <v>54</v>
      </c>
      <c r="O208" s="84">
        <v>6</v>
      </c>
      <c r="P208" s="84">
        <v>7</v>
      </c>
      <c r="Q208" s="84">
        <v>8</v>
      </c>
      <c r="R208" s="84">
        <v>5</v>
      </c>
      <c r="S208" s="84">
        <v>4</v>
      </c>
      <c r="T208" s="84">
        <v>5</v>
      </c>
      <c r="U208" s="84">
        <v>9</v>
      </c>
      <c r="V208" s="84">
        <v>3</v>
      </c>
      <c r="W208" s="114">
        <v>5</v>
      </c>
      <c r="X208" s="110">
        <v>52</v>
      </c>
      <c r="Y208" s="69">
        <v>106</v>
      </c>
      <c r="Z208" s="97">
        <v>0.5</v>
      </c>
      <c r="AA208" s="143">
        <v>26.4</v>
      </c>
      <c r="AB208" s="98">
        <v>115</v>
      </c>
    </row>
    <row r="209" spans="1:28" ht="15.75" thickBot="1" x14ac:dyDescent="0.3">
      <c r="A209" s="99"/>
      <c r="D209" s="150" t="s">
        <v>18</v>
      </c>
      <c r="E209" s="56">
        <v>2</v>
      </c>
      <c r="F209" s="56">
        <v>2</v>
      </c>
      <c r="G209" s="56">
        <v>2</v>
      </c>
      <c r="H209" s="56">
        <v>3</v>
      </c>
      <c r="I209" s="56">
        <v>1</v>
      </c>
      <c r="J209" s="56">
        <v>1</v>
      </c>
      <c r="K209" s="56">
        <v>1</v>
      </c>
      <c r="L209" s="56">
        <v>0</v>
      </c>
      <c r="M209" s="117">
        <v>0</v>
      </c>
      <c r="N209" s="131">
        <v>12</v>
      </c>
      <c r="O209" s="133">
        <v>3</v>
      </c>
      <c r="P209" s="56">
        <v>0</v>
      </c>
      <c r="Q209" s="56">
        <v>0</v>
      </c>
      <c r="R209" s="56">
        <v>2</v>
      </c>
      <c r="S209" s="56">
        <v>2</v>
      </c>
      <c r="T209" s="56">
        <v>2</v>
      </c>
      <c r="U209" s="56">
        <v>0</v>
      </c>
      <c r="V209" s="56">
        <v>3</v>
      </c>
      <c r="W209" s="117">
        <v>3</v>
      </c>
      <c r="X209" s="121">
        <v>15</v>
      </c>
      <c r="Y209" s="70">
        <v>27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1</v>
      </c>
      <c r="G211" s="59">
        <v>1</v>
      </c>
      <c r="H211" s="59">
        <v>2</v>
      </c>
      <c r="I211" s="59">
        <v>2</v>
      </c>
      <c r="J211" s="59">
        <v>1</v>
      </c>
      <c r="K211" s="59">
        <v>1</v>
      </c>
      <c r="L211" s="59">
        <v>1</v>
      </c>
      <c r="M211" s="60">
        <v>1</v>
      </c>
      <c r="N211" s="134">
        <v>12</v>
      </c>
      <c r="O211" s="137">
        <v>2</v>
      </c>
      <c r="P211" s="59">
        <v>1</v>
      </c>
      <c r="Q211" s="59">
        <v>2</v>
      </c>
      <c r="R211" s="59">
        <v>1</v>
      </c>
      <c r="S211" s="59">
        <v>1</v>
      </c>
      <c r="T211" s="59">
        <v>1</v>
      </c>
      <c r="U211" s="59">
        <v>2</v>
      </c>
      <c r="V211" s="59">
        <v>1</v>
      </c>
      <c r="W211" s="60">
        <v>1</v>
      </c>
      <c r="X211" s="118">
        <v>12</v>
      </c>
      <c r="Y211" s="60">
        <v>24</v>
      </c>
      <c r="AB211" s="87"/>
    </row>
    <row r="212" spans="1:28" ht="15" x14ac:dyDescent="0.25">
      <c r="A212" s="151" t="s">
        <v>23</v>
      </c>
      <c r="B212" s="79">
        <v>25.200000000000014</v>
      </c>
      <c r="C212" s="112">
        <v>24</v>
      </c>
      <c r="D212" s="62" t="s">
        <v>14</v>
      </c>
      <c r="E212" s="84">
        <v>7</v>
      </c>
      <c r="F212" s="84">
        <v>4</v>
      </c>
      <c r="G212" s="84">
        <v>6</v>
      </c>
      <c r="H212" s="84">
        <v>6</v>
      </c>
      <c r="I212" s="84">
        <v>8</v>
      </c>
      <c r="J212" s="84">
        <v>5</v>
      </c>
      <c r="K212" s="84">
        <v>7</v>
      </c>
      <c r="L212" s="84">
        <v>4</v>
      </c>
      <c r="M212" s="114">
        <v>3</v>
      </c>
      <c r="N212" s="135">
        <v>50</v>
      </c>
      <c r="O212" s="127">
        <v>6</v>
      </c>
      <c r="P212" s="84">
        <v>6</v>
      </c>
      <c r="Q212" s="84">
        <v>6</v>
      </c>
      <c r="R212" s="84">
        <v>4</v>
      </c>
      <c r="S212" s="84">
        <v>6</v>
      </c>
      <c r="T212" s="84">
        <v>5</v>
      </c>
      <c r="U212" s="84">
        <v>8</v>
      </c>
      <c r="V212" s="84">
        <v>4</v>
      </c>
      <c r="W212" s="114">
        <v>6</v>
      </c>
      <c r="X212" s="111">
        <v>51</v>
      </c>
      <c r="Y212" s="71">
        <v>101</v>
      </c>
      <c r="Z212" s="102">
        <v>0.1</v>
      </c>
      <c r="AA212" s="141">
        <v>25.300000000000015</v>
      </c>
      <c r="AB212" s="103">
        <v>131</v>
      </c>
    </row>
    <row r="213" spans="1:28" ht="15.75" thickBot="1" x14ac:dyDescent="0.3">
      <c r="A213" s="104"/>
      <c r="B213" s="105"/>
      <c r="C213" s="105"/>
      <c r="D213" s="152" t="s">
        <v>18</v>
      </c>
      <c r="E213" s="61">
        <v>2</v>
      </c>
      <c r="F213" s="61">
        <v>3</v>
      </c>
      <c r="G213" s="61">
        <v>0</v>
      </c>
      <c r="H213" s="61">
        <v>2</v>
      </c>
      <c r="I213" s="61">
        <v>1</v>
      </c>
      <c r="J213" s="61">
        <v>2</v>
      </c>
      <c r="K213" s="61">
        <v>0</v>
      </c>
      <c r="L213" s="61">
        <v>3</v>
      </c>
      <c r="M213" s="119">
        <v>3</v>
      </c>
      <c r="N213" s="136">
        <v>16</v>
      </c>
      <c r="O213" s="138">
        <v>3</v>
      </c>
      <c r="P213" s="61">
        <v>1</v>
      </c>
      <c r="Q213" s="61">
        <v>2</v>
      </c>
      <c r="R213" s="61">
        <v>3</v>
      </c>
      <c r="S213" s="61">
        <v>0</v>
      </c>
      <c r="T213" s="61">
        <v>2</v>
      </c>
      <c r="U213" s="61">
        <v>1</v>
      </c>
      <c r="V213" s="61">
        <v>2</v>
      </c>
      <c r="W213" s="119">
        <v>1</v>
      </c>
      <c r="X213" s="122">
        <v>15</v>
      </c>
      <c r="Y213" s="72">
        <v>31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3"/>
      <c r="B215" s="171" t="s">
        <v>4</v>
      </c>
      <c r="C215" s="174" t="s">
        <v>19</v>
      </c>
      <c r="D215" s="64" t="s">
        <v>1</v>
      </c>
      <c r="E215" s="163">
        <v>450</v>
      </c>
      <c r="F215" s="163">
        <v>115</v>
      </c>
      <c r="G215" s="163">
        <v>293</v>
      </c>
      <c r="H215" s="163">
        <v>458</v>
      </c>
      <c r="I215" s="163">
        <v>389</v>
      </c>
      <c r="J215" s="163">
        <v>357</v>
      </c>
      <c r="K215" s="163">
        <v>348</v>
      </c>
      <c r="L215" s="163">
        <v>307</v>
      </c>
      <c r="M215" s="163">
        <v>136</v>
      </c>
      <c r="N215" s="177" t="s">
        <v>16</v>
      </c>
      <c r="O215" s="163">
        <v>290</v>
      </c>
      <c r="P215" s="163">
        <v>415</v>
      </c>
      <c r="Q215" s="163">
        <v>169</v>
      </c>
      <c r="R215" s="163">
        <v>282</v>
      </c>
      <c r="S215" s="163">
        <v>446</v>
      </c>
      <c r="T215" s="163">
        <v>137</v>
      </c>
      <c r="U215" s="163">
        <v>338</v>
      </c>
      <c r="V215" s="163">
        <v>357</v>
      </c>
      <c r="W215" s="163">
        <v>267</v>
      </c>
      <c r="X215" s="177" t="s">
        <v>17</v>
      </c>
      <c r="Y215" s="89">
        <v>68.7</v>
      </c>
      <c r="Z215" s="180" t="s">
        <v>27</v>
      </c>
      <c r="AA215" s="183" t="s">
        <v>6</v>
      </c>
      <c r="AB215" s="186" t="s">
        <v>20</v>
      </c>
    </row>
    <row r="216" spans="1:28" ht="15" x14ac:dyDescent="0.25">
      <c r="A216" s="83" t="s">
        <v>32</v>
      </c>
      <c r="B216" s="172"/>
      <c r="C216" s="175"/>
      <c r="D216" s="65" t="s">
        <v>2</v>
      </c>
      <c r="E216" s="43">
        <v>5</v>
      </c>
      <c r="F216" s="39">
        <v>3</v>
      </c>
      <c r="G216" s="39">
        <v>4</v>
      </c>
      <c r="H216" s="39">
        <v>5</v>
      </c>
      <c r="I216" s="39">
        <v>4</v>
      </c>
      <c r="J216" s="39">
        <v>4</v>
      </c>
      <c r="K216" s="39">
        <v>4</v>
      </c>
      <c r="L216" s="39">
        <v>4</v>
      </c>
      <c r="M216" s="44">
        <v>3</v>
      </c>
      <c r="N216" s="178"/>
      <c r="O216" s="43">
        <v>4</v>
      </c>
      <c r="P216" s="39">
        <v>5</v>
      </c>
      <c r="Q216" s="39">
        <v>3</v>
      </c>
      <c r="R216" s="39">
        <v>4</v>
      </c>
      <c r="S216" s="39">
        <v>5</v>
      </c>
      <c r="T216" s="39">
        <v>3</v>
      </c>
      <c r="U216" s="39">
        <v>4</v>
      </c>
      <c r="V216" s="39">
        <v>4</v>
      </c>
      <c r="W216" s="44">
        <v>4</v>
      </c>
      <c r="X216" s="178"/>
      <c r="Y216" s="63">
        <v>72</v>
      </c>
      <c r="Z216" s="181"/>
      <c r="AA216" s="184"/>
      <c r="AB216" s="187"/>
    </row>
    <row r="217" spans="1:28" ht="15.75" thickBot="1" x14ac:dyDescent="0.3">
      <c r="A217" s="139">
        <v>45036</v>
      </c>
      <c r="B217" s="173"/>
      <c r="C217" s="176"/>
      <c r="D217" s="66" t="s">
        <v>3</v>
      </c>
      <c r="E217" s="45">
        <v>9</v>
      </c>
      <c r="F217" s="46">
        <v>17</v>
      </c>
      <c r="G217" s="46">
        <v>11</v>
      </c>
      <c r="H217" s="46">
        <v>15</v>
      </c>
      <c r="I217" s="46">
        <v>3</v>
      </c>
      <c r="J217" s="46">
        <v>1</v>
      </c>
      <c r="K217" s="46">
        <v>5</v>
      </c>
      <c r="L217" s="46">
        <v>13</v>
      </c>
      <c r="M217" s="47">
        <v>7</v>
      </c>
      <c r="N217" s="179"/>
      <c r="O217" s="45">
        <v>14</v>
      </c>
      <c r="P217" s="46">
        <v>12</v>
      </c>
      <c r="Q217" s="46">
        <v>4</v>
      </c>
      <c r="R217" s="46">
        <v>18</v>
      </c>
      <c r="S217" s="46">
        <v>16</v>
      </c>
      <c r="T217" s="46">
        <v>8</v>
      </c>
      <c r="U217" s="46">
        <v>6</v>
      </c>
      <c r="V217" s="46">
        <v>2</v>
      </c>
      <c r="W217" s="47">
        <v>10</v>
      </c>
      <c r="X217" s="179"/>
      <c r="Y217" s="108">
        <v>125</v>
      </c>
      <c r="Z217" s="182"/>
      <c r="AA217" s="185"/>
      <c r="AB217" s="188"/>
    </row>
    <row r="218" spans="1:28" ht="15" x14ac:dyDescent="0.25">
      <c r="A218" s="91"/>
      <c r="D218" s="48" t="s">
        <v>15</v>
      </c>
      <c r="E218" s="49">
        <v>1</v>
      </c>
      <c r="F218" s="49">
        <v>1</v>
      </c>
      <c r="G218" s="49">
        <v>1</v>
      </c>
      <c r="H218" s="49">
        <v>1</v>
      </c>
      <c r="I218" s="49">
        <v>2</v>
      </c>
      <c r="J218" s="49">
        <v>2</v>
      </c>
      <c r="K218" s="49">
        <v>2</v>
      </c>
      <c r="L218" s="49">
        <v>1</v>
      </c>
      <c r="M218" s="50">
        <v>1</v>
      </c>
      <c r="N218" s="123">
        <v>12</v>
      </c>
      <c r="O218" s="126">
        <v>1</v>
      </c>
      <c r="P218" s="49">
        <v>1</v>
      </c>
      <c r="Q218" s="49">
        <v>2</v>
      </c>
      <c r="R218" s="49">
        <v>1</v>
      </c>
      <c r="S218" s="49">
        <v>1</v>
      </c>
      <c r="T218" s="49">
        <v>1</v>
      </c>
      <c r="U218" s="49">
        <v>1</v>
      </c>
      <c r="V218" s="49">
        <v>2</v>
      </c>
      <c r="W218" s="50">
        <v>1</v>
      </c>
      <c r="X218" s="113">
        <v>11</v>
      </c>
      <c r="Y218" s="85">
        <v>23</v>
      </c>
      <c r="AB218" s="87"/>
    </row>
    <row r="219" spans="1:28" ht="15" x14ac:dyDescent="0.25">
      <c r="A219" s="91" t="s">
        <v>24</v>
      </c>
      <c r="B219" s="73">
        <v>23.900000000000016</v>
      </c>
      <c r="C219" s="112">
        <v>23</v>
      </c>
      <c r="D219" s="52" t="s">
        <v>14</v>
      </c>
      <c r="E219" s="84">
        <v>6</v>
      </c>
      <c r="F219" s="84">
        <v>4</v>
      </c>
      <c r="G219" s="84">
        <v>5</v>
      </c>
      <c r="H219" s="84">
        <v>6</v>
      </c>
      <c r="I219" s="84">
        <v>6</v>
      </c>
      <c r="J219" s="84">
        <v>4</v>
      </c>
      <c r="K219" s="84">
        <v>4</v>
      </c>
      <c r="L219" s="84">
        <v>5</v>
      </c>
      <c r="M219" s="114">
        <v>4</v>
      </c>
      <c r="N219" s="109">
        <v>44</v>
      </c>
      <c r="O219" s="84">
        <v>4</v>
      </c>
      <c r="P219" s="84">
        <v>6</v>
      </c>
      <c r="Q219" s="84">
        <v>7</v>
      </c>
      <c r="R219" s="84">
        <v>4</v>
      </c>
      <c r="S219" s="84">
        <v>5</v>
      </c>
      <c r="T219" s="84">
        <v>3</v>
      </c>
      <c r="U219" s="84">
        <v>7</v>
      </c>
      <c r="V219" s="84">
        <v>7</v>
      </c>
      <c r="W219" s="114">
        <v>8</v>
      </c>
      <c r="X219" s="109">
        <v>51</v>
      </c>
      <c r="Y219" s="67">
        <v>95</v>
      </c>
      <c r="Z219" s="92">
        <v>-0.4</v>
      </c>
      <c r="AA219" s="142">
        <v>23.500000000000018</v>
      </c>
      <c r="AB219" s="93">
        <v>116</v>
      </c>
    </row>
    <row r="220" spans="1:28" ht="15.75" thickBot="1" x14ac:dyDescent="0.3">
      <c r="A220" s="94"/>
      <c r="D220" s="74" t="s">
        <v>18</v>
      </c>
      <c r="E220" s="51">
        <v>2</v>
      </c>
      <c r="F220" s="51">
        <v>2</v>
      </c>
      <c r="G220" s="51">
        <v>2</v>
      </c>
      <c r="H220" s="51">
        <v>2</v>
      </c>
      <c r="I220" s="51">
        <v>2</v>
      </c>
      <c r="J220" s="51">
        <v>4</v>
      </c>
      <c r="K220" s="51">
        <v>4</v>
      </c>
      <c r="L220" s="51">
        <v>2</v>
      </c>
      <c r="M220" s="115">
        <v>2</v>
      </c>
      <c r="N220" s="125">
        <v>22</v>
      </c>
      <c r="O220" s="128">
        <v>3</v>
      </c>
      <c r="P220" s="51">
        <v>2</v>
      </c>
      <c r="Q220" s="51">
        <v>0</v>
      </c>
      <c r="R220" s="51">
        <v>3</v>
      </c>
      <c r="S220" s="51">
        <v>3</v>
      </c>
      <c r="T220" s="51">
        <v>3</v>
      </c>
      <c r="U220" s="51">
        <v>0</v>
      </c>
      <c r="V220" s="51">
        <v>1</v>
      </c>
      <c r="W220" s="115">
        <v>0</v>
      </c>
      <c r="X220" s="120">
        <v>15</v>
      </c>
      <c r="Y220" s="68">
        <v>37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1</v>
      </c>
      <c r="F222" s="54">
        <v>1</v>
      </c>
      <c r="G222" s="54">
        <v>1</v>
      </c>
      <c r="H222" s="54">
        <v>1</v>
      </c>
      <c r="I222" s="54">
        <v>2</v>
      </c>
      <c r="J222" s="54">
        <v>2</v>
      </c>
      <c r="K222" s="54">
        <v>2</v>
      </c>
      <c r="L222" s="54">
        <v>1</v>
      </c>
      <c r="M222" s="55">
        <v>2</v>
      </c>
      <c r="N222" s="129">
        <v>13</v>
      </c>
      <c r="O222" s="132">
        <v>1</v>
      </c>
      <c r="P222" s="54">
        <v>1</v>
      </c>
      <c r="Q222" s="54">
        <v>2</v>
      </c>
      <c r="R222" s="54">
        <v>1</v>
      </c>
      <c r="S222" s="54">
        <v>1</v>
      </c>
      <c r="T222" s="54">
        <v>2</v>
      </c>
      <c r="U222" s="54">
        <v>2</v>
      </c>
      <c r="V222" s="54">
        <v>2</v>
      </c>
      <c r="W222" s="55">
        <v>1</v>
      </c>
      <c r="X222" s="116">
        <v>13</v>
      </c>
      <c r="Y222" s="55">
        <v>26</v>
      </c>
      <c r="AB222" s="87"/>
    </row>
    <row r="223" spans="1:28" ht="15" x14ac:dyDescent="0.25">
      <c r="A223" s="96" t="s">
        <v>22</v>
      </c>
      <c r="B223" s="78">
        <v>26.4</v>
      </c>
      <c r="C223" s="112">
        <v>26</v>
      </c>
      <c r="D223" s="57" t="s">
        <v>14</v>
      </c>
      <c r="E223" s="84">
        <v>7</v>
      </c>
      <c r="F223" s="84">
        <v>4</v>
      </c>
      <c r="G223" s="84">
        <v>5</v>
      </c>
      <c r="H223" s="84">
        <v>7</v>
      </c>
      <c r="I223" s="84">
        <v>6</v>
      </c>
      <c r="J223" s="84">
        <v>5</v>
      </c>
      <c r="K223" s="84">
        <v>6</v>
      </c>
      <c r="L223" s="84">
        <v>5</v>
      </c>
      <c r="M223" s="114">
        <v>5</v>
      </c>
      <c r="N223" s="130">
        <v>50</v>
      </c>
      <c r="O223" s="84">
        <v>7</v>
      </c>
      <c r="P223" s="84">
        <v>5</v>
      </c>
      <c r="Q223" s="84">
        <v>5</v>
      </c>
      <c r="R223" s="84">
        <v>6</v>
      </c>
      <c r="S223" s="84">
        <v>8</v>
      </c>
      <c r="T223" s="84">
        <v>4</v>
      </c>
      <c r="U223" s="84">
        <v>6</v>
      </c>
      <c r="V223" s="84">
        <v>6</v>
      </c>
      <c r="W223" s="114">
        <v>5</v>
      </c>
      <c r="X223" s="110">
        <v>52</v>
      </c>
      <c r="Y223" s="69">
        <v>102</v>
      </c>
      <c r="Z223" s="97">
        <v>0</v>
      </c>
      <c r="AA223" s="143">
        <v>26.4</v>
      </c>
      <c r="AB223" s="98">
        <v>114</v>
      </c>
    </row>
    <row r="224" spans="1:28" ht="15.75" thickBot="1" x14ac:dyDescent="0.3">
      <c r="A224" s="99"/>
      <c r="D224" s="75" t="s">
        <v>18</v>
      </c>
      <c r="E224" s="56">
        <v>1</v>
      </c>
      <c r="F224" s="56">
        <v>2</v>
      </c>
      <c r="G224" s="56">
        <v>2</v>
      </c>
      <c r="H224" s="56">
        <v>1</v>
      </c>
      <c r="I224" s="56">
        <v>2</v>
      </c>
      <c r="J224" s="56">
        <v>3</v>
      </c>
      <c r="K224" s="56">
        <v>2</v>
      </c>
      <c r="L224" s="56">
        <v>2</v>
      </c>
      <c r="M224" s="117">
        <v>2</v>
      </c>
      <c r="N224" s="131">
        <v>17</v>
      </c>
      <c r="O224" s="133">
        <v>0</v>
      </c>
      <c r="P224" s="56">
        <v>3</v>
      </c>
      <c r="Q224" s="56">
        <v>2</v>
      </c>
      <c r="R224" s="56">
        <v>1</v>
      </c>
      <c r="S224" s="56">
        <v>0</v>
      </c>
      <c r="T224" s="56">
        <v>3</v>
      </c>
      <c r="U224" s="56">
        <v>2</v>
      </c>
      <c r="V224" s="56">
        <v>2</v>
      </c>
      <c r="W224" s="117">
        <v>2</v>
      </c>
      <c r="X224" s="121">
        <v>15</v>
      </c>
      <c r="Y224" s="70">
        <v>32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1</v>
      </c>
      <c r="F226" s="59">
        <v>1</v>
      </c>
      <c r="G226" s="59">
        <v>1</v>
      </c>
      <c r="H226" s="59">
        <v>1</v>
      </c>
      <c r="I226" s="59">
        <v>2</v>
      </c>
      <c r="J226" s="59">
        <v>2</v>
      </c>
      <c r="K226" s="59">
        <v>2</v>
      </c>
      <c r="L226" s="59">
        <v>1</v>
      </c>
      <c r="M226" s="60">
        <v>2</v>
      </c>
      <c r="N226" s="134">
        <v>13</v>
      </c>
      <c r="O226" s="137">
        <v>1</v>
      </c>
      <c r="P226" s="59">
        <v>1</v>
      </c>
      <c r="Q226" s="59">
        <v>2</v>
      </c>
      <c r="R226" s="59">
        <v>1</v>
      </c>
      <c r="S226" s="59">
        <v>1</v>
      </c>
      <c r="T226" s="59">
        <v>1</v>
      </c>
      <c r="U226" s="59">
        <v>2</v>
      </c>
      <c r="V226" s="59">
        <v>2</v>
      </c>
      <c r="W226" s="60">
        <v>1</v>
      </c>
      <c r="X226" s="118">
        <v>12</v>
      </c>
      <c r="Y226" s="60">
        <v>25</v>
      </c>
      <c r="AB226" s="87"/>
    </row>
    <row r="227" spans="1:28" ht="15" x14ac:dyDescent="0.25">
      <c r="A227" s="101" t="s">
        <v>23</v>
      </c>
      <c r="B227" s="79">
        <v>25.200000000000014</v>
      </c>
      <c r="C227" s="112">
        <v>25</v>
      </c>
      <c r="D227" s="62" t="s">
        <v>14</v>
      </c>
      <c r="E227" s="84">
        <v>7</v>
      </c>
      <c r="F227" s="84">
        <v>4</v>
      </c>
      <c r="G227" s="84">
        <v>6</v>
      </c>
      <c r="H227" s="84">
        <v>7</v>
      </c>
      <c r="I227" s="84">
        <v>6</v>
      </c>
      <c r="J227" s="84">
        <v>5</v>
      </c>
      <c r="K227" s="84">
        <v>5</v>
      </c>
      <c r="L227" s="84">
        <v>6</v>
      </c>
      <c r="M227" s="114">
        <v>7</v>
      </c>
      <c r="N227" s="135">
        <v>53</v>
      </c>
      <c r="O227" s="84">
        <v>5</v>
      </c>
      <c r="P227" s="84">
        <v>6</v>
      </c>
      <c r="Q227" s="84">
        <v>4</v>
      </c>
      <c r="R227" s="84">
        <v>5</v>
      </c>
      <c r="S227" s="84">
        <v>5</v>
      </c>
      <c r="T227" s="84">
        <v>4</v>
      </c>
      <c r="U227" s="84">
        <v>5</v>
      </c>
      <c r="V227" s="84">
        <v>5</v>
      </c>
      <c r="W227" s="114">
        <v>6</v>
      </c>
      <c r="X227" s="111">
        <v>45</v>
      </c>
      <c r="Y227" s="71">
        <v>98</v>
      </c>
      <c r="Z227" s="102">
        <v>0</v>
      </c>
      <c r="AA227" s="141">
        <v>25.200000000000014</v>
      </c>
      <c r="AB227" s="103">
        <v>130</v>
      </c>
    </row>
    <row r="228" spans="1:28" ht="15.75" thickBot="1" x14ac:dyDescent="0.3">
      <c r="A228" s="104"/>
      <c r="B228" s="105"/>
      <c r="C228" s="105"/>
      <c r="D228" s="76" t="s">
        <v>18</v>
      </c>
      <c r="E228" s="61">
        <v>1</v>
      </c>
      <c r="F228" s="61">
        <v>2</v>
      </c>
      <c r="G228" s="61">
        <v>1</v>
      </c>
      <c r="H228" s="61">
        <v>1</v>
      </c>
      <c r="I228" s="61">
        <v>2</v>
      </c>
      <c r="J228" s="61">
        <v>3</v>
      </c>
      <c r="K228" s="61">
        <v>3</v>
      </c>
      <c r="L228" s="61">
        <v>1</v>
      </c>
      <c r="M228" s="119">
        <v>0</v>
      </c>
      <c r="N228" s="136">
        <v>14</v>
      </c>
      <c r="O228" s="138">
        <v>2</v>
      </c>
      <c r="P228" s="61">
        <v>2</v>
      </c>
      <c r="Q228" s="61">
        <v>3</v>
      </c>
      <c r="R228" s="61">
        <v>2</v>
      </c>
      <c r="S228" s="61">
        <v>3</v>
      </c>
      <c r="T228" s="61">
        <v>2</v>
      </c>
      <c r="U228" s="61">
        <v>3</v>
      </c>
      <c r="V228" s="61">
        <v>3</v>
      </c>
      <c r="W228" s="119">
        <v>1</v>
      </c>
      <c r="X228" s="122">
        <v>21</v>
      </c>
      <c r="Y228" s="72">
        <v>35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144"/>
      <c r="B230" s="171" t="s">
        <v>4</v>
      </c>
      <c r="C230" s="174" t="s">
        <v>19</v>
      </c>
      <c r="D230" s="64" t="s">
        <v>1</v>
      </c>
      <c r="E230" s="40">
        <v>456</v>
      </c>
      <c r="F230" s="41">
        <v>344</v>
      </c>
      <c r="G230" s="41">
        <v>153</v>
      </c>
      <c r="H230" s="41">
        <v>467</v>
      </c>
      <c r="I230" s="41">
        <v>148</v>
      </c>
      <c r="J230" s="41">
        <v>348</v>
      </c>
      <c r="K230" s="41">
        <v>350</v>
      </c>
      <c r="L230" s="41">
        <v>314</v>
      </c>
      <c r="M230" s="42">
        <v>370</v>
      </c>
      <c r="N230" s="177" t="s">
        <v>16</v>
      </c>
      <c r="O230" s="40">
        <v>343</v>
      </c>
      <c r="P230" s="41">
        <v>434</v>
      </c>
      <c r="Q230" s="41">
        <v>145</v>
      </c>
      <c r="R230" s="41">
        <v>338</v>
      </c>
      <c r="S230" s="41">
        <v>377</v>
      </c>
      <c r="T230" s="41">
        <v>348</v>
      </c>
      <c r="U230" s="41">
        <v>148</v>
      </c>
      <c r="V230" s="41">
        <v>372</v>
      </c>
      <c r="W230" s="42">
        <v>481</v>
      </c>
      <c r="X230" s="177" t="s">
        <v>17</v>
      </c>
      <c r="Y230" s="89">
        <v>71</v>
      </c>
      <c r="Z230" s="180" t="s">
        <v>27</v>
      </c>
      <c r="AA230" s="183" t="s">
        <v>6</v>
      </c>
      <c r="AB230" s="186" t="s">
        <v>20</v>
      </c>
    </row>
    <row r="231" spans="1:28" ht="15" x14ac:dyDescent="0.25">
      <c r="A231" s="144" t="s">
        <v>28</v>
      </c>
      <c r="B231" s="172"/>
      <c r="C231" s="175"/>
      <c r="D231" s="65" t="s">
        <v>2</v>
      </c>
      <c r="E231" s="43">
        <v>5</v>
      </c>
      <c r="F231" s="39">
        <v>4</v>
      </c>
      <c r="G231" s="39">
        <v>3</v>
      </c>
      <c r="H231" s="39">
        <v>5</v>
      </c>
      <c r="I231" s="39">
        <v>3</v>
      </c>
      <c r="J231" s="39">
        <v>4</v>
      </c>
      <c r="K231" s="39">
        <v>4</v>
      </c>
      <c r="L231" s="39">
        <v>4</v>
      </c>
      <c r="M231" s="44">
        <v>4</v>
      </c>
      <c r="N231" s="178"/>
      <c r="O231" s="43">
        <v>4</v>
      </c>
      <c r="P231" s="39">
        <v>5</v>
      </c>
      <c r="Q231" s="39">
        <v>3</v>
      </c>
      <c r="R231" s="39">
        <v>4</v>
      </c>
      <c r="S231" s="39">
        <v>4</v>
      </c>
      <c r="T231" s="39">
        <v>4</v>
      </c>
      <c r="U231" s="39">
        <v>3</v>
      </c>
      <c r="V231" s="39">
        <v>4</v>
      </c>
      <c r="W231" s="44">
        <v>5</v>
      </c>
      <c r="X231" s="178"/>
      <c r="Y231" s="63">
        <v>72</v>
      </c>
      <c r="Z231" s="181"/>
      <c r="AA231" s="184"/>
      <c r="AB231" s="187"/>
    </row>
    <row r="232" spans="1:28" ht="15.75" thickBot="1" x14ac:dyDescent="0.3">
      <c r="A232" s="145">
        <v>45026</v>
      </c>
      <c r="B232" s="173"/>
      <c r="C232" s="176"/>
      <c r="D232" s="66" t="s">
        <v>3</v>
      </c>
      <c r="E232" s="45">
        <v>15</v>
      </c>
      <c r="F232" s="46">
        <v>5</v>
      </c>
      <c r="G232" s="46">
        <v>11</v>
      </c>
      <c r="H232" s="46">
        <v>9</v>
      </c>
      <c r="I232" s="46">
        <v>7</v>
      </c>
      <c r="J232" s="46">
        <v>13</v>
      </c>
      <c r="K232" s="46">
        <v>3</v>
      </c>
      <c r="L232" s="46">
        <v>17</v>
      </c>
      <c r="M232" s="47">
        <v>1</v>
      </c>
      <c r="N232" s="179"/>
      <c r="O232" s="45">
        <v>18</v>
      </c>
      <c r="P232" s="46">
        <v>8</v>
      </c>
      <c r="Q232" s="46">
        <v>16</v>
      </c>
      <c r="R232" s="46">
        <v>10</v>
      </c>
      <c r="S232" s="46">
        <v>4</v>
      </c>
      <c r="T232" s="46">
        <v>14</v>
      </c>
      <c r="U232" s="46">
        <v>12</v>
      </c>
      <c r="V232" s="46">
        <v>2</v>
      </c>
      <c r="W232" s="47">
        <v>6</v>
      </c>
      <c r="X232" s="179"/>
      <c r="Y232" s="108">
        <v>127</v>
      </c>
      <c r="Z232" s="182"/>
      <c r="AA232" s="185"/>
      <c r="AB232" s="188"/>
    </row>
    <row r="233" spans="1:28" ht="15" x14ac:dyDescent="0.25">
      <c r="A233" s="91"/>
      <c r="D233" s="48" t="s">
        <v>15</v>
      </c>
      <c r="E233" s="49">
        <v>1</v>
      </c>
      <c r="F233" s="49">
        <v>2</v>
      </c>
      <c r="G233" s="49">
        <v>1</v>
      </c>
      <c r="H233" s="49">
        <v>1</v>
      </c>
      <c r="I233" s="49">
        <v>2</v>
      </c>
      <c r="J233" s="49">
        <v>1</v>
      </c>
      <c r="K233" s="49">
        <v>2</v>
      </c>
      <c r="L233" s="49">
        <v>1</v>
      </c>
      <c r="M233" s="50">
        <v>2</v>
      </c>
      <c r="N233" s="123">
        <v>13</v>
      </c>
      <c r="O233" s="126">
        <v>1</v>
      </c>
      <c r="P233" s="49">
        <v>2</v>
      </c>
      <c r="Q233" s="49">
        <v>1</v>
      </c>
      <c r="R233" s="49">
        <v>1</v>
      </c>
      <c r="S233" s="49">
        <v>2</v>
      </c>
      <c r="T233" s="49">
        <v>1</v>
      </c>
      <c r="U233" s="49">
        <v>1</v>
      </c>
      <c r="V233" s="49">
        <v>2</v>
      </c>
      <c r="W233" s="50">
        <v>2</v>
      </c>
      <c r="X233" s="113">
        <v>13</v>
      </c>
      <c r="Y233" s="85">
        <v>26</v>
      </c>
      <c r="AB233" s="87"/>
    </row>
    <row r="234" spans="1:28" ht="15" x14ac:dyDescent="0.25">
      <c r="A234" s="91" t="s">
        <v>24</v>
      </c>
      <c r="B234" s="73">
        <v>23.600000000000016</v>
      </c>
      <c r="C234" s="112">
        <v>26</v>
      </c>
      <c r="D234" s="52" t="s">
        <v>14</v>
      </c>
      <c r="E234" s="84">
        <v>6</v>
      </c>
      <c r="F234" s="84">
        <v>5</v>
      </c>
      <c r="G234" s="84">
        <v>3</v>
      </c>
      <c r="H234" s="84">
        <v>6</v>
      </c>
      <c r="I234" s="84">
        <v>7</v>
      </c>
      <c r="J234" s="84">
        <v>5</v>
      </c>
      <c r="K234" s="84">
        <v>6</v>
      </c>
      <c r="L234" s="84">
        <v>6</v>
      </c>
      <c r="M234" s="114">
        <v>5</v>
      </c>
      <c r="N234" s="124">
        <v>49</v>
      </c>
      <c r="O234" s="84">
        <v>5</v>
      </c>
      <c r="P234" s="84">
        <v>7</v>
      </c>
      <c r="Q234" s="84">
        <v>5</v>
      </c>
      <c r="R234" s="84">
        <v>6</v>
      </c>
      <c r="S234" s="84">
        <v>7</v>
      </c>
      <c r="T234" s="84">
        <v>5</v>
      </c>
      <c r="U234" s="84">
        <v>5</v>
      </c>
      <c r="V234" s="84">
        <v>7</v>
      </c>
      <c r="W234" s="114">
        <v>9</v>
      </c>
      <c r="X234" s="109">
        <v>56</v>
      </c>
      <c r="Y234" s="67">
        <v>105</v>
      </c>
      <c r="Z234" s="92">
        <v>0.30000000000000004</v>
      </c>
      <c r="AA234" s="142">
        <v>23.900000000000016</v>
      </c>
      <c r="AB234" s="93">
        <v>115</v>
      </c>
    </row>
    <row r="235" spans="1:28" ht="15.75" thickBot="1" x14ac:dyDescent="0.3">
      <c r="A235" s="94"/>
      <c r="D235" s="74" t="s">
        <v>18</v>
      </c>
      <c r="E235" s="51">
        <v>2</v>
      </c>
      <c r="F235" s="51">
        <v>3</v>
      </c>
      <c r="G235" s="51">
        <v>3</v>
      </c>
      <c r="H235" s="51">
        <v>2</v>
      </c>
      <c r="I235" s="51">
        <v>0</v>
      </c>
      <c r="J235" s="51">
        <v>2</v>
      </c>
      <c r="K235" s="51">
        <v>2</v>
      </c>
      <c r="L235" s="51">
        <v>1</v>
      </c>
      <c r="M235" s="115">
        <v>3</v>
      </c>
      <c r="N235" s="125">
        <v>18</v>
      </c>
      <c r="O235" s="128">
        <v>2</v>
      </c>
      <c r="P235" s="51">
        <v>2</v>
      </c>
      <c r="Q235" s="51">
        <v>1</v>
      </c>
      <c r="R235" s="51">
        <v>1</v>
      </c>
      <c r="S235" s="51">
        <v>1</v>
      </c>
      <c r="T235" s="51">
        <v>2</v>
      </c>
      <c r="U235" s="51">
        <v>1</v>
      </c>
      <c r="V235" s="51">
        <v>1</v>
      </c>
      <c r="W235" s="115">
        <v>0</v>
      </c>
      <c r="X235" s="120">
        <v>11</v>
      </c>
      <c r="Y235" s="68">
        <v>29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1</v>
      </c>
      <c r="F237" s="54">
        <v>2</v>
      </c>
      <c r="G237" s="54">
        <v>2</v>
      </c>
      <c r="H237" s="54">
        <v>2</v>
      </c>
      <c r="I237" s="54">
        <v>2</v>
      </c>
      <c r="J237" s="54">
        <v>1</v>
      </c>
      <c r="K237" s="54">
        <v>2</v>
      </c>
      <c r="L237" s="54">
        <v>1</v>
      </c>
      <c r="M237" s="55">
        <v>2</v>
      </c>
      <c r="N237" s="129">
        <v>15</v>
      </c>
      <c r="O237" s="132">
        <v>1</v>
      </c>
      <c r="P237" s="54">
        <v>2</v>
      </c>
      <c r="Q237" s="54">
        <v>1</v>
      </c>
      <c r="R237" s="54">
        <v>2</v>
      </c>
      <c r="S237" s="54">
        <v>2</v>
      </c>
      <c r="T237" s="54">
        <v>1</v>
      </c>
      <c r="U237" s="54">
        <v>1</v>
      </c>
      <c r="V237" s="54">
        <v>2</v>
      </c>
      <c r="W237" s="55">
        <v>2</v>
      </c>
      <c r="X237" s="116">
        <v>14</v>
      </c>
      <c r="Y237" s="55">
        <v>29</v>
      </c>
      <c r="AB237" s="87"/>
    </row>
    <row r="238" spans="1:28" ht="15" x14ac:dyDescent="0.25">
      <c r="A238" s="96" t="s">
        <v>22</v>
      </c>
      <c r="B238" s="73">
        <v>26.4</v>
      </c>
      <c r="C238" s="112">
        <v>29</v>
      </c>
      <c r="D238" s="57" t="s">
        <v>14</v>
      </c>
      <c r="E238" s="84">
        <v>8</v>
      </c>
      <c r="F238" s="84">
        <v>6</v>
      </c>
      <c r="G238" s="84">
        <v>4</v>
      </c>
      <c r="H238" s="84">
        <v>7</v>
      </c>
      <c r="I238" s="84">
        <v>6</v>
      </c>
      <c r="J238" s="84">
        <v>7</v>
      </c>
      <c r="K238" s="84">
        <v>6</v>
      </c>
      <c r="L238" s="84">
        <v>6</v>
      </c>
      <c r="M238" s="114">
        <v>5</v>
      </c>
      <c r="N238" s="130">
        <v>55</v>
      </c>
      <c r="O238" s="84">
        <v>7</v>
      </c>
      <c r="P238" s="84">
        <v>6</v>
      </c>
      <c r="Q238" s="84">
        <v>5</v>
      </c>
      <c r="R238" s="84">
        <v>6</v>
      </c>
      <c r="S238" s="84">
        <v>6</v>
      </c>
      <c r="T238" s="84">
        <v>6</v>
      </c>
      <c r="U238" s="84">
        <v>5</v>
      </c>
      <c r="V238" s="84">
        <v>5</v>
      </c>
      <c r="W238" s="114">
        <v>8</v>
      </c>
      <c r="X238" s="110">
        <v>54</v>
      </c>
      <c r="Y238" s="69">
        <v>109</v>
      </c>
      <c r="Z238" s="97">
        <v>0.4</v>
      </c>
      <c r="AA238" s="143">
        <v>26.4</v>
      </c>
      <c r="AB238" s="98">
        <v>113</v>
      </c>
    </row>
    <row r="239" spans="1:28" ht="15.75" thickBot="1" x14ac:dyDescent="0.3">
      <c r="A239" s="99"/>
      <c r="D239" s="75" t="s">
        <v>18</v>
      </c>
      <c r="E239" s="56">
        <v>0</v>
      </c>
      <c r="F239" s="56">
        <v>2</v>
      </c>
      <c r="G239" s="56">
        <v>3</v>
      </c>
      <c r="H239" s="56">
        <v>2</v>
      </c>
      <c r="I239" s="56">
        <v>1</v>
      </c>
      <c r="J239" s="56">
        <v>0</v>
      </c>
      <c r="K239" s="56">
        <v>2</v>
      </c>
      <c r="L239" s="56">
        <v>1</v>
      </c>
      <c r="M239" s="117">
        <v>3</v>
      </c>
      <c r="N239" s="131">
        <v>14</v>
      </c>
      <c r="O239" s="133">
        <v>0</v>
      </c>
      <c r="P239" s="56">
        <v>3</v>
      </c>
      <c r="Q239" s="56">
        <v>1</v>
      </c>
      <c r="R239" s="56">
        <v>2</v>
      </c>
      <c r="S239" s="56">
        <v>2</v>
      </c>
      <c r="T239" s="56">
        <v>1</v>
      </c>
      <c r="U239" s="56">
        <v>1</v>
      </c>
      <c r="V239" s="56">
        <v>3</v>
      </c>
      <c r="W239" s="117">
        <v>1</v>
      </c>
      <c r="X239" s="121">
        <v>14</v>
      </c>
      <c r="Y239" s="70">
        <v>28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1</v>
      </c>
      <c r="F241" s="59">
        <v>2</v>
      </c>
      <c r="G241" s="59">
        <v>1</v>
      </c>
      <c r="H241" s="59">
        <v>2</v>
      </c>
      <c r="I241" s="59">
        <v>2</v>
      </c>
      <c r="J241" s="59">
        <v>1</v>
      </c>
      <c r="K241" s="59">
        <v>2</v>
      </c>
      <c r="L241" s="59">
        <v>1</v>
      </c>
      <c r="M241" s="60">
        <v>2</v>
      </c>
      <c r="N241" s="134">
        <v>14</v>
      </c>
      <c r="O241" s="137">
        <v>1</v>
      </c>
      <c r="P241" s="59">
        <v>2</v>
      </c>
      <c r="Q241" s="59">
        <v>1</v>
      </c>
      <c r="R241" s="59">
        <v>1</v>
      </c>
      <c r="S241" s="59">
        <v>2</v>
      </c>
      <c r="T241" s="59">
        <v>1</v>
      </c>
      <c r="U241" s="59">
        <v>1</v>
      </c>
      <c r="V241" s="59">
        <v>2</v>
      </c>
      <c r="W241" s="60">
        <v>2</v>
      </c>
      <c r="X241" s="118">
        <v>13</v>
      </c>
      <c r="Y241" s="60">
        <v>27</v>
      </c>
      <c r="AB241" s="87"/>
    </row>
    <row r="242" spans="1:28" ht="15" x14ac:dyDescent="0.25">
      <c r="A242" s="101" t="s">
        <v>23</v>
      </c>
      <c r="B242" s="73">
        <v>24.700000000000014</v>
      </c>
      <c r="C242" s="112">
        <v>27</v>
      </c>
      <c r="D242" s="62" t="s">
        <v>14</v>
      </c>
      <c r="E242" s="84">
        <v>6</v>
      </c>
      <c r="F242" s="84">
        <v>5</v>
      </c>
      <c r="G242" s="84">
        <v>3</v>
      </c>
      <c r="H242" s="84">
        <v>6</v>
      </c>
      <c r="I242" s="84">
        <v>7</v>
      </c>
      <c r="J242" s="84">
        <v>7</v>
      </c>
      <c r="K242" s="84">
        <v>6</v>
      </c>
      <c r="L242" s="84">
        <v>5</v>
      </c>
      <c r="M242" s="114">
        <v>6</v>
      </c>
      <c r="N242" s="135">
        <v>51</v>
      </c>
      <c r="O242" s="127">
        <v>6</v>
      </c>
      <c r="P242" s="84">
        <v>9</v>
      </c>
      <c r="Q242" s="84">
        <v>4</v>
      </c>
      <c r="R242" s="84">
        <v>6</v>
      </c>
      <c r="S242" s="84">
        <v>6</v>
      </c>
      <c r="T242" s="84">
        <v>7</v>
      </c>
      <c r="U242" s="84">
        <v>5</v>
      </c>
      <c r="V242" s="84">
        <v>7</v>
      </c>
      <c r="W242" s="114">
        <v>7</v>
      </c>
      <c r="X242" s="111">
        <v>57</v>
      </c>
      <c r="Y242" s="71">
        <v>108</v>
      </c>
      <c r="Z242" s="102">
        <v>0.5</v>
      </c>
      <c r="AA242" s="141">
        <v>25.200000000000014</v>
      </c>
      <c r="AB242" s="103">
        <v>129</v>
      </c>
    </row>
    <row r="243" spans="1:28" ht="15.75" thickBot="1" x14ac:dyDescent="0.3">
      <c r="A243" s="104"/>
      <c r="B243" s="105"/>
      <c r="C243" s="105"/>
      <c r="D243" s="76" t="s">
        <v>18</v>
      </c>
      <c r="E243" s="61">
        <v>2</v>
      </c>
      <c r="F243" s="61">
        <v>3</v>
      </c>
      <c r="G243" s="61">
        <v>3</v>
      </c>
      <c r="H243" s="61">
        <v>3</v>
      </c>
      <c r="I243" s="61">
        <v>0</v>
      </c>
      <c r="J243" s="61">
        <v>0</v>
      </c>
      <c r="K243" s="61">
        <v>2</v>
      </c>
      <c r="L243" s="61">
        <v>2</v>
      </c>
      <c r="M243" s="119">
        <v>2</v>
      </c>
      <c r="N243" s="136">
        <v>17</v>
      </c>
      <c r="O243" s="138">
        <v>1</v>
      </c>
      <c r="P243" s="61">
        <v>0</v>
      </c>
      <c r="Q243" s="61">
        <v>2</v>
      </c>
      <c r="R243" s="61">
        <v>1</v>
      </c>
      <c r="S243" s="61">
        <v>2</v>
      </c>
      <c r="T243" s="61">
        <v>0</v>
      </c>
      <c r="U243" s="61">
        <v>1</v>
      </c>
      <c r="V243" s="61">
        <v>1</v>
      </c>
      <c r="W243" s="119">
        <v>2</v>
      </c>
      <c r="X243" s="122">
        <v>10</v>
      </c>
      <c r="Y243" s="72">
        <v>27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3"/>
      <c r="B245" s="171" t="s">
        <v>4</v>
      </c>
      <c r="C245" s="174" t="s">
        <v>19</v>
      </c>
      <c r="D245" s="64" t="s">
        <v>1</v>
      </c>
      <c r="E245" s="163">
        <v>450</v>
      </c>
      <c r="F245" s="163">
        <v>115</v>
      </c>
      <c r="G245" s="163">
        <v>293</v>
      </c>
      <c r="H245" s="163">
        <v>458</v>
      </c>
      <c r="I245" s="163">
        <v>389</v>
      </c>
      <c r="J245" s="163">
        <v>357</v>
      </c>
      <c r="K245" s="163">
        <v>348</v>
      </c>
      <c r="L245" s="163">
        <v>307</v>
      </c>
      <c r="M245" s="163">
        <v>136</v>
      </c>
      <c r="N245" s="177" t="s">
        <v>16</v>
      </c>
      <c r="O245" s="163">
        <v>290</v>
      </c>
      <c r="P245" s="163">
        <v>415</v>
      </c>
      <c r="Q245" s="163">
        <v>169</v>
      </c>
      <c r="R245" s="163">
        <v>282</v>
      </c>
      <c r="S245" s="163">
        <v>446</v>
      </c>
      <c r="T245" s="163">
        <v>137</v>
      </c>
      <c r="U245" s="163">
        <v>338</v>
      </c>
      <c r="V245" s="163">
        <v>357</v>
      </c>
      <c r="W245" s="163">
        <v>267</v>
      </c>
      <c r="X245" s="177" t="s">
        <v>17</v>
      </c>
      <c r="Y245" s="89">
        <v>68.7</v>
      </c>
      <c r="Z245" s="180" t="s">
        <v>27</v>
      </c>
      <c r="AA245" s="183" t="s">
        <v>6</v>
      </c>
      <c r="AB245" s="186" t="s">
        <v>20</v>
      </c>
    </row>
    <row r="246" spans="1:28" ht="15" x14ac:dyDescent="0.25">
      <c r="A246" s="83" t="s">
        <v>32</v>
      </c>
      <c r="B246" s="172"/>
      <c r="C246" s="175"/>
      <c r="D246" s="65" t="s">
        <v>2</v>
      </c>
      <c r="E246" s="43">
        <v>5</v>
      </c>
      <c r="F246" s="39">
        <v>3</v>
      </c>
      <c r="G246" s="39">
        <v>4</v>
      </c>
      <c r="H246" s="39">
        <v>5</v>
      </c>
      <c r="I246" s="39">
        <v>4</v>
      </c>
      <c r="J246" s="39">
        <v>4</v>
      </c>
      <c r="K246" s="39">
        <v>4</v>
      </c>
      <c r="L246" s="39">
        <v>4</v>
      </c>
      <c r="M246" s="44">
        <v>3</v>
      </c>
      <c r="N246" s="178"/>
      <c r="O246" s="43">
        <v>4</v>
      </c>
      <c r="P246" s="39">
        <v>5</v>
      </c>
      <c r="Q246" s="39">
        <v>3</v>
      </c>
      <c r="R246" s="39">
        <v>4</v>
      </c>
      <c r="S246" s="39">
        <v>5</v>
      </c>
      <c r="T246" s="39">
        <v>3</v>
      </c>
      <c r="U246" s="39">
        <v>4</v>
      </c>
      <c r="V246" s="39">
        <v>4</v>
      </c>
      <c r="W246" s="44">
        <v>4</v>
      </c>
      <c r="X246" s="178"/>
      <c r="Y246" s="63">
        <v>72</v>
      </c>
      <c r="Z246" s="181"/>
      <c r="AA246" s="184"/>
      <c r="AB246" s="187"/>
    </row>
    <row r="247" spans="1:28" ht="15.75" thickBot="1" x14ac:dyDescent="0.3">
      <c r="A247" s="139">
        <v>45001</v>
      </c>
      <c r="B247" s="173"/>
      <c r="C247" s="176"/>
      <c r="D247" s="66" t="s">
        <v>3</v>
      </c>
      <c r="E247" s="45">
        <v>9</v>
      </c>
      <c r="F247" s="46">
        <v>17</v>
      </c>
      <c r="G247" s="46">
        <v>11</v>
      </c>
      <c r="H247" s="46">
        <v>15</v>
      </c>
      <c r="I247" s="46">
        <v>3</v>
      </c>
      <c r="J247" s="46">
        <v>1</v>
      </c>
      <c r="K247" s="46">
        <v>5</v>
      </c>
      <c r="L247" s="46">
        <v>13</v>
      </c>
      <c r="M247" s="47">
        <v>7</v>
      </c>
      <c r="N247" s="179"/>
      <c r="O247" s="45">
        <v>14</v>
      </c>
      <c r="P247" s="46">
        <v>12</v>
      </c>
      <c r="Q247" s="46">
        <v>4</v>
      </c>
      <c r="R247" s="46">
        <v>18</v>
      </c>
      <c r="S247" s="46">
        <v>16</v>
      </c>
      <c r="T247" s="46">
        <v>8</v>
      </c>
      <c r="U247" s="46">
        <v>6</v>
      </c>
      <c r="V247" s="46">
        <v>2</v>
      </c>
      <c r="W247" s="47">
        <v>10</v>
      </c>
      <c r="X247" s="179"/>
      <c r="Y247" s="108">
        <v>125</v>
      </c>
      <c r="Z247" s="182"/>
      <c r="AA247" s="185"/>
      <c r="AB247" s="188"/>
    </row>
    <row r="248" spans="1:28" ht="15" x14ac:dyDescent="0.25">
      <c r="A248" s="91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2</v>
      </c>
      <c r="J248" s="49">
        <v>2</v>
      </c>
      <c r="K248" s="49">
        <v>2</v>
      </c>
      <c r="L248" s="49">
        <v>1</v>
      </c>
      <c r="M248" s="50">
        <v>1</v>
      </c>
      <c r="N248" s="123">
        <v>12</v>
      </c>
      <c r="O248" s="126">
        <v>1</v>
      </c>
      <c r="P248" s="49">
        <v>1</v>
      </c>
      <c r="Q248" s="49">
        <v>2</v>
      </c>
      <c r="R248" s="49">
        <v>1</v>
      </c>
      <c r="S248" s="49">
        <v>1</v>
      </c>
      <c r="T248" s="49">
        <v>1</v>
      </c>
      <c r="U248" s="49">
        <v>1</v>
      </c>
      <c r="V248" s="49">
        <v>2</v>
      </c>
      <c r="W248" s="50">
        <v>1</v>
      </c>
      <c r="X248" s="113">
        <v>11</v>
      </c>
      <c r="Y248" s="85">
        <v>23</v>
      </c>
      <c r="AB248" s="87"/>
    </row>
    <row r="249" spans="1:28" ht="15" x14ac:dyDescent="0.25">
      <c r="A249" s="91" t="s">
        <v>24</v>
      </c>
      <c r="B249" s="73">
        <v>23.600000000000016</v>
      </c>
      <c r="C249" s="112">
        <v>23</v>
      </c>
      <c r="D249" s="52" t="s">
        <v>14</v>
      </c>
      <c r="E249" s="84">
        <v>0</v>
      </c>
      <c r="F249" s="84">
        <v>0</v>
      </c>
      <c r="G249" s="84">
        <v>0</v>
      </c>
      <c r="H249" s="84">
        <v>0</v>
      </c>
      <c r="I249" s="84">
        <v>0</v>
      </c>
      <c r="J249" s="84">
        <v>0</v>
      </c>
      <c r="K249" s="84">
        <v>0</v>
      </c>
      <c r="L249" s="84">
        <v>0</v>
      </c>
      <c r="M249" s="114">
        <v>0</v>
      </c>
      <c r="N249" s="124">
        <v>0</v>
      </c>
      <c r="O249" s="84">
        <v>0</v>
      </c>
      <c r="P249" s="84">
        <v>0</v>
      </c>
      <c r="Q249" s="84">
        <v>0</v>
      </c>
      <c r="R249" s="84">
        <v>0</v>
      </c>
      <c r="S249" s="84">
        <v>0</v>
      </c>
      <c r="T249" s="84">
        <v>0</v>
      </c>
      <c r="U249" s="84">
        <v>0</v>
      </c>
      <c r="V249" s="84">
        <v>0</v>
      </c>
      <c r="W249" s="114">
        <v>0</v>
      </c>
      <c r="X249" s="109">
        <v>0</v>
      </c>
      <c r="Y249" s="67">
        <v>0</v>
      </c>
      <c r="Z249" s="92">
        <v>0</v>
      </c>
      <c r="AA249" s="142">
        <v>23.600000000000016</v>
      </c>
      <c r="AB249" s="93">
        <v>114</v>
      </c>
    </row>
    <row r="250" spans="1:28" ht="15.75" thickBot="1" x14ac:dyDescent="0.3">
      <c r="A250" s="94"/>
      <c r="D250" s="74" t="s">
        <v>18</v>
      </c>
      <c r="E250" s="51">
        <v>0</v>
      </c>
      <c r="F250" s="51">
        <v>0</v>
      </c>
      <c r="G250" s="51">
        <v>0</v>
      </c>
      <c r="H250" s="51">
        <v>0</v>
      </c>
      <c r="I250" s="51">
        <v>0</v>
      </c>
      <c r="J250" s="51">
        <v>0</v>
      </c>
      <c r="K250" s="51">
        <v>0</v>
      </c>
      <c r="L250" s="51">
        <v>0</v>
      </c>
      <c r="M250" s="115">
        <v>0</v>
      </c>
      <c r="N250" s="125">
        <v>0</v>
      </c>
      <c r="O250" s="128">
        <v>0</v>
      </c>
      <c r="P250" s="51">
        <v>0</v>
      </c>
      <c r="Q250" s="51">
        <v>0</v>
      </c>
      <c r="R250" s="51">
        <v>0</v>
      </c>
      <c r="S250" s="51">
        <v>0</v>
      </c>
      <c r="T250" s="51">
        <v>0</v>
      </c>
      <c r="U250" s="51">
        <v>0</v>
      </c>
      <c r="V250" s="51">
        <v>0</v>
      </c>
      <c r="W250" s="115">
        <v>0</v>
      </c>
      <c r="X250" s="120">
        <v>0</v>
      </c>
      <c r="Y250" s="68">
        <v>0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1</v>
      </c>
      <c r="F252" s="54">
        <v>1</v>
      </c>
      <c r="G252" s="54">
        <v>1</v>
      </c>
      <c r="H252" s="54">
        <v>1</v>
      </c>
      <c r="I252" s="54">
        <v>2</v>
      </c>
      <c r="J252" s="54">
        <v>2</v>
      </c>
      <c r="K252" s="54">
        <v>2</v>
      </c>
      <c r="L252" s="54">
        <v>1</v>
      </c>
      <c r="M252" s="55">
        <v>2</v>
      </c>
      <c r="N252" s="129">
        <v>13</v>
      </c>
      <c r="O252" s="132">
        <v>1</v>
      </c>
      <c r="P252" s="54">
        <v>1</v>
      </c>
      <c r="Q252" s="54">
        <v>2</v>
      </c>
      <c r="R252" s="54">
        <v>1</v>
      </c>
      <c r="S252" s="54">
        <v>1</v>
      </c>
      <c r="T252" s="54">
        <v>1</v>
      </c>
      <c r="U252" s="54">
        <v>2</v>
      </c>
      <c r="V252" s="54">
        <v>2</v>
      </c>
      <c r="W252" s="55">
        <v>1</v>
      </c>
      <c r="X252" s="116">
        <v>12</v>
      </c>
      <c r="Y252" s="55">
        <v>25</v>
      </c>
      <c r="AB252" s="87"/>
    </row>
    <row r="253" spans="1:28" ht="15" x14ac:dyDescent="0.25">
      <c r="A253" s="96" t="s">
        <v>22</v>
      </c>
      <c r="B253" s="78">
        <v>25.400000000000002</v>
      </c>
      <c r="C253" s="112">
        <v>25</v>
      </c>
      <c r="D253" s="57" t="s">
        <v>14</v>
      </c>
      <c r="E253" s="84">
        <v>7</v>
      </c>
      <c r="F253" s="84">
        <v>3</v>
      </c>
      <c r="G253" s="84">
        <v>5</v>
      </c>
      <c r="H253" s="84">
        <v>7</v>
      </c>
      <c r="I253" s="84">
        <v>7</v>
      </c>
      <c r="J253" s="84">
        <v>8</v>
      </c>
      <c r="K253" s="84">
        <v>7</v>
      </c>
      <c r="L253" s="84">
        <v>5</v>
      </c>
      <c r="M253" s="114">
        <v>4</v>
      </c>
      <c r="N253" s="130">
        <v>53</v>
      </c>
      <c r="O253" s="84">
        <v>7</v>
      </c>
      <c r="P253" s="84">
        <v>7</v>
      </c>
      <c r="Q253" s="84">
        <v>7</v>
      </c>
      <c r="R253" s="84">
        <v>4</v>
      </c>
      <c r="S253" s="84">
        <v>8</v>
      </c>
      <c r="T253" s="84">
        <v>6</v>
      </c>
      <c r="U253" s="84">
        <v>8</v>
      </c>
      <c r="V253" s="84">
        <v>5</v>
      </c>
      <c r="W253" s="114">
        <v>7</v>
      </c>
      <c r="X253" s="110">
        <v>59</v>
      </c>
      <c r="Y253" s="69">
        <v>112</v>
      </c>
      <c r="Z253" s="97">
        <v>1.0999999999999999</v>
      </c>
      <c r="AA253" s="143">
        <v>26.4</v>
      </c>
      <c r="AB253" s="98">
        <v>112</v>
      </c>
    </row>
    <row r="254" spans="1:28" ht="15.75" thickBot="1" x14ac:dyDescent="0.3">
      <c r="A254" s="99"/>
      <c r="D254" s="75" t="s">
        <v>18</v>
      </c>
      <c r="E254" s="56">
        <v>1</v>
      </c>
      <c r="F254" s="56">
        <v>3</v>
      </c>
      <c r="G254" s="56">
        <v>2</v>
      </c>
      <c r="H254" s="56">
        <v>1</v>
      </c>
      <c r="I254" s="56">
        <v>1</v>
      </c>
      <c r="J254" s="56">
        <v>0</v>
      </c>
      <c r="K254" s="56">
        <v>1</v>
      </c>
      <c r="L254" s="56">
        <v>2</v>
      </c>
      <c r="M254" s="117">
        <v>3</v>
      </c>
      <c r="N254" s="131">
        <v>14</v>
      </c>
      <c r="O254" s="133">
        <v>0</v>
      </c>
      <c r="P254" s="56">
        <v>1</v>
      </c>
      <c r="Q254" s="56">
        <v>0</v>
      </c>
      <c r="R254" s="56">
        <v>3</v>
      </c>
      <c r="S254" s="56">
        <v>0</v>
      </c>
      <c r="T254" s="56">
        <v>0</v>
      </c>
      <c r="U254" s="56">
        <v>0</v>
      </c>
      <c r="V254" s="56">
        <v>3</v>
      </c>
      <c r="W254" s="117">
        <v>0</v>
      </c>
      <c r="X254" s="121">
        <v>7</v>
      </c>
      <c r="Y254" s="70">
        <v>21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1</v>
      </c>
      <c r="F256" s="59">
        <v>1</v>
      </c>
      <c r="G256" s="59">
        <v>1</v>
      </c>
      <c r="H256" s="59">
        <v>1</v>
      </c>
      <c r="I256" s="59">
        <v>2</v>
      </c>
      <c r="J256" s="59">
        <v>2</v>
      </c>
      <c r="K256" s="59">
        <v>2</v>
      </c>
      <c r="L256" s="59">
        <v>1</v>
      </c>
      <c r="M256" s="60">
        <v>2</v>
      </c>
      <c r="N256" s="134">
        <v>13</v>
      </c>
      <c r="O256" s="137">
        <v>1</v>
      </c>
      <c r="P256" s="59">
        <v>1</v>
      </c>
      <c r="Q256" s="59">
        <v>2</v>
      </c>
      <c r="R256" s="59">
        <v>1</v>
      </c>
      <c r="S256" s="59">
        <v>1</v>
      </c>
      <c r="T256" s="59">
        <v>1</v>
      </c>
      <c r="U256" s="59">
        <v>2</v>
      </c>
      <c r="V256" s="59">
        <v>2</v>
      </c>
      <c r="W256" s="60">
        <v>1</v>
      </c>
      <c r="X256" s="118">
        <v>12</v>
      </c>
      <c r="Y256" s="60">
        <v>25</v>
      </c>
      <c r="AB256" s="87"/>
    </row>
    <row r="257" spans="1:28" ht="15" x14ac:dyDescent="0.25">
      <c r="A257" s="101" t="s">
        <v>23</v>
      </c>
      <c r="B257" s="79">
        <v>25.500000000000014</v>
      </c>
      <c r="C257" s="112">
        <v>25</v>
      </c>
      <c r="D257" s="62" t="s">
        <v>14</v>
      </c>
      <c r="E257" s="84">
        <v>5</v>
      </c>
      <c r="F257" s="84">
        <v>6</v>
      </c>
      <c r="G257" s="84">
        <v>6</v>
      </c>
      <c r="H257" s="84">
        <v>6</v>
      </c>
      <c r="I257" s="84">
        <v>5</v>
      </c>
      <c r="J257" s="84">
        <v>6</v>
      </c>
      <c r="K257" s="84">
        <v>5</v>
      </c>
      <c r="L257" s="84">
        <v>5</v>
      </c>
      <c r="M257" s="114">
        <v>6</v>
      </c>
      <c r="N257" s="135">
        <v>50</v>
      </c>
      <c r="O257" s="84">
        <v>6</v>
      </c>
      <c r="P257" s="84">
        <v>7</v>
      </c>
      <c r="Q257" s="84">
        <v>4</v>
      </c>
      <c r="R257" s="84">
        <v>5</v>
      </c>
      <c r="S257" s="84">
        <v>6</v>
      </c>
      <c r="T257" s="84">
        <v>4</v>
      </c>
      <c r="U257" s="84">
        <v>4</v>
      </c>
      <c r="V257" s="84">
        <v>5</v>
      </c>
      <c r="W257" s="114">
        <v>4</v>
      </c>
      <c r="X257" s="111">
        <v>45</v>
      </c>
      <c r="Y257" s="71">
        <v>95</v>
      </c>
      <c r="Z257" s="102">
        <v>-0.8</v>
      </c>
      <c r="AA257" s="141">
        <v>24.700000000000014</v>
      </c>
      <c r="AB257" s="103">
        <v>128</v>
      </c>
    </row>
    <row r="258" spans="1:28" ht="15.75" thickBot="1" x14ac:dyDescent="0.3">
      <c r="A258" s="104"/>
      <c r="B258" s="105"/>
      <c r="C258" s="105"/>
      <c r="D258" s="76" t="s">
        <v>18</v>
      </c>
      <c r="E258" s="61">
        <v>3</v>
      </c>
      <c r="F258" s="61">
        <v>0</v>
      </c>
      <c r="G258" s="61">
        <v>1</v>
      </c>
      <c r="H258" s="61">
        <v>2</v>
      </c>
      <c r="I258" s="61">
        <v>3</v>
      </c>
      <c r="J258" s="61">
        <v>2</v>
      </c>
      <c r="K258" s="61">
        <v>3</v>
      </c>
      <c r="L258" s="61">
        <v>2</v>
      </c>
      <c r="M258" s="119">
        <v>1</v>
      </c>
      <c r="N258" s="136">
        <v>17</v>
      </c>
      <c r="O258" s="138">
        <v>1</v>
      </c>
      <c r="P258" s="61">
        <v>1</v>
      </c>
      <c r="Q258" s="61">
        <v>3</v>
      </c>
      <c r="R258" s="61">
        <v>2</v>
      </c>
      <c r="S258" s="61">
        <v>2</v>
      </c>
      <c r="T258" s="61">
        <v>2</v>
      </c>
      <c r="U258" s="61">
        <v>4</v>
      </c>
      <c r="V258" s="61">
        <v>3</v>
      </c>
      <c r="W258" s="119">
        <v>3</v>
      </c>
      <c r="X258" s="122">
        <v>21</v>
      </c>
      <c r="Y258" s="72">
        <v>38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8"/>
      <c r="B260" s="171" t="s">
        <v>4</v>
      </c>
      <c r="C260" s="174" t="s">
        <v>19</v>
      </c>
      <c r="D260" s="64" t="s">
        <v>1</v>
      </c>
      <c r="E260" s="40">
        <v>382</v>
      </c>
      <c r="F260" s="41">
        <v>459</v>
      </c>
      <c r="G260" s="41">
        <v>301</v>
      </c>
      <c r="H260" s="41">
        <v>302</v>
      </c>
      <c r="I260" s="41">
        <v>146</v>
      </c>
      <c r="J260" s="41">
        <v>373</v>
      </c>
      <c r="K260" s="41">
        <v>478</v>
      </c>
      <c r="L260" s="41">
        <v>172</v>
      </c>
      <c r="M260" s="42">
        <v>349</v>
      </c>
      <c r="N260" s="177" t="s">
        <v>16</v>
      </c>
      <c r="O260" s="40">
        <v>403</v>
      </c>
      <c r="P260" s="41">
        <v>182</v>
      </c>
      <c r="Q260" s="41">
        <v>471</v>
      </c>
      <c r="R260" s="41">
        <v>150</v>
      </c>
      <c r="S260" s="41">
        <v>387</v>
      </c>
      <c r="T260" s="41">
        <v>286</v>
      </c>
      <c r="U260" s="41">
        <v>376</v>
      </c>
      <c r="V260" s="41">
        <v>476</v>
      </c>
      <c r="W260" s="42">
        <v>270</v>
      </c>
      <c r="X260" s="177" t="s">
        <v>17</v>
      </c>
      <c r="Y260" s="89">
        <v>71.5</v>
      </c>
      <c r="Z260" s="180" t="s">
        <v>27</v>
      </c>
      <c r="AA260" s="183" t="s">
        <v>6</v>
      </c>
      <c r="AB260" s="186" t="s">
        <v>20</v>
      </c>
    </row>
    <row r="261" spans="1:28" ht="15" x14ac:dyDescent="0.25">
      <c r="A261" s="90" t="s">
        <v>21</v>
      </c>
      <c r="B261" s="172"/>
      <c r="C261" s="175"/>
      <c r="D261" s="65" t="s">
        <v>2</v>
      </c>
      <c r="E261" s="43">
        <v>4</v>
      </c>
      <c r="F261" s="39">
        <v>5</v>
      </c>
      <c r="G261" s="39">
        <v>4</v>
      </c>
      <c r="H261" s="39">
        <v>4</v>
      </c>
      <c r="I261" s="39">
        <v>3</v>
      </c>
      <c r="J261" s="39">
        <v>4</v>
      </c>
      <c r="K261" s="39">
        <v>5</v>
      </c>
      <c r="L261" s="39">
        <v>3</v>
      </c>
      <c r="M261" s="44">
        <v>4</v>
      </c>
      <c r="N261" s="178"/>
      <c r="O261" s="43">
        <v>4</v>
      </c>
      <c r="P261" s="39">
        <v>3</v>
      </c>
      <c r="Q261" s="39">
        <v>5</v>
      </c>
      <c r="R261" s="39">
        <v>3</v>
      </c>
      <c r="S261" s="39">
        <v>4</v>
      </c>
      <c r="T261" s="39">
        <v>4</v>
      </c>
      <c r="U261" s="39">
        <v>4</v>
      </c>
      <c r="V261" s="39">
        <v>5</v>
      </c>
      <c r="W261" s="44">
        <v>4</v>
      </c>
      <c r="X261" s="178"/>
      <c r="Y261" s="63">
        <v>72</v>
      </c>
      <c r="Z261" s="181"/>
      <c r="AA261" s="184"/>
      <c r="AB261" s="187"/>
    </row>
    <row r="262" spans="1:28" ht="15.75" thickBot="1" x14ac:dyDescent="0.3">
      <c r="A262" s="107">
        <v>44936</v>
      </c>
      <c r="B262" s="173"/>
      <c r="C262" s="176"/>
      <c r="D262" s="66" t="s">
        <v>3</v>
      </c>
      <c r="E262" s="45">
        <v>5</v>
      </c>
      <c r="F262" s="46">
        <v>9</v>
      </c>
      <c r="G262" s="46">
        <v>13</v>
      </c>
      <c r="H262" s="46">
        <v>15</v>
      </c>
      <c r="I262" s="46">
        <v>17</v>
      </c>
      <c r="J262" s="46">
        <v>3</v>
      </c>
      <c r="K262" s="46">
        <v>7</v>
      </c>
      <c r="L262" s="46">
        <v>11</v>
      </c>
      <c r="M262" s="47">
        <v>1</v>
      </c>
      <c r="N262" s="179"/>
      <c r="O262" s="45">
        <v>4</v>
      </c>
      <c r="P262" s="46">
        <v>14</v>
      </c>
      <c r="Q262" s="46">
        <v>6</v>
      </c>
      <c r="R262" s="46">
        <v>18</v>
      </c>
      <c r="S262" s="46">
        <v>2</v>
      </c>
      <c r="T262" s="46">
        <v>16</v>
      </c>
      <c r="U262" s="46">
        <v>8</v>
      </c>
      <c r="V262" s="46">
        <v>12</v>
      </c>
      <c r="W262" s="47">
        <v>10</v>
      </c>
      <c r="X262" s="179"/>
      <c r="Y262" s="108">
        <v>130</v>
      </c>
      <c r="Z262" s="182"/>
      <c r="AA262" s="185"/>
      <c r="AB262" s="188"/>
    </row>
    <row r="263" spans="1:28" ht="15" x14ac:dyDescent="0.25">
      <c r="A263" s="91"/>
      <c r="D263" s="48" t="s">
        <v>15</v>
      </c>
      <c r="E263" s="49">
        <v>2</v>
      </c>
      <c r="F263" s="49">
        <v>1</v>
      </c>
      <c r="G263" s="49">
        <v>1</v>
      </c>
      <c r="H263" s="49">
        <v>1</v>
      </c>
      <c r="I263" s="49">
        <v>1</v>
      </c>
      <c r="J263" s="49">
        <v>2</v>
      </c>
      <c r="K263" s="49">
        <v>2</v>
      </c>
      <c r="L263" s="49">
        <v>1</v>
      </c>
      <c r="M263" s="50">
        <v>2</v>
      </c>
      <c r="N263" s="123">
        <v>13</v>
      </c>
      <c r="O263" s="126">
        <v>2</v>
      </c>
      <c r="P263" s="49">
        <v>1</v>
      </c>
      <c r="Q263" s="49">
        <v>2</v>
      </c>
      <c r="R263" s="49">
        <v>1</v>
      </c>
      <c r="S263" s="49">
        <v>2</v>
      </c>
      <c r="T263" s="49">
        <v>1</v>
      </c>
      <c r="U263" s="49">
        <v>2</v>
      </c>
      <c r="V263" s="49">
        <v>1</v>
      </c>
      <c r="W263" s="50">
        <v>1</v>
      </c>
      <c r="X263" s="113">
        <v>13</v>
      </c>
      <c r="Y263" s="85">
        <v>26</v>
      </c>
      <c r="AB263" s="87"/>
    </row>
    <row r="264" spans="1:28" ht="15" x14ac:dyDescent="0.25">
      <c r="A264" s="91" t="s">
        <v>24</v>
      </c>
      <c r="B264" s="73">
        <v>23.200000000000017</v>
      </c>
      <c r="C264" s="112">
        <v>26</v>
      </c>
      <c r="D264" s="52" t="s">
        <v>14</v>
      </c>
      <c r="E264" s="84">
        <v>5</v>
      </c>
      <c r="F264" s="84">
        <v>7</v>
      </c>
      <c r="G264" s="84">
        <v>4</v>
      </c>
      <c r="H264" s="84">
        <v>6</v>
      </c>
      <c r="I264" s="84">
        <v>6</v>
      </c>
      <c r="J264" s="84">
        <v>6</v>
      </c>
      <c r="K264" s="84">
        <v>6</v>
      </c>
      <c r="L264" s="84">
        <v>4</v>
      </c>
      <c r="M264" s="114">
        <v>6</v>
      </c>
      <c r="N264" s="124">
        <v>50</v>
      </c>
      <c r="O264" s="84">
        <v>8</v>
      </c>
      <c r="P264" s="84">
        <v>5</v>
      </c>
      <c r="Q264" s="84">
        <v>7</v>
      </c>
      <c r="R264" s="84">
        <v>4</v>
      </c>
      <c r="S264" s="84">
        <v>6</v>
      </c>
      <c r="T264" s="84">
        <v>5</v>
      </c>
      <c r="U264" s="84">
        <v>8</v>
      </c>
      <c r="V264" s="84">
        <v>8</v>
      </c>
      <c r="W264" s="114">
        <v>5</v>
      </c>
      <c r="X264" s="109">
        <v>56</v>
      </c>
      <c r="Y264" s="67">
        <v>106</v>
      </c>
      <c r="Z264" s="92">
        <v>0.4</v>
      </c>
      <c r="AA264" s="142">
        <v>23.600000000000016</v>
      </c>
      <c r="AB264" s="93">
        <v>114</v>
      </c>
    </row>
    <row r="265" spans="1:28" ht="15.75" thickBot="1" x14ac:dyDescent="0.3">
      <c r="A265" s="94"/>
      <c r="D265" s="74" t="s">
        <v>18</v>
      </c>
      <c r="E265" s="51">
        <v>3</v>
      </c>
      <c r="F265" s="51">
        <v>1</v>
      </c>
      <c r="G265" s="51">
        <v>3</v>
      </c>
      <c r="H265" s="51">
        <v>1</v>
      </c>
      <c r="I265" s="51">
        <v>0</v>
      </c>
      <c r="J265" s="51">
        <v>2</v>
      </c>
      <c r="K265" s="51">
        <v>3</v>
      </c>
      <c r="L265" s="51">
        <v>2</v>
      </c>
      <c r="M265" s="115">
        <v>2</v>
      </c>
      <c r="N265" s="125">
        <v>17</v>
      </c>
      <c r="O265" s="128">
        <v>0</v>
      </c>
      <c r="P265" s="51">
        <v>1</v>
      </c>
      <c r="Q265" s="51">
        <v>2</v>
      </c>
      <c r="R265" s="51">
        <v>2</v>
      </c>
      <c r="S265" s="51">
        <v>2</v>
      </c>
      <c r="T265" s="51">
        <v>2</v>
      </c>
      <c r="U265" s="51">
        <v>0</v>
      </c>
      <c r="V265" s="51">
        <v>0</v>
      </c>
      <c r="W265" s="115">
        <v>2</v>
      </c>
      <c r="X265" s="120">
        <v>11</v>
      </c>
      <c r="Y265" s="68">
        <v>28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2</v>
      </c>
      <c r="G267" s="54">
        <v>1</v>
      </c>
      <c r="H267" s="54">
        <v>1</v>
      </c>
      <c r="I267" s="54">
        <v>1</v>
      </c>
      <c r="J267" s="54">
        <v>2</v>
      </c>
      <c r="K267" s="54">
        <v>2</v>
      </c>
      <c r="L267" s="54">
        <v>1</v>
      </c>
      <c r="M267" s="55">
        <v>2</v>
      </c>
      <c r="N267" s="129">
        <v>14</v>
      </c>
      <c r="O267" s="132">
        <v>2</v>
      </c>
      <c r="P267" s="54">
        <v>1</v>
      </c>
      <c r="Q267" s="54">
        <v>2</v>
      </c>
      <c r="R267" s="54">
        <v>1</v>
      </c>
      <c r="S267" s="54">
        <v>2</v>
      </c>
      <c r="T267" s="54">
        <v>1</v>
      </c>
      <c r="U267" s="54">
        <v>2</v>
      </c>
      <c r="V267" s="54">
        <v>1</v>
      </c>
      <c r="W267" s="55">
        <v>2</v>
      </c>
      <c r="X267" s="116">
        <v>14</v>
      </c>
      <c r="Y267" s="55">
        <v>28</v>
      </c>
      <c r="AB267" s="87"/>
    </row>
    <row r="268" spans="1:28" ht="15" x14ac:dyDescent="0.25">
      <c r="A268" s="96" t="s">
        <v>22</v>
      </c>
      <c r="B268" s="78">
        <v>25.1</v>
      </c>
      <c r="C268" s="112">
        <v>28</v>
      </c>
      <c r="D268" s="57" t="s">
        <v>14</v>
      </c>
      <c r="E268" s="84">
        <v>5</v>
      </c>
      <c r="F268" s="84">
        <v>8</v>
      </c>
      <c r="G268" s="84">
        <v>7</v>
      </c>
      <c r="H268" s="84">
        <v>6</v>
      </c>
      <c r="I268" s="84">
        <v>3</v>
      </c>
      <c r="J268" s="84">
        <v>6</v>
      </c>
      <c r="K268" s="84">
        <v>8</v>
      </c>
      <c r="L268" s="84">
        <v>5</v>
      </c>
      <c r="M268" s="114">
        <v>8</v>
      </c>
      <c r="N268" s="130">
        <v>56</v>
      </c>
      <c r="O268" s="84">
        <v>6</v>
      </c>
      <c r="P268" s="84">
        <v>4</v>
      </c>
      <c r="Q268" s="84">
        <v>8</v>
      </c>
      <c r="R268" s="84">
        <v>5</v>
      </c>
      <c r="S268" s="84">
        <v>6</v>
      </c>
      <c r="T268" s="84">
        <v>5</v>
      </c>
      <c r="U268" s="84">
        <v>5</v>
      </c>
      <c r="V268" s="84">
        <v>7</v>
      </c>
      <c r="W268" s="114">
        <v>5</v>
      </c>
      <c r="X268" s="110">
        <v>51</v>
      </c>
      <c r="Y268" s="69">
        <v>107</v>
      </c>
      <c r="Z268" s="97">
        <v>0.30000000000000004</v>
      </c>
      <c r="AA268" s="143">
        <v>25.400000000000002</v>
      </c>
      <c r="AB268" s="98">
        <v>111</v>
      </c>
    </row>
    <row r="269" spans="1:28" ht="15.75" thickBot="1" x14ac:dyDescent="0.3">
      <c r="A269" s="99"/>
      <c r="D269" s="75" t="s">
        <v>18</v>
      </c>
      <c r="E269" s="56">
        <v>3</v>
      </c>
      <c r="F269" s="56">
        <v>1</v>
      </c>
      <c r="G269" s="56">
        <v>0</v>
      </c>
      <c r="H269" s="56">
        <v>1</v>
      </c>
      <c r="I269" s="56">
        <v>3</v>
      </c>
      <c r="J269" s="56">
        <v>2</v>
      </c>
      <c r="K269" s="56">
        <v>1</v>
      </c>
      <c r="L269" s="56">
        <v>1</v>
      </c>
      <c r="M269" s="117">
        <v>0</v>
      </c>
      <c r="N269" s="131">
        <v>12</v>
      </c>
      <c r="O269" s="133">
        <v>2</v>
      </c>
      <c r="P269" s="56">
        <v>2</v>
      </c>
      <c r="Q269" s="56">
        <v>1</v>
      </c>
      <c r="R269" s="56">
        <v>1</v>
      </c>
      <c r="S269" s="56">
        <v>2</v>
      </c>
      <c r="T269" s="56">
        <v>2</v>
      </c>
      <c r="U269" s="56">
        <v>3</v>
      </c>
      <c r="V269" s="56">
        <v>1</v>
      </c>
      <c r="W269" s="117">
        <v>3</v>
      </c>
      <c r="X269" s="121">
        <v>17</v>
      </c>
      <c r="Y269" s="70">
        <v>29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2</v>
      </c>
      <c r="G271" s="59">
        <v>1</v>
      </c>
      <c r="H271" s="59">
        <v>1</v>
      </c>
      <c r="I271" s="59">
        <v>1</v>
      </c>
      <c r="J271" s="59">
        <v>2</v>
      </c>
      <c r="K271" s="59">
        <v>2</v>
      </c>
      <c r="L271" s="59">
        <v>2</v>
      </c>
      <c r="M271" s="60">
        <v>2</v>
      </c>
      <c r="N271" s="134">
        <v>15</v>
      </c>
      <c r="O271" s="137">
        <v>2</v>
      </c>
      <c r="P271" s="59">
        <v>1</v>
      </c>
      <c r="Q271" s="59">
        <v>2</v>
      </c>
      <c r="R271" s="59">
        <v>1</v>
      </c>
      <c r="S271" s="59">
        <v>2</v>
      </c>
      <c r="T271" s="59">
        <v>1</v>
      </c>
      <c r="U271" s="59">
        <v>2</v>
      </c>
      <c r="V271" s="59">
        <v>1</v>
      </c>
      <c r="W271" s="60">
        <v>2</v>
      </c>
      <c r="X271" s="118">
        <v>14</v>
      </c>
      <c r="Y271" s="60">
        <v>29</v>
      </c>
      <c r="AB271" s="87"/>
    </row>
    <row r="272" spans="1:28" ht="15" x14ac:dyDescent="0.25">
      <c r="A272" s="101" t="s">
        <v>23</v>
      </c>
      <c r="B272" s="79">
        <v>25.400000000000013</v>
      </c>
      <c r="C272" s="112">
        <v>29</v>
      </c>
      <c r="D272" s="62" t="s">
        <v>14</v>
      </c>
      <c r="E272" s="84">
        <v>8</v>
      </c>
      <c r="F272" s="84">
        <v>8</v>
      </c>
      <c r="G272" s="84">
        <v>7</v>
      </c>
      <c r="H272" s="84">
        <v>5</v>
      </c>
      <c r="I272" s="84">
        <v>3</v>
      </c>
      <c r="J272" s="84">
        <v>6</v>
      </c>
      <c r="K272" s="84">
        <v>8</v>
      </c>
      <c r="L272" s="84">
        <v>4</v>
      </c>
      <c r="M272" s="114">
        <v>6</v>
      </c>
      <c r="N272" s="135">
        <v>55</v>
      </c>
      <c r="O272" s="127">
        <v>5</v>
      </c>
      <c r="P272" s="84">
        <v>4</v>
      </c>
      <c r="Q272" s="84">
        <v>7</v>
      </c>
      <c r="R272" s="84">
        <v>4</v>
      </c>
      <c r="S272" s="84">
        <v>6</v>
      </c>
      <c r="T272" s="84">
        <v>6</v>
      </c>
      <c r="U272" s="84">
        <v>6</v>
      </c>
      <c r="V272" s="84">
        <v>6</v>
      </c>
      <c r="W272" s="114">
        <v>7</v>
      </c>
      <c r="X272" s="111">
        <v>51</v>
      </c>
      <c r="Y272" s="71">
        <v>106</v>
      </c>
      <c r="Z272" s="102">
        <v>0.1</v>
      </c>
      <c r="AA272" s="141">
        <v>25.500000000000014</v>
      </c>
      <c r="AB272" s="103">
        <v>127</v>
      </c>
    </row>
    <row r="273" spans="1:28" ht="15.75" thickBot="1" x14ac:dyDescent="0.3">
      <c r="A273" s="104"/>
      <c r="B273" s="105"/>
      <c r="C273" s="105"/>
      <c r="D273" s="76" t="s">
        <v>18</v>
      </c>
      <c r="E273" s="61">
        <v>0</v>
      </c>
      <c r="F273" s="61">
        <v>1</v>
      </c>
      <c r="G273" s="61">
        <v>0</v>
      </c>
      <c r="H273" s="61">
        <v>2</v>
      </c>
      <c r="I273" s="61">
        <v>3</v>
      </c>
      <c r="J273" s="61">
        <v>2</v>
      </c>
      <c r="K273" s="61">
        <v>1</v>
      </c>
      <c r="L273" s="61">
        <v>3</v>
      </c>
      <c r="M273" s="119">
        <v>2</v>
      </c>
      <c r="N273" s="136">
        <v>14</v>
      </c>
      <c r="O273" s="138">
        <v>3</v>
      </c>
      <c r="P273" s="61">
        <v>2</v>
      </c>
      <c r="Q273" s="61">
        <v>2</v>
      </c>
      <c r="R273" s="61">
        <v>2</v>
      </c>
      <c r="S273" s="61">
        <v>2</v>
      </c>
      <c r="T273" s="61">
        <v>1</v>
      </c>
      <c r="U273" s="61">
        <v>2</v>
      </c>
      <c r="V273" s="61">
        <v>2</v>
      </c>
      <c r="W273" s="119">
        <v>1</v>
      </c>
      <c r="X273" s="122">
        <v>17</v>
      </c>
      <c r="Y273" s="72">
        <v>31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3"/>
      <c r="B275" s="171" t="s">
        <v>4</v>
      </c>
      <c r="C275" s="174" t="s">
        <v>19</v>
      </c>
      <c r="D275" s="64" t="s">
        <v>1</v>
      </c>
      <c r="E275" s="163">
        <v>450</v>
      </c>
      <c r="F275" s="163">
        <v>115</v>
      </c>
      <c r="G275" s="163">
        <v>293</v>
      </c>
      <c r="H275" s="163">
        <v>458</v>
      </c>
      <c r="I275" s="163">
        <v>389</v>
      </c>
      <c r="J275" s="163">
        <v>357</v>
      </c>
      <c r="K275" s="163">
        <v>348</v>
      </c>
      <c r="L275" s="163">
        <v>307</v>
      </c>
      <c r="M275" s="163">
        <v>136</v>
      </c>
      <c r="N275" s="177" t="s">
        <v>16</v>
      </c>
      <c r="O275" s="163">
        <v>290</v>
      </c>
      <c r="P275" s="163">
        <v>415</v>
      </c>
      <c r="Q275" s="163">
        <v>169</v>
      </c>
      <c r="R275" s="163">
        <v>282</v>
      </c>
      <c r="S275" s="163">
        <v>446</v>
      </c>
      <c r="T275" s="163">
        <v>137</v>
      </c>
      <c r="U275" s="163">
        <v>338</v>
      </c>
      <c r="V275" s="163">
        <v>357</v>
      </c>
      <c r="W275" s="163">
        <v>267</v>
      </c>
      <c r="X275" s="177" t="s">
        <v>17</v>
      </c>
      <c r="Y275" s="89">
        <v>68.7</v>
      </c>
      <c r="Z275" s="180" t="s">
        <v>27</v>
      </c>
      <c r="AA275" s="183" t="s">
        <v>6</v>
      </c>
      <c r="AB275" s="186" t="s">
        <v>20</v>
      </c>
    </row>
    <row r="276" spans="1:28" ht="15" x14ac:dyDescent="0.25">
      <c r="A276" s="83" t="s">
        <v>32</v>
      </c>
      <c r="B276" s="172"/>
      <c r="C276" s="175"/>
      <c r="D276" s="65" t="s">
        <v>2</v>
      </c>
      <c r="E276" s="43">
        <v>5</v>
      </c>
      <c r="F276" s="39">
        <v>3</v>
      </c>
      <c r="G276" s="39">
        <v>4</v>
      </c>
      <c r="H276" s="39">
        <v>5</v>
      </c>
      <c r="I276" s="39">
        <v>4</v>
      </c>
      <c r="J276" s="39">
        <v>4</v>
      </c>
      <c r="K276" s="39">
        <v>4</v>
      </c>
      <c r="L276" s="39">
        <v>4</v>
      </c>
      <c r="M276" s="44">
        <v>3</v>
      </c>
      <c r="N276" s="178"/>
      <c r="O276" s="43">
        <v>4</v>
      </c>
      <c r="P276" s="39">
        <v>5</v>
      </c>
      <c r="Q276" s="39">
        <v>3</v>
      </c>
      <c r="R276" s="39">
        <v>4</v>
      </c>
      <c r="S276" s="39">
        <v>5</v>
      </c>
      <c r="T276" s="39">
        <v>3</v>
      </c>
      <c r="U276" s="39">
        <v>4</v>
      </c>
      <c r="V276" s="39">
        <v>4</v>
      </c>
      <c r="W276" s="44">
        <v>4</v>
      </c>
      <c r="X276" s="178"/>
      <c r="Y276" s="63">
        <v>72</v>
      </c>
      <c r="Z276" s="181"/>
      <c r="AA276" s="184"/>
      <c r="AB276" s="187"/>
    </row>
    <row r="277" spans="1:28" ht="15.75" thickBot="1" x14ac:dyDescent="0.3">
      <c r="A277" s="139">
        <v>44930</v>
      </c>
      <c r="B277" s="173"/>
      <c r="C277" s="176"/>
      <c r="D277" s="66" t="s">
        <v>3</v>
      </c>
      <c r="E277" s="45">
        <v>9</v>
      </c>
      <c r="F277" s="46">
        <v>17</v>
      </c>
      <c r="G277" s="46">
        <v>11</v>
      </c>
      <c r="H277" s="46">
        <v>15</v>
      </c>
      <c r="I277" s="46">
        <v>3</v>
      </c>
      <c r="J277" s="46">
        <v>1</v>
      </c>
      <c r="K277" s="46">
        <v>5</v>
      </c>
      <c r="L277" s="46">
        <v>13</v>
      </c>
      <c r="M277" s="47">
        <v>7</v>
      </c>
      <c r="N277" s="179"/>
      <c r="O277" s="45">
        <v>14</v>
      </c>
      <c r="P277" s="46">
        <v>12</v>
      </c>
      <c r="Q277" s="46">
        <v>4</v>
      </c>
      <c r="R277" s="46">
        <v>18</v>
      </c>
      <c r="S277" s="46">
        <v>16</v>
      </c>
      <c r="T277" s="46">
        <v>8</v>
      </c>
      <c r="U277" s="46">
        <v>6</v>
      </c>
      <c r="V277" s="46">
        <v>2</v>
      </c>
      <c r="W277" s="47">
        <v>10</v>
      </c>
      <c r="X277" s="179"/>
      <c r="Y277" s="108">
        <v>125</v>
      </c>
      <c r="Z277" s="182"/>
      <c r="AA277" s="185"/>
      <c r="AB277" s="188"/>
    </row>
    <row r="278" spans="1:28" ht="15" x14ac:dyDescent="0.25">
      <c r="A278" s="91"/>
      <c r="D278" s="48" t="s">
        <v>15</v>
      </c>
      <c r="E278" s="49">
        <v>1</v>
      </c>
      <c r="F278" s="49">
        <v>1</v>
      </c>
      <c r="G278" s="49">
        <v>1</v>
      </c>
      <c r="H278" s="49">
        <v>1</v>
      </c>
      <c r="I278" s="49">
        <v>2</v>
      </c>
      <c r="J278" s="49">
        <v>2</v>
      </c>
      <c r="K278" s="49">
        <v>1</v>
      </c>
      <c r="L278" s="49">
        <v>1</v>
      </c>
      <c r="M278" s="50">
        <v>1</v>
      </c>
      <c r="N278" s="123">
        <v>11</v>
      </c>
      <c r="O278" s="126">
        <v>1</v>
      </c>
      <c r="P278" s="49">
        <v>1</v>
      </c>
      <c r="Q278" s="49">
        <v>2</v>
      </c>
      <c r="R278" s="49">
        <v>1</v>
      </c>
      <c r="S278" s="49">
        <v>1</v>
      </c>
      <c r="T278" s="49">
        <v>1</v>
      </c>
      <c r="U278" s="49">
        <v>1</v>
      </c>
      <c r="V278" s="49">
        <v>2</v>
      </c>
      <c r="W278" s="50">
        <v>1</v>
      </c>
      <c r="X278" s="113">
        <v>11</v>
      </c>
      <c r="Y278" s="85">
        <v>22</v>
      </c>
      <c r="AB278" s="87"/>
    </row>
    <row r="279" spans="1:28" ht="15" x14ac:dyDescent="0.25">
      <c r="A279" s="91" t="s">
        <v>24</v>
      </c>
      <c r="B279" s="73">
        <v>23.200000000000017</v>
      </c>
      <c r="C279" s="112">
        <v>22</v>
      </c>
      <c r="D279" s="52" t="s">
        <v>14</v>
      </c>
      <c r="E279" s="84">
        <v>6</v>
      </c>
      <c r="F279" s="84">
        <v>5</v>
      </c>
      <c r="G279" s="84">
        <v>6</v>
      </c>
      <c r="H279" s="84">
        <v>7</v>
      </c>
      <c r="I279" s="84">
        <v>6</v>
      </c>
      <c r="J279" s="84">
        <v>5</v>
      </c>
      <c r="K279" s="84">
        <v>6</v>
      </c>
      <c r="L279" s="84">
        <v>6</v>
      </c>
      <c r="M279" s="114">
        <v>4</v>
      </c>
      <c r="N279" s="124">
        <v>51</v>
      </c>
      <c r="O279" s="84">
        <v>5</v>
      </c>
      <c r="P279" s="84">
        <v>5</v>
      </c>
      <c r="Q279" s="84">
        <v>4</v>
      </c>
      <c r="R279" s="84">
        <v>4</v>
      </c>
      <c r="S279" s="84">
        <v>7</v>
      </c>
      <c r="T279" s="84">
        <v>3</v>
      </c>
      <c r="U279" s="84">
        <v>5</v>
      </c>
      <c r="V279" s="84">
        <v>4</v>
      </c>
      <c r="W279" s="114">
        <v>6</v>
      </c>
      <c r="X279" s="109">
        <v>43</v>
      </c>
      <c r="Y279" s="67">
        <v>94</v>
      </c>
      <c r="Z279" s="92">
        <v>0</v>
      </c>
      <c r="AA279" s="142">
        <v>23.200000000000017</v>
      </c>
      <c r="AB279" s="93">
        <v>113</v>
      </c>
    </row>
    <row r="280" spans="1:28" ht="15.75" thickBot="1" x14ac:dyDescent="0.3">
      <c r="A280" s="94"/>
      <c r="D280" s="74" t="s">
        <v>18</v>
      </c>
      <c r="E280" s="51">
        <v>2</v>
      </c>
      <c r="F280" s="51">
        <v>1</v>
      </c>
      <c r="G280" s="51">
        <v>1</v>
      </c>
      <c r="H280" s="51">
        <v>1</v>
      </c>
      <c r="I280" s="51">
        <v>2</v>
      </c>
      <c r="J280" s="51">
        <v>3</v>
      </c>
      <c r="K280" s="51">
        <v>1</v>
      </c>
      <c r="L280" s="51">
        <v>1</v>
      </c>
      <c r="M280" s="115">
        <v>2</v>
      </c>
      <c r="N280" s="125">
        <v>14</v>
      </c>
      <c r="O280" s="128">
        <v>2</v>
      </c>
      <c r="P280" s="51">
        <v>3</v>
      </c>
      <c r="Q280" s="51">
        <v>3</v>
      </c>
      <c r="R280" s="51">
        <v>3</v>
      </c>
      <c r="S280" s="51">
        <v>1</v>
      </c>
      <c r="T280" s="51">
        <v>3</v>
      </c>
      <c r="U280" s="51">
        <v>2</v>
      </c>
      <c r="V280" s="51">
        <v>4</v>
      </c>
      <c r="W280" s="115">
        <v>1</v>
      </c>
      <c r="X280" s="120">
        <v>22</v>
      </c>
      <c r="Y280" s="68">
        <v>36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1</v>
      </c>
      <c r="F282" s="54">
        <v>1</v>
      </c>
      <c r="G282" s="54">
        <v>1</v>
      </c>
      <c r="H282" s="54">
        <v>1</v>
      </c>
      <c r="I282" s="54">
        <v>2</v>
      </c>
      <c r="J282" s="54">
        <v>2</v>
      </c>
      <c r="K282" s="54">
        <v>2</v>
      </c>
      <c r="L282" s="54">
        <v>1</v>
      </c>
      <c r="M282" s="55">
        <v>1</v>
      </c>
      <c r="N282" s="129">
        <v>12</v>
      </c>
      <c r="O282" s="132">
        <v>1</v>
      </c>
      <c r="P282" s="54">
        <v>1</v>
      </c>
      <c r="Q282" s="54">
        <v>2</v>
      </c>
      <c r="R282" s="54">
        <v>1</v>
      </c>
      <c r="S282" s="54">
        <v>1</v>
      </c>
      <c r="T282" s="54">
        <v>1</v>
      </c>
      <c r="U282" s="54">
        <v>1</v>
      </c>
      <c r="V282" s="54">
        <v>2</v>
      </c>
      <c r="W282" s="55">
        <v>1</v>
      </c>
      <c r="X282" s="116">
        <v>11</v>
      </c>
      <c r="Y282" s="55">
        <v>23</v>
      </c>
      <c r="AB282" s="87"/>
    </row>
    <row r="283" spans="1:28" ht="15" x14ac:dyDescent="0.25">
      <c r="A283" s="96" t="s">
        <v>22</v>
      </c>
      <c r="B283" s="78">
        <v>24</v>
      </c>
      <c r="C283" s="112">
        <v>23</v>
      </c>
      <c r="D283" s="57" t="s">
        <v>14</v>
      </c>
      <c r="E283" s="84">
        <v>8</v>
      </c>
      <c r="F283" s="84">
        <v>5</v>
      </c>
      <c r="G283" s="84">
        <v>7</v>
      </c>
      <c r="H283" s="84">
        <v>8</v>
      </c>
      <c r="I283" s="84">
        <v>8</v>
      </c>
      <c r="J283" s="84">
        <v>6</v>
      </c>
      <c r="K283" s="84">
        <v>6</v>
      </c>
      <c r="L283" s="84">
        <v>4</v>
      </c>
      <c r="M283" s="114">
        <v>4</v>
      </c>
      <c r="N283" s="130">
        <v>56</v>
      </c>
      <c r="O283" s="84">
        <v>4</v>
      </c>
      <c r="P283" s="84">
        <v>7</v>
      </c>
      <c r="Q283" s="84">
        <v>4</v>
      </c>
      <c r="R283" s="84">
        <v>7</v>
      </c>
      <c r="S283" s="84">
        <v>7</v>
      </c>
      <c r="T283" s="84">
        <v>4</v>
      </c>
      <c r="U283" s="84">
        <v>6</v>
      </c>
      <c r="V283" s="84">
        <v>8</v>
      </c>
      <c r="W283" s="114">
        <v>7</v>
      </c>
      <c r="X283" s="110">
        <v>54</v>
      </c>
      <c r="Y283" s="69">
        <v>110</v>
      </c>
      <c r="Z283" s="97">
        <v>1.0999999999999999</v>
      </c>
      <c r="AA283" s="143">
        <v>25.1</v>
      </c>
      <c r="AB283" s="98">
        <v>110</v>
      </c>
    </row>
    <row r="284" spans="1:28" ht="15.75" thickBot="1" x14ac:dyDescent="0.3">
      <c r="A284" s="99"/>
      <c r="D284" s="75" t="s">
        <v>18</v>
      </c>
      <c r="E284" s="56">
        <v>0</v>
      </c>
      <c r="F284" s="56">
        <v>1</v>
      </c>
      <c r="G284" s="56">
        <v>0</v>
      </c>
      <c r="H284" s="56">
        <v>0</v>
      </c>
      <c r="I284" s="56">
        <v>0</v>
      </c>
      <c r="J284" s="56">
        <v>2</v>
      </c>
      <c r="K284" s="56">
        <v>2</v>
      </c>
      <c r="L284" s="56">
        <v>3</v>
      </c>
      <c r="M284" s="117">
        <v>2</v>
      </c>
      <c r="N284" s="131">
        <v>10</v>
      </c>
      <c r="O284" s="133">
        <v>3</v>
      </c>
      <c r="P284" s="56">
        <v>1</v>
      </c>
      <c r="Q284" s="56">
        <v>3</v>
      </c>
      <c r="R284" s="56">
        <v>0</v>
      </c>
      <c r="S284" s="56">
        <v>1</v>
      </c>
      <c r="T284" s="56">
        <v>2</v>
      </c>
      <c r="U284" s="56">
        <v>1</v>
      </c>
      <c r="V284" s="56">
        <v>0</v>
      </c>
      <c r="W284" s="117">
        <v>0</v>
      </c>
      <c r="X284" s="121">
        <v>11</v>
      </c>
      <c r="Y284" s="70">
        <v>21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1</v>
      </c>
      <c r="F286" s="59">
        <v>1</v>
      </c>
      <c r="G286" s="59">
        <v>1</v>
      </c>
      <c r="H286" s="59">
        <v>1</v>
      </c>
      <c r="I286" s="59">
        <v>2</v>
      </c>
      <c r="J286" s="59">
        <v>2</v>
      </c>
      <c r="K286" s="59">
        <v>2</v>
      </c>
      <c r="L286" s="59">
        <v>1</v>
      </c>
      <c r="M286" s="60">
        <v>2</v>
      </c>
      <c r="N286" s="134">
        <v>13</v>
      </c>
      <c r="O286" s="137">
        <v>1</v>
      </c>
      <c r="P286" s="59">
        <v>1</v>
      </c>
      <c r="Q286" s="59">
        <v>2</v>
      </c>
      <c r="R286" s="59">
        <v>1</v>
      </c>
      <c r="S286" s="59">
        <v>1</v>
      </c>
      <c r="T286" s="59">
        <v>1</v>
      </c>
      <c r="U286" s="59">
        <v>2</v>
      </c>
      <c r="V286" s="59">
        <v>2</v>
      </c>
      <c r="W286" s="60">
        <v>1</v>
      </c>
      <c r="X286" s="118">
        <v>12</v>
      </c>
      <c r="Y286" s="60">
        <v>25</v>
      </c>
      <c r="AB286" s="87"/>
    </row>
    <row r="287" spans="1:28" ht="15" x14ac:dyDescent="0.25">
      <c r="A287" s="101" t="s">
        <v>23</v>
      </c>
      <c r="B287" s="79">
        <v>25.300000000000011</v>
      </c>
      <c r="C287" s="112">
        <v>25</v>
      </c>
      <c r="D287" s="62" t="s">
        <v>14</v>
      </c>
      <c r="E287" s="84">
        <v>7</v>
      </c>
      <c r="F287" s="84">
        <v>4</v>
      </c>
      <c r="G287" s="84">
        <v>6</v>
      </c>
      <c r="H287" s="84">
        <v>7</v>
      </c>
      <c r="I287" s="84">
        <v>6</v>
      </c>
      <c r="J287" s="84">
        <v>6</v>
      </c>
      <c r="K287" s="84">
        <v>5</v>
      </c>
      <c r="L287" s="84">
        <v>5</v>
      </c>
      <c r="M287" s="114">
        <v>6</v>
      </c>
      <c r="N287" s="135">
        <v>52</v>
      </c>
      <c r="O287" s="84">
        <v>4</v>
      </c>
      <c r="P287" s="84">
        <v>7</v>
      </c>
      <c r="Q287" s="84">
        <v>6</v>
      </c>
      <c r="R287" s="84">
        <v>5</v>
      </c>
      <c r="S287" s="84">
        <v>8</v>
      </c>
      <c r="T287" s="84">
        <v>3</v>
      </c>
      <c r="U287" s="84">
        <v>6</v>
      </c>
      <c r="V287" s="84">
        <v>4</v>
      </c>
      <c r="W287" s="114">
        <v>7</v>
      </c>
      <c r="X287" s="111">
        <v>50</v>
      </c>
      <c r="Y287" s="71">
        <v>102</v>
      </c>
      <c r="Z287" s="102">
        <v>0.1</v>
      </c>
      <c r="AA287" s="141">
        <v>25.400000000000013</v>
      </c>
      <c r="AB287" s="103">
        <v>126</v>
      </c>
    </row>
    <row r="288" spans="1:28" ht="15.75" thickBot="1" x14ac:dyDescent="0.3">
      <c r="A288" s="104"/>
      <c r="B288" s="105"/>
      <c r="C288" s="105"/>
      <c r="D288" s="76" t="s">
        <v>18</v>
      </c>
      <c r="E288" s="61">
        <v>1</v>
      </c>
      <c r="F288" s="61">
        <v>2</v>
      </c>
      <c r="G288" s="61">
        <v>1</v>
      </c>
      <c r="H288" s="61">
        <v>1</v>
      </c>
      <c r="I288" s="61">
        <v>2</v>
      </c>
      <c r="J288" s="61">
        <v>2</v>
      </c>
      <c r="K288" s="61">
        <v>3</v>
      </c>
      <c r="L288" s="61">
        <v>2</v>
      </c>
      <c r="M288" s="119">
        <v>1</v>
      </c>
      <c r="N288" s="136">
        <v>15</v>
      </c>
      <c r="O288" s="138">
        <v>3</v>
      </c>
      <c r="P288" s="61">
        <v>1</v>
      </c>
      <c r="Q288" s="61">
        <v>1</v>
      </c>
      <c r="R288" s="61">
        <v>2</v>
      </c>
      <c r="S288" s="61">
        <v>0</v>
      </c>
      <c r="T288" s="61">
        <v>3</v>
      </c>
      <c r="U288" s="61">
        <v>2</v>
      </c>
      <c r="V288" s="61">
        <v>4</v>
      </c>
      <c r="W288" s="119">
        <v>0</v>
      </c>
      <c r="X288" s="122">
        <v>16</v>
      </c>
      <c r="Y288" s="72">
        <v>31</v>
      </c>
      <c r="Z288" s="105"/>
      <c r="AA288" s="105"/>
      <c r="AB288" s="106"/>
    </row>
  </sheetData>
  <mergeCells count="135">
    <mergeCell ref="AB275:AB277"/>
    <mergeCell ref="B275:B277"/>
    <mergeCell ref="C275:C277"/>
    <mergeCell ref="N275:N277"/>
    <mergeCell ref="X275:X277"/>
    <mergeCell ref="Z275:Z277"/>
    <mergeCell ref="AA275:AA27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Z155:Z157"/>
    <mergeCell ref="AA155:AA15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E155:M155"/>
    <mergeCell ref="N155:N157"/>
    <mergeCell ref="O155:W155"/>
    <mergeCell ref="X155:X15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</mergeCells>
  <conditionalFormatting sqref="E276">
    <cfRule type="cellIs" dxfId="911" priority="910" operator="equal">
      <formula>3</formula>
    </cfRule>
    <cfRule type="cellIs" dxfId="910" priority="911" operator="equal">
      <formula>5</formula>
    </cfRule>
    <cfRule type="cellIs" dxfId="909" priority="912" operator="equal">
      <formula>4</formula>
    </cfRule>
  </conditionalFormatting>
  <conditionalFormatting sqref="E276:M276">
    <cfRule type="cellIs" dxfId="908" priority="907" operator="equal">
      <formula>3</formula>
    </cfRule>
    <cfRule type="cellIs" dxfId="907" priority="908" operator="equal">
      <formula>5</formula>
    </cfRule>
    <cfRule type="cellIs" dxfId="906" priority="909" operator="equal">
      <formula>4</formula>
    </cfRule>
  </conditionalFormatting>
  <conditionalFormatting sqref="O276">
    <cfRule type="cellIs" dxfId="905" priority="904" operator="equal">
      <formula>3</formula>
    </cfRule>
    <cfRule type="cellIs" dxfId="904" priority="905" operator="equal">
      <formula>5</formula>
    </cfRule>
    <cfRule type="cellIs" dxfId="903" priority="906" operator="equal">
      <formula>4</formula>
    </cfRule>
  </conditionalFormatting>
  <conditionalFormatting sqref="O276:W276">
    <cfRule type="cellIs" dxfId="902" priority="901" operator="equal">
      <formula>3</formula>
    </cfRule>
    <cfRule type="cellIs" dxfId="901" priority="902" operator="equal">
      <formula>5</formula>
    </cfRule>
    <cfRule type="cellIs" dxfId="900" priority="903" operator="equal">
      <formula>4</formula>
    </cfRule>
  </conditionalFormatting>
  <conditionalFormatting sqref="F287:M287">
    <cfRule type="cellIs" dxfId="899" priority="895" operator="equal">
      <formula>0</formula>
    </cfRule>
  </conditionalFormatting>
  <conditionalFormatting sqref="E287">
    <cfRule type="cellIs" dxfId="898" priority="896" operator="equal">
      <formula>0</formula>
    </cfRule>
  </conditionalFormatting>
  <conditionalFormatting sqref="E287:M287">
    <cfRule type="cellIs" dxfId="897" priority="897" operator="greaterThan">
      <formula>E276+1</formula>
    </cfRule>
    <cfRule type="cellIs" dxfId="896" priority="898" operator="equal">
      <formula>E276+1</formula>
    </cfRule>
    <cfRule type="cellIs" dxfId="895" priority="899" operator="lessThan">
      <formula>E276</formula>
    </cfRule>
    <cfRule type="cellIs" dxfId="894" priority="900" operator="equal">
      <formula>E276</formula>
    </cfRule>
  </conditionalFormatting>
  <conditionalFormatting sqref="P287:W287">
    <cfRule type="cellIs" dxfId="893" priority="889" operator="equal">
      <formula>0</formula>
    </cfRule>
  </conditionalFormatting>
  <conditionalFormatting sqref="O287">
    <cfRule type="cellIs" dxfId="892" priority="890" operator="equal">
      <formula>0</formula>
    </cfRule>
  </conditionalFormatting>
  <conditionalFormatting sqref="O287:W287">
    <cfRule type="cellIs" dxfId="891" priority="891" operator="greaterThan">
      <formula>O276+1</formula>
    </cfRule>
    <cfRule type="cellIs" dxfId="890" priority="892" operator="equal">
      <formula>O276+1</formula>
    </cfRule>
    <cfRule type="cellIs" dxfId="889" priority="893" operator="lessThan">
      <formula>O276</formula>
    </cfRule>
    <cfRule type="cellIs" dxfId="888" priority="894" operator="equal">
      <formula>O276</formula>
    </cfRule>
  </conditionalFormatting>
  <conditionalFormatting sqref="F279:M279">
    <cfRule type="cellIs" dxfId="887" priority="883" operator="equal">
      <formula>0</formula>
    </cfRule>
  </conditionalFormatting>
  <conditionalFormatting sqref="E279">
    <cfRule type="cellIs" dxfId="886" priority="884" operator="equal">
      <formula>0</formula>
    </cfRule>
  </conditionalFormatting>
  <conditionalFormatting sqref="E279:M279">
    <cfRule type="cellIs" dxfId="885" priority="885" operator="greaterThan">
      <formula>E276+1</formula>
    </cfRule>
    <cfRule type="cellIs" dxfId="884" priority="886" operator="equal">
      <formula>E276+1</formula>
    </cfRule>
    <cfRule type="cellIs" dxfId="883" priority="887" operator="lessThan">
      <formula>E276</formula>
    </cfRule>
    <cfRule type="cellIs" dxfId="882" priority="888" operator="equal">
      <formula>E276</formula>
    </cfRule>
  </conditionalFormatting>
  <conditionalFormatting sqref="P279:W279">
    <cfRule type="cellIs" dxfId="881" priority="877" operator="equal">
      <formula>0</formula>
    </cfRule>
  </conditionalFormatting>
  <conditionalFormatting sqref="O279">
    <cfRule type="cellIs" dxfId="880" priority="878" operator="equal">
      <formula>0</formula>
    </cfRule>
  </conditionalFormatting>
  <conditionalFormatting sqref="O279:W279">
    <cfRule type="cellIs" dxfId="879" priority="879" operator="greaterThan">
      <formula>O276+1</formula>
    </cfRule>
    <cfRule type="cellIs" dxfId="878" priority="880" operator="equal">
      <formula>O276+1</formula>
    </cfRule>
    <cfRule type="cellIs" dxfId="877" priority="881" operator="lessThan">
      <formula>O276</formula>
    </cfRule>
    <cfRule type="cellIs" dxfId="876" priority="882" operator="equal">
      <formula>O276</formula>
    </cfRule>
  </conditionalFormatting>
  <conditionalFormatting sqref="E283">
    <cfRule type="cellIs" dxfId="875" priority="872" operator="equal">
      <formula>0</formula>
    </cfRule>
  </conditionalFormatting>
  <conditionalFormatting sqref="F283:M283">
    <cfRule type="cellIs" dxfId="874" priority="871" operator="equal">
      <formula>0</formula>
    </cfRule>
  </conditionalFormatting>
  <conditionalFormatting sqref="E283:M283">
    <cfRule type="cellIs" dxfId="873" priority="873" operator="greaterThan">
      <formula>E276+1</formula>
    </cfRule>
    <cfRule type="cellIs" dxfId="872" priority="874" operator="equal">
      <formula>E276+1</formula>
    </cfRule>
    <cfRule type="cellIs" dxfId="871" priority="875" operator="lessThan">
      <formula>E276</formula>
    </cfRule>
    <cfRule type="cellIs" dxfId="870" priority="876" operator="equal">
      <formula>E276</formula>
    </cfRule>
  </conditionalFormatting>
  <conditionalFormatting sqref="O283">
    <cfRule type="cellIs" dxfId="869" priority="866" operator="equal">
      <formula>0</formula>
    </cfRule>
  </conditionalFormatting>
  <conditionalFormatting sqref="P283:W283">
    <cfRule type="cellIs" dxfId="868" priority="865" operator="equal">
      <formula>0</formula>
    </cfRule>
  </conditionalFormatting>
  <conditionalFormatting sqref="O283:W283">
    <cfRule type="cellIs" dxfId="867" priority="867" operator="greaterThan">
      <formula>O276+1</formula>
    </cfRule>
    <cfRule type="cellIs" dxfId="866" priority="868" operator="equal">
      <formula>O276+1</formula>
    </cfRule>
    <cfRule type="cellIs" dxfId="865" priority="869" operator="lessThan">
      <formula>O276</formula>
    </cfRule>
    <cfRule type="cellIs" dxfId="864" priority="870" operator="equal">
      <formula>O276</formula>
    </cfRule>
  </conditionalFormatting>
  <conditionalFormatting sqref="O272">
    <cfRule type="cellIs" dxfId="863" priority="854" operator="equal">
      <formula>0</formula>
    </cfRule>
  </conditionalFormatting>
  <conditionalFormatting sqref="P272:W272">
    <cfRule type="cellIs" dxfId="862" priority="853" operator="equal">
      <formula>0</formula>
    </cfRule>
  </conditionalFormatting>
  <conditionalFormatting sqref="E272">
    <cfRule type="cellIs" dxfId="861" priority="860" operator="equal">
      <formula>0</formula>
    </cfRule>
  </conditionalFormatting>
  <conditionalFormatting sqref="F272:M272">
    <cfRule type="cellIs" dxfId="860" priority="859" operator="equal">
      <formula>0</formula>
    </cfRule>
  </conditionalFormatting>
  <conditionalFormatting sqref="E272:M272">
    <cfRule type="cellIs" dxfId="859" priority="861" operator="greaterThan">
      <formula>E261+1</formula>
    </cfRule>
    <cfRule type="cellIs" dxfId="858" priority="862" operator="equal">
      <formula>E261+1</formula>
    </cfRule>
    <cfRule type="cellIs" dxfId="857" priority="863" operator="lessThan">
      <formula>E261</formula>
    </cfRule>
    <cfRule type="cellIs" dxfId="856" priority="864" operator="equal">
      <formula>E261</formula>
    </cfRule>
  </conditionalFormatting>
  <conditionalFormatting sqref="O272:W272">
    <cfRule type="cellIs" dxfId="855" priority="855" operator="greaterThan">
      <formula>O261+1</formula>
    </cfRule>
    <cfRule type="cellIs" dxfId="854" priority="856" operator="equal">
      <formula>O261+1</formula>
    </cfRule>
    <cfRule type="cellIs" dxfId="853" priority="857" operator="lessThan">
      <formula>O261</formula>
    </cfRule>
    <cfRule type="cellIs" dxfId="852" priority="858" operator="equal">
      <formula>O261</formula>
    </cfRule>
  </conditionalFormatting>
  <conditionalFormatting sqref="F264:M264">
    <cfRule type="cellIs" dxfId="851" priority="847" operator="equal">
      <formula>0</formula>
    </cfRule>
  </conditionalFormatting>
  <conditionalFormatting sqref="E264">
    <cfRule type="cellIs" dxfId="850" priority="848" operator="equal">
      <formula>0</formula>
    </cfRule>
  </conditionalFormatting>
  <conditionalFormatting sqref="E264:M264">
    <cfRule type="cellIs" dxfId="849" priority="849" operator="greaterThan">
      <formula>E261+1</formula>
    </cfRule>
    <cfRule type="cellIs" dxfId="848" priority="850" operator="equal">
      <formula>E261+1</formula>
    </cfRule>
    <cfRule type="cellIs" dxfId="847" priority="851" operator="lessThan">
      <formula>E261</formula>
    </cfRule>
    <cfRule type="cellIs" dxfId="846" priority="852" operator="equal">
      <formula>E261</formula>
    </cfRule>
  </conditionalFormatting>
  <conditionalFormatting sqref="P264:W264">
    <cfRule type="cellIs" dxfId="845" priority="841" operator="equal">
      <formula>0</formula>
    </cfRule>
  </conditionalFormatting>
  <conditionalFormatting sqref="O264">
    <cfRule type="cellIs" dxfId="844" priority="842" operator="equal">
      <formula>0</formula>
    </cfRule>
  </conditionalFormatting>
  <conditionalFormatting sqref="O264:W264">
    <cfRule type="cellIs" dxfId="843" priority="843" operator="greaterThan">
      <formula>O261+1</formula>
    </cfRule>
    <cfRule type="cellIs" dxfId="842" priority="844" operator="equal">
      <formula>O261+1</formula>
    </cfRule>
    <cfRule type="cellIs" dxfId="841" priority="845" operator="lessThan">
      <formula>O261</formula>
    </cfRule>
    <cfRule type="cellIs" dxfId="840" priority="846" operator="equal">
      <formula>O261</formula>
    </cfRule>
  </conditionalFormatting>
  <conditionalFormatting sqref="E261">
    <cfRule type="cellIs" dxfId="839" priority="838" operator="equal">
      <formula>3</formula>
    </cfRule>
    <cfRule type="cellIs" dxfId="838" priority="839" operator="equal">
      <formula>5</formula>
    </cfRule>
    <cfRule type="cellIs" dxfId="837" priority="840" operator="equal">
      <formula>4</formula>
    </cfRule>
  </conditionalFormatting>
  <conditionalFormatting sqref="E261:M261">
    <cfRule type="cellIs" dxfId="836" priority="835" operator="equal">
      <formula>3</formula>
    </cfRule>
    <cfRule type="cellIs" dxfId="835" priority="836" operator="equal">
      <formula>5</formula>
    </cfRule>
    <cfRule type="cellIs" dxfId="834" priority="837" operator="equal">
      <formula>4</formula>
    </cfRule>
  </conditionalFormatting>
  <conditionalFormatting sqref="O261">
    <cfRule type="cellIs" dxfId="833" priority="832" operator="equal">
      <formula>3</formula>
    </cfRule>
    <cfRule type="cellIs" dxfId="832" priority="833" operator="equal">
      <formula>5</formula>
    </cfRule>
    <cfRule type="cellIs" dxfId="831" priority="834" operator="equal">
      <formula>4</formula>
    </cfRule>
  </conditionalFormatting>
  <conditionalFormatting sqref="O261:W261">
    <cfRule type="cellIs" dxfId="830" priority="829" operator="equal">
      <formula>3</formula>
    </cfRule>
    <cfRule type="cellIs" dxfId="829" priority="830" operator="equal">
      <formula>5</formula>
    </cfRule>
    <cfRule type="cellIs" dxfId="828" priority="831" operator="equal">
      <formula>4</formula>
    </cfRule>
  </conditionalFormatting>
  <conditionalFormatting sqref="E268">
    <cfRule type="cellIs" dxfId="827" priority="824" operator="equal">
      <formula>0</formula>
    </cfRule>
  </conditionalFormatting>
  <conditionalFormatting sqref="F268:M268">
    <cfRule type="cellIs" dxfId="826" priority="823" operator="equal">
      <formula>0</formula>
    </cfRule>
  </conditionalFormatting>
  <conditionalFormatting sqref="E268:M268">
    <cfRule type="cellIs" dxfId="825" priority="825" operator="greaterThan">
      <formula>E261+1</formula>
    </cfRule>
    <cfRule type="cellIs" dxfId="824" priority="826" operator="equal">
      <formula>E261+1</formula>
    </cfRule>
    <cfRule type="cellIs" dxfId="823" priority="827" operator="lessThan">
      <formula>E261</formula>
    </cfRule>
    <cfRule type="cellIs" dxfId="822" priority="828" operator="equal">
      <formula>E261</formula>
    </cfRule>
  </conditionalFormatting>
  <conditionalFormatting sqref="O268">
    <cfRule type="cellIs" dxfId="821" priority="818" operator="equal">
      <formula>0</formula>
    </cfRule>
  </conditionalFormatting>
  <conditionalFormatting sqref="P268:W268">
    <cfRule type="cellIs" dxfId="820" priority="817" operator="equal">
      <formula>0</formula>
    </cfRule>
  </conditionalFormatting>
  <conditionalFormatting sqref="O268:W268">
    <cfRule type="cellIs" dxfId="819" priority="819" operator="greaterThan">
      <formula>O261+1</formula>
    </cfRule>
    <cfRule type="cellIs" dxfId="818" priority="820" operator="equal">
      <formula>O261+1</formula>
    </cfRule>
    <cfRule type="cellIs" dxfId="817" priority="821" operator="lessThan">
      <formula>O261</formula>
    </cfRule>
    <cfRule type="cellIs" dxfId="816" priority="822" operator="equal">
      <formula>O261</formula>
    </cfRule>
  </conditionalFormatting>
  <conditionalFormatting sqref="E246">
    <cfRule type="cellIs" dxfId="815" priority="814" operator="equal">
      <formula>3</formula>
    </cfRule>
    <cfRule type="cellIs" dxfId="814" priority="815" operator="equal">
      <formula>5</formula>
    </cfRule>
    <cfRule type="cellIs" dxfId="813" priority="816" operator="equal">
      <formula>4</formula>
    </cfRule>
  </conditionalFormatting>
  <conditionalFormatting sqref="E246:M246">
    <cfRule type="cellIs" dxfId="812" priority="811" operator="equal">
      <formula>3</formula>
    </cfRule>
    <cfRule type="cellIs" dxfId="811" priority="812" operator="equal">
      <formula>5</formula>
    </cfRule>
    <cfRule type="cellIs" dxfId="810" priority="813" operator="equal">
      <formula>4</formula>
    </cfRule>
  </conditionalFormatting>
  <conditionalFormatting sqref="O246">
    <cfRule type="cellIs" dxfId="809" priority="808" operator="equal">
      <formula>3</formula>
    </cfRule>
    <cfRule type="cellIs" dxfId="808" priority="809" operator="equal">
      <formula>5</formula>
    </cfRule>
    <cfRule type="cellIs" dxfId="807" priority="810" operator="equal">
      <formula>4</formula>
    </cfRule>
  </conditionalFormatting>
  <conditionalFormatting sqref="O246:W246">
    <cfRule type="cellIs" dxfId="806" priority="805" operator="equal">
      <formula>3</formula>
    </cfRule>
    <cfRule type="cellIs" dxfId="805" priority="806" operator="equal">
      <formula>5</formula>
    </cfRule>
    <cfRule type="cellIs" dxfId="804" priority="807" operator="equal">
      <formula>4</formula>
    </cfRule>
  </conditionalFormatting>
  <conditionalFormatting sqref="F257:M257">
    <cfRule type="cellIs" dxfId="803" priority="799" operator="equal">
      <formula>0</formula>
    </cfRule>
  </conditionalFormatting>
  <conditionalFormatting sqref="E257">
    <cfRule type="cellIs" dxfId="802" priority="800" operator="equal">
      <formula>0</formula>
    </cfRule>
  </conditionalFormatting>
  <conditionalFormatting sqref="E257:M257">
    <cfRule type="cellIs" dxfId="801" priority="801" operator="greaterThan">
      <formula>E246+1</formula>
    </cfRule>
    <cfRule type="cellIs" dxfId="800" priority="802" operator="equal">
      <formula>E246+1</formula>
    </cfRule>
    <cfRule type="cellIs" dxfId="799" priority="803" operator="lessThan">
      <formula>E246</formula>
    </cfRule>
    <cfRule type="cellIs" dxfId="798" priority="804" operator="equal">
      <formula>E246</formula>
    </cfRule>
  </conditionalFormatting>
  <conditionalFormatting sqref="P257:W257">
    <cfRule type="cellIs" dxfId="797" priority="793" operator="equal">
      <formula>0</formula>
    </cfRule>
  </conditionalFormatting>
  <conditionalFormatting sqref="O257">
    <cfRule type="cellIs" dxfId="796" priority="794" operator="equal">
      <formula>0</formula>
    </cfRule>
  </conditionalFormatting>
  <conditionalFormatting sqref="O257:W257">
    <cfRule type="cellIs" dxfId="795" priority="795" operator="greaterThan">
      <formula>O246+1</formula>
    </cfRule>
    <cfRule type="cellIs" dxfId="794" priority="796" operator="equal">
      <formula>O246+1</formula>
    </cfRule>
    <cfRule type="cellIs" dxfId="793" priority="797" operator="lessThan">
      <formula>O246</formula>
    </cfRule>
    <cfRule type="cellIs" dxfId="792" priority="798" operator="equal">
      <formula>O246</formula>
    </cfRule>
  </conditionalFormatting>
  <conditionalFormatting sqref="F249:M249">
    <cfRule type="cellIs" dxfId="791" priority="787" operator="equal">
      <formula>0</formula>
    </cfRule>
  </conditionalFormatting>
  <conditionalFormatting sqref="E249">
    <cfRule type="cellIs" dxfId="790" priority="788" operator="equal">
      <formula>0</formula>
    </cfRule>
  </conditionalFormatting>
  <conditionalFormatting sqref="E249:M249">
    <cfRule type="cellIs" dxfId="789" priority="789" operator="greaterThan">
      <formula>E246+1</formula>
    </cfRule>
    <cfRule type="cellIs" dxfId="788" priority="790" operator="equal">
      <formula>E246+1</formula>
    </cfRule>
    <cfRule type="cellIs" dxfId="787" priority="791" operator="lessThan">
      <formula>E246</formula>
    </cfRule>
    <cfRule type="cellIs" dxfId="786" priority="792" operator="equal">
      <formula>E246</formula>
    </cfRule>
  </conditionalFormatting>
  <conditionalFormatting sqref="P249:W249">
    <cfRule type="cellIs" dxfId="785" priority="781" operator="equal">
      <formula>0</formula>
    </cfRule>
  </conditionalFormatting>
  <conditionalFormatting sqref="O249">
    <cfRule type="cellIs" dxfId="784" priority="782" operator="equal">
      <formula>0</formula>
    </cfRule>
  </conditionalFormatting>
  <conditionalFormatting sqref="O249:W249">
    <cfRule type="cellIs" dxfId="783" priority="783" operator="greaterThan">
      <formula>O246+1</formula>
    </cfRule>
    <cfRule type="cellIs" dxfId="782" priority="784" operator="equal">
      <formula>O246+1</formula>
    </cfRule>
    <cfRule type="cellIs" dxfId="781" priority="785" operator="lessThan">
      <formula>O246</formula>
    </cfRule>
    <cfRule type="cellIs" dxfId="780" priority="786" operator="equal">
      <formula>O246</formula>
    </cfRule>
  </conditionalFormatting>
  <conditionalFormatting sqref="E253">
    <cfRule type="cellIs" dxfId="779" priority="776" operator="equal">
      <formula>0</formula>
    </cfRule>
  </conditionalFormatting>
  <conditionalFormatting sqref="F253:M253">
    <cfRule type="cellIs" dxfId="778" priority="775" operator="equal">
      <formula>0</formula>
    </cfRule>
  </conditionalFormatting>
  <conditionalFormatting sqref="E253:M253">
    <cfRule type="cellIs" dxfId="777" priority="777" operator="greaterThan">
      <formula>E246+1</formula>
    </cfRule>
    <cfRule type="cellIs" dxfId="776" priority="778" operator="equal">
      <formula>E246+1</formula>
    </cfRule>
    <cfRule type="cellIs" dxfId="775" priority="779" operator="lessThan">
      <formula>E246</formula>
    </cfRule>
    <cfRule type="cellIs" dxfId="774" priority="780" operator="equal">
      <formula>E246</formula>
    </cfRule>
  </conditionalFormatting>
  <conditionalFormatting sqref="O253">
    <cfRule type="cellIs" dxfId="773" priority="770" operator="equal">
      <formula>0</formula>
    </cfRule>
  </conditionalFormatting>
  <conditionalFormatting sqref="P253:W253">
    <cfRule type="cellIs" dxfId="772" priority="769" operator="equal">
      <formula>0</formula>
    </cfRule>
  </conditionalFormatting>
  <conditionalFormatting sqref="O253:W253">
    <cfRule type="cellIs" dxfId="771" priority="771" operator="greaterThan">
      <formula>O246+1</formula>
    </cfRule>
    <cfRule type="cellIs" dxfId="770" priority="772" operator="equal">
      <formula>O246+1</formula>
    </cfRule>
    <cfRule type="cellIs" dxfId="769" priority="773" operator="lessThan">
      <formula>O246</formula>
    </cfRule>
    <cfRule type="cellIs" dxfId="768" priority="774" operator="equal">
      <formula>O246</formula>
    </cfRule>
  </conditionalFormatting>
  <conditionalFormatting sqref="O242">
    <cfRule type="cellIs" dxfId="767" priority="758" operator="equal">
      <formula>0</formula>
    </cfRule>
  </conditionalFormatting>
  <conditionalFormatting sqref="P242:W242">
    <cfRule type="cellIs" dxfId="766" priority="757" operator="equal">
      <formula>0</formula>
    </cfRule>
  </conditionalFormatting>
  <conditionalFormatting sqref="E242">
    <cfRule type="cellIs" dxfId="765" priority="764" operator="equal">
      <formula>0</formula>
    </cfRule>
  </conditionalFormatting>
  <conditionalFormatting sqref="F242:M242">
    <cfRule type="cellIs" dxfId="764" priority="763" operator="equal">
      <formula>0</formula>
    </cfRule>
  </conditionalFormatting>
  <conditionalFormatting sqref="E242:M242">
    <cfRule type="cellIs" dxfId="763" priority="765" operator="greaterThan">
      <formula>E231+1</formula>
    </cfRule>
    <cfRule type="cellIs" dxfId="762" priority="766" operator="equal">
      <formula>E231+1</formula>
    </cfRule>
    <cfRule type="cellIs" dxfId="761" priority="767" operator="lessThan">
      <formula>E231</formula>
    </cfRule>
    <cfRule type="cellIs" dxfId="760" priority="768" operator="equal">
      <formula>E231</formula>
    </cfRule>
  </conditionalFormatting>
  <conditionalFormatting sqref="O242:W242">
    <cfRule type="cellIs" dxfId="759" priority="759" operator="greaterThan">
      <formula>O231+1</formula>
    </cfRule>
    <cfRule type="cellIs" dxfId="758" priority="760" operator="equal">
      <formula>O231+1</formula>
    </cfRule>
    <cfRule type="cellIs" dxfId="757" priority="761" operator="lessThan">
      <formula>O231</formula>
    </cfRule>
    <cfRule type="cellIs" dxfId="756" priority="762" operator="equal">
      <formula>O231</formula>
    </cfRule>
  </conditionalFormatting>
  <conditionalFormatting sqref="F234:M234">
    <cfRule type="cellIs" dxfId="755" priority="751" operator="equal">
      <formula>0</formula>
    </cfRule>
  </conditionalFormatting>
  <conditionalFormatting sqref="E234">
    <cfRule type="cellIs" dxfId="754" priority="752" operator="equal">
      <formula>0</formula>
    </cfRule>
  </conditionalFormatting>
  <conditionalFormatting sqref="E234:M234">
    <cfRule type="cellIs" dxfId="753" priority="753" operator="greaterThan">
      <formula>E231+1</formula>
    </cfRule>
    <cfRule type="cellIs" dxfId="752" priority="754" operator="equal">
      <formula>E231+1</formula>
    </cfRule>
    <cfRule type="cellIs" dxfId="751" priority="755" operator="lessThan">
      <formula>E231</formula>
    </cfRule>
    <cfRule type="cellIs" dxfId="750" priority="756" operator="equal">
      <formula>E231</formula>
    </cfRule>
  </conditionalFormatting>
  <conditionalFormatting sqref="P234:W234">
    <cfRule type="cellIs" dxfId="749" priority="745" operator="equal">
      <formula>0</formula>
    </cfRule>
  </conditionalFormatting>
  <conditionalFormatting sqref="O234">
    <cfRule type="cellIs" dxfId="748" priority="746" operator="equal">
      <formula>0</formula>
    </cfRule>
  </conditionalFormatting>
  <conditionalFormatting sqref="O234:W234">
    <cfRule type="cellIs" dxfId="747" priority="747" operator="greaterThan">
      <formula>O231+1</formula>
    </cfRule>
    <cfRule type="cellIs" dxfId="746" priority="748" operator="equal">
      <formula>O231+1</formula>
    </cfRule>
    <cfRule type="cellIs" dxfId="745" priority="749" operator="lessThan">
      <formula>O231</formula>
    </cfRule>
    <cfRule type="cellIs" dxfId="744" priority="750" operator="equal">
      <formula>O231</formula>
    </cfRule>
  </conditionalFormatting>
  <conditionalFormatting sqref="E231">
    <cfRule type="cellIs" dxfId="743" priority="742" operator="equal">
      <formula>3</formula>
    </cfRule>
    <cfRule type="cellIs" dxfId="742" priority="743" operator="equal">
      <formula>5</formula>
    </cfRule>
    <cfRule type="cellIs" dxfId="741" priority="744" operator="equal">
      <formula>4</formula>
    </cfRule>
  </conditionalFormatting>
  <conditionalFormatting sqref="E231:M231">
    <cfRule type="cellIs" dxfId="740" priority="739" operator="equal">
      <formula>3</formula>
    </cfRule>
    <cfRule type="cellIs" dxfId="739" priority="740" operator="equal">
      <formula>5</formula>
    </cfRule>
    <cfRule type="cellIs" dxfId="738" priority="741" operator="equal">
      <formula>4</formula>
    </cfRule>
  </conditionalFormatting>
  <conditionalFormatting sqref="O231">
    <cfRule type="cellIs" dxfId="737" priority="736" operator="equal">
      <formula>3</formula>
    </cfRule>
    <cfRule type="cellIs" dxfId="736" priority="737" operator="equal">
      <formula>5</formula>
    </cfRule>
    <cfRule type="cellIs" dxfId="735" priority="738" operator="equal">
      <formula>4</formula>
    </cfRule>
  </conditionalFormatting>
  <conditionalFormatting sqref="O231:W231">
    <cfRule type="cellIs" dxfId="734" priority="733" operator="equal">
      <formula>3</formula>
    </cfRule>
    <cfRule type="cellIs" dxfId="733" priority="734" operator="equal">
      <formula>5</formula>
    </cfRule>
    <cfRule type="cellIs" dxfId="732" priority="735" operator="equal">
      <formula>4</formula>
    </cfRule>
  </conditionalFormatting>
  <conditionalFormatting sqref="E238">
    <cfRule type="cellIs" dxfId="731" priority="728" operator="equal">
      <formula>0</formula>
    </cfRule>
  </conditionalFormatting>
  <conditionalFormatting sqref="F238:M238">
    <cfRule type="cellIs" dxfId="730" priority="727" operator="equal">
      <formula>0</formula>
    </cfRule>
  </conditionalFormatting>
  <conditionalFormatting sqref="E238:M238">
    <cfRule type="cellIs" dxfId="729" priority="729" operator="greaterThan">
      <formula>E231+1</formula>
    </cfRule>
    <cfRule type="cellIs" dxfId="728" priority="730" operator="equal">
      <formula>E231+1</formula>
    </cfRule>
    <cfRule type="cellIs" dxfId="727" priority="731" operator="lessThan">
      <formula>E231</formula>
    </cfRule>
    <cfRule type="cellIs" dxfId="726" priority="732" operator="equal">
      <formula>E231</formula>
    </cfRule>
  </conditionalFormatting>
  <conditionalFormatting sqref="O238">
    <cfRule type="cellIs" dxfId="725" priority="722" operator="equal">
      <formula>0</formula>
    </cfRule>
  </conditionalFormatting>
  <conditionalFormatting sqref="P238:W238">
    <cfRule type="cellIs" dxfId="724" priority="721" operator="equal">
      <formula>0</formula>
    </cfRule>
  </conditionalFormatting>
  <conditionalFormatting sqref="O238:W238">
    <cfRule type="cellIs" dxfId="723" priority="723" operator="greaterThan">
      <formula>O231+1</formula>
    </cfRule>
    <cfRule type="cellIs" dxfId="722" priority="724" operator="equal">
      <formula>O231+1</formula>
    </cfRule>
    <cfRule type="cellIs" dxfId="721" priority="725" operator="lessThan">
      <formula>O231</formula>
    </cfRule>
    <cfRule type="cellIs" dxfId="720" priority="726" operator="equal">
      <formula>O231</formula>
    </cfRule>
  </conditionalFormatting>
  <conditionalFormatting sqref="E216">
    <cfRule type="cellIs" dxfId="719" priority="718" operator="equal">
      <formula>3</formula>
    </cfRule>
    <cfRule type="cellIs" dxfId="718" priority="719" operator="equal">
      <formula>5</formula>
    </cfRule>
    <cfRule type="cellIs" dxfId="717" priority="720" operator="equal">
      <formula>4</formula>
    </cfRule>
  </conditionalFormatting>
  <conditionalFormatting sqref="E216:M216">
    <cfRule type="cellIs" dxfId="716" priority="715" operator="equal">
      <formula>3</formula>
    </cfRule>
    <cfRule type="cellIs" dxfId="715" priority="716" operator="equal">
      <formula>5</formula>
    </cfRule>
    <cfRule type="cellIs" dxfId="714" priority="717" operator="equal">
      <formula>4</formula>
    </cfRule>
  </conditionalFormatting>
  <conditionalFormatting sqref="O216">
    <cfRule type="cellIs" dxfId="713" priority="712" operator="equal">
      <formula>3</formula>
    </cfRule>
    <cfRule type="cellIs" dxfId="712" priority="713" operator="equal">
      <formula>5</formula>
    </cfRule>
    <cfRule type="cellIs" dxfId="711" priority="714" operator="equal">
      <formula>4</formula>
    </cfRule>
  </conditionalFormatting>
  <conditionalFormatting sqref="O216:W216">
    <cfRule type="cellIs" dxfId="710" priority="709" operator="equal">
      <formula>3</formula>
    </cfRule>
    <cfRule type="cellIs" dxfId="709" priority="710" operator="equal">
      <formula>5</formula>
    </cfRule>
    <cfRule type="cellIs" dxfId="708" priority="711" operator="equal">
      <formula>4</formula>
    </cfRule>
  </conditionalFormatting>
  <conditionalFormatting sqref="F227:M227">
    <cfRule type="cellIs" dxfId="707" priority="703" operator="equal">
      <formula>0</formula>
    </cfRule>
  </conditionalFormatting>
  <conditionalFormatting sqref="E227">
    <cfRule type="cellIs" dxfId="706" priority="704" operator="equal">
      <formula>0</formula>
    </cfRule>
  </conditionalFormatting>
  <conditionalFormatting sqref="E227:M227">
    <cfRule type="cellIs" dxfId="705" priority="705" operator="greaterThan">
      <formula>E216+1</formula>
    </cfRule>
    <cfRule type="cellIs" dxfId="704" priority="706" operator="equal">
      <formula>E216+1</formula>
    </cfRule>
    <cfRule type="cellIs" dxfId="703" priority="707" operator="lessThan">
      <formula>E216</formula>
    </cfRule>
    <cfRule type="cellIs" dxfId="702" priority="708" operator="equal">
      <formula>E216</formula>
    </cfRule>
  </conditionalFormatting>
  <conditionalFormatting sqref="P227:W227">
    <cfRule type="cellIs" dxfId="701" priority="697" operator="equal">
      <formula>0</formula>
    </cfRule>
  </conditionalFormatting>
  <conditionalFormatting sqref="O227">
    <cfRule type="cellIs" dxfId="700" priority="698" operator="equal">
      <formula>0</formula>
    </cfRule>
  </conditionalFormatting>
  <conditionalFormatting sqref="O227:W227">
    <cfRule type="cellIs" dxfId="699" priority="699" operator="greaterThan">
      <formula>O216+1</formula>
    </cfRule>
    <cfRule type="cellIs" dxfId="698" priority="700" operator="equal">
      <formula>O216+1</formula>
    </cfRule>
    <cfRule type="cellIs" dxfId="697" priority="701" operator="lessThan">
      <formula>O216</formula>
    </cfRule>
    <cfRule type="cellIs" dxfId="696" priority="702" operator="equal">
      <formula>O216</formula>
    </cfRule>
  </conditionalFormatting>
  <conditionalFormatting sqref="F219:M219">
    <cfRule type="cellIs" dxfId="695" priority="691" operator="equal">
      <formula>0</formula>
    </cfRule>
  </conditionalFormatting>
  <conditionalFormatting sqref="E219">
    <cfRule type="cellIs" dxfId="694" priority="692" operator="equal">
      <formula>0</formula>
    </cfRule>
  </conditionalFormatting>
  <conditionalFormatting sqref="E219:M219">
    <cfRule type="cellIs" dxfId="693" priority="693" operator="greaterThan">
      <formula>E216+1</formula>
    </cfRule>
    <cfRule type="cellIs" dxfId="692" priority="694" operator="equal">
      <formula>E216+1</formula>
    </cfRule>
    <cfRule type="cellIs" dxfId="691" priority="695" operator="lessThan">
      <formula>E216</formula>
    </cfRule>
    <cfRule type="cellIs" dxfId="690" priority="696" operator="equal">
      <formula>E216</formula>
    </cfRule>
  </conditionalFormatting>
  <conditionalFormatting sqref="P219:W219">
    <cfRule type="cellIs" dxfId="689" priority="685" operator="equal">
      <formula>0</formula>
    </cfRule>
  </conditionalFormatting>
  <conditionalFormatting sqref="O219">
    <cfRule type="cellIs" dxfId="688" priority="686" operator="equal">
      <formula>0</formula>
    </cfRule>
  </conditionalFormatting>
  <conditionalFormatting sqref="O219:W219">
    <cfRule type="cellIs" dxfId="687" priority="687" operator="greaterThan">
      <formula>O216+1</formula>
    </cfRule>
    <cfRule type="cellIs" dxfId="686" priority="688" operator="equal">
      <formula>O216+1</formula>
    </cfRule>
    <cfRule type="cellIs" dxfId="685" priority="689" operator="lessThan">
      <formula>O216</formula>
    </cfRule>
    <cfRule type="cellIs" dxfId="684" priority="690" operator="equal">
      <formula>O216</formula>
    </cfRule>
  </conditionalFormatting>
  <conditionalFormatting sqref="E223">
    <cfRule type="cellIs" dxfId="683" priority="680" operator="equal">
      <formula>0</formula>
    </cfRule>
  </conditionalFormatting>
  <conditionalFormatting sqref="F223:M223">
    <cfRule type="cellIs" dxfId="682" priority="679" operator="equal">
      <formula>0</formula>
    </cfRule>
  </conditionalFormatting>
  <conditionalFormatting sqref="E223:M223">
    <cfRule type="cellIs" dxfId="681" priority="681" operator="greaterThan">
      <formula>E216+1</formula>
    </cfRule>
    <cfRule type="cellIs" dxfId="680" priority="682" operator="equal">
      <formula>E216+1</formula>
    </cfRule>
    <cfRule type="cellIs" dxfId="679" priority="683" operator="lessThan">
      <formula>E216</formula>
    </cfRule>
    <cfRule type="cellIs" dxfId="678" priority="684" operator="equal">
      <formula>E216</formula>
    </cfRule>
  </conditionalFormatting>
  <conditionalFormatting sqref="O223">
    <cfRule type="cellIs" dxfId="677" priority="674" operator="equal">
      <formula>0</formula>
    </cfRule>
  </conditionalFormatting>
  <conditionalFormatting sqref="P223:W223">
    <cfRule type="cellIs" dxfId="676" priority="673" operator="equal">
      <formula>0</formula>
    </cfRule>
  </conditionalFormatting>
  <conditionalFormatting sqref="O223:W223">
    <cfRule type="cellIs" dxfId="675" priority="675" operator="greaterThan">
      <formula>O216+1</formula>
    </cfRule>
    <cfRule type="cellIs" dxfId="674" priority="676" operator="equal">
      <formula>O216+1</formula>
    </cfRule>
    <cfRule type="cellIs" dxfId="673" priority="677" operator="lessThan">
      <formula>O216</formula>
    </cfRule>
    <cfRule type="cellIs" dxfId="672" priority="678" operator="equal">
      <formula>O216</formula>
    </cfRule>
  </conditionalFormatting>
  <conditionalFormatting sqref="E201">
    <cfRule type="cellIs" dxfId="671" priority="670" operator="equal">
      <formula>3</formula>
    </cfRule>
    <cfRule type="cellIs" dxfId="670" priority="671" operator="equal">
      <formula>5</formula>
    </cfRule>
    <cfRule type="cellIs" dxfId="669" priority="672" operator="equal">
      <formula>4</formula>
    </cfRule>
  </conditionalFormatting>
  <conditionalFormatting sqref="E201:M201">
    <cfRule type="cellIs" dxfId="668" priority="667" operator="equal">
      <formula>3</formula>
    </cfRule>
    <cfRule type="cellIs" dxfId="667" priority="668" operator="equal">
      <formula>5</formula>
    </cfRule>
    <cfRule type="cellIs" dxfId="666" priority="669" operator="equal">
      <formula>4</formula>
    </cfRule>
  </conditionalFormatting>
  <conditionalFormatting sqref="O201">
    <cfRule type="cellIs" dxfId="665" priority="664" operator="equal">
      <formula>3</formula>
    </cfRule>
    <cfRule type="cellIs" dxfId="664" priority="665" operator="equal">
      <formula>5</formula>
    </cfRule>
    <cfRule type="cellIs" dxfId="663" priority="666" operator="equal">
      <formula>4</formula>
    </cfRule>
  </conditionalFormatting>
  <conditionalFormatting sqref="O201:W201">
    <cfRule type="cellIs" dxfId="662" priority="661" operator="equal">
      <formula>3</formula>
    </cfRule>
    <cfRule type="cellIs" dxfId="661" priority="662" operator="equal">
      <formula>5</formula>
    </cfRule>
    <cfRule type="cellIs" dxfId="660" priority="663" operator="equal">
      <formula>4</formula>
    </cfRule>
  </conditionalFormatting>
  <conditionalFormatting sqref="P212:W212">
    <cfRule type="cellIs" dxfId="659" priority="649" operator="equal">
      <formula>0</formula>
    </cfRule>
  </conditionalFormatting>
  <conditionalFormatting sqref="F212:M212">
    <cfRule type="cellIs" dxfId="658" priority="655" operator="equal">
      <formula>0</formula>
    </cfRule>
  </conditionalFormatting>
  <conditionalFormatting sqref="E212">
    <cfRule type="cellIs" dxfId="657" priority="656" operator="equal">
      <formula>0</formula>
    </cfRule>
  </conditionalFormatting>
  <conditionalFormatting sqref="O212">
    <cfRule type="cellIs" dxfId="656" priority="650" operator="equal">
      <formula>0</formula>
    </cfRule>
  </conditionalFormatting>
  <conditionalFormatting sqref="E212:M212">
    <cfRule type="cellIs" dxfId="655" priority="657" operator="greaterThan">
      <formula>E201+1</formula>
    </cfRule>
    <cfRule type="cellIs" dxfId="654" priority="658" operator="equal">
      <formula>E201+1</formula>
    </cfRule>
    <cfRule type="cellIs" dxfId="653" priority="659" operator="lessThan">
      <formula>E201</formula>
    </cfRule>
    <cfRule type="cellIs" dxfId="652" priority="660" operator="equal">
      <formula>E201</formula>
    </cfRule>
  </conditionalFormatting>
  <conditionalFormatting sqref="O212:W212">
    <cfRule type="cellIs" dxfId="651" priority="651" operator="greaterThan">
      <formula>O201+1</formula>
    </cfRule>
    <cfRule type="cellIs" dxfId="650" priority="652" operator="equal">
      <formula>O201+1</formula>
    </cfRule>
    <cfRule type="cellIs" dxfId="649" priority="653" operator="lessThan">
      <formula>O201</formula>
    </cfRule>
    <cfRule type="cellIs" dxfId="648" priority="654" operator="equal">
      <formula>O201</formula>
    </cfRule>
  </conditionalFormatting>
  <conditionalFormatting sqref="E208">
    <cfRule type="cellIs" dxfId="647" priority="644" operator="equal">
      <formula>0</formula>
    </cfRule>
  </conditionalFormatting>
  <conditionalFormatting sqref="F208:M208">
    <cfRule type="cellIs" dxfId="646" priority="643" operator="equal">
      <formula>0</formula>
    </cfRule>
  </conditionalFormatting>
  <conditionalFormatting sqref="E208:M208">
    <cfRule type="cellIs" dxfId="645" priority="645" operator="greaterThan">
      <formula>E201+1</formula>
    </cfRule>
    <cfRule type="cellIs" dxfId="644" priority="646" operator="equal">
      <formula>E201+1</formula>
    </cfRule>
    <cfRule type="cellIs" dxfId="643" priority="647" operator="lessThan">
      <formula>E201</formula>
    </cfRule>
    <cfRule type="cellIs" dxfId="642" priority="648" operator="equal">
      <formula>E201</formula>
    </cfRule>
  </conditionalFormatting>
  <conditionalFormatting sqref="O208">
    <cfRule type="cellIs" dxfId="641" priority="638" operator="equal">
      <formula>0</formula>
    </cfRule>
  </conditionalFormatting>
  <conditionalFormatting sqref="P208:W208">
    <cfRule type="cellIs" dxfId="640" priority="637" operator="equal">
      <formula>0</formula>
    </cfRule>
  </conditionalFormatting>
  <conditionalFormatting sqref="O208:W208">
    <cfRule type="cellIs" dxfId="639" priority="639" operator="greaterThan">
      <formula>O201+1</formula>
    </cfRule>
    <cfRule type="cellIs" dxfId="638" priority="640" operator="equal">
      <formula>O201+1</formula>
    </cfRule>
    <cfRule type="cellIs" dxfId="637" priority="641" operator="lessThan">
      <formula>O201</formula>
    </cfRule>
    <cfRule type="cellIs" dxfId="636" priority="642" operator="equal">
      <formula>O201</formula>
    </cfRule>
  </conditionalFormatting>
  <conditionalFormatting sqref="F204:M204">
    <cfRule type="cellIs" dxfId="635" priority="631" operator="equal">
      <formula>0</formula>
    </cfRule>
  </conditionalFormatting>
  <conditionalFormatting sqref="E204">
    <cfRule type="cellIs" dxfId="634" priority="632" operator="equal">
      <formula>0</formula>
    </cfRule>
  </conditionalFormatting>
  <conditionalFormatting sqref="E204:M204">
    <cfRule type="cellIs" dxfId="633" priority="633" operator="greaterThan">
      <formula>E201+1</formula>
    </cfRule>
    <cfRule type="cellIs" dxfId="632" priority="634" operator="equal">
      <formula>E201+1</formula>
    </cfRule>
    <cfRule type="cellIs" dxfId="631" priority="635" operator="lessThan">
      <formula>E201</formula>
    </cfRule>
    <cfRule type="cellIs" dxfId="630" priority="636" operator="equal">
      <formula>E201</formula>
    </cfRule>
  </conditionalFormatting>
  <conditionalFormatting sqref="P204:W204">
    <cfRule type="cellIs" dxfId="629" priority="625" operator="equal">
      <formula>0</formula>
    </cfRule>
  </conditionalFormatting>
  <conditionalFormatting sqref="O204">
    <cfRule type="cellIs" dxfId="628" priority="626" operator="equal">
      <formula>0</formula>
    </cfRule>
  </conditionalFormatting>
  <conditionalFormatting sqref="O204:W204">
    <cfRule type="cellIs" dxfId="627" priority="627" operator="greaterThan">
      <formula>O201+1</formula>
    </cfRule>
    <cfRule type="cellIs" dxfId="626" priority="628" operator="equal">
      <formula>O201+1</formula>
    </cfRule>
    <cfRule type="cellIs" dxfId="625" priority="629" operator="lessThan">
      <formula>O201</formula>
    </cfRule>
    <cfRule type="cellIs" dxfId="624" priority="630" operator="equal">
      <formula>O201</formula>
    </cfRule>
  </conditionalFormatting>
  <conditionalFormatting sqref="P197:W197">
    <cfRule type="cellIs" dxfId="623" priority="613" operator="equal">
      <formula>0</formula>
    </cfRule>
  </conditionalFormatting>
  <conditionalFormatting sqref="F197:M197">
    <cfRule type="cellIs" dxfId="622" priority="619" operator="equal">
      <formula>0</formula>
    </cfRule>
  </conditionalFormatting>
  <conditionalFormatting sqref="E197">
    <cfRule type="cellIs" dxfId="621" priority="620" operator="equal">
      <formula>0</formula>
    </cfRule>
  </conditionalFormatting>
  <conditionalFormatting sqref="O197">
    <cfRule type="cellIs" dxfId="620" priority="614" operator="equal">
      <formula>0</formula>
    </cfRule>
  </conditionalFormatting>
  <conditionalFormatting sqref="E197:M197">
    <cfRule type="cellIs" dxfId="619" priority="621" operator="greaterThan">
      <formula>E186+1</formula>
    </cfRule>
    <cfRule type="cellIs" dxfId="618" priority="622" operator="equal">
      <formula>E186+1</formula>
    </cfRule>
    <cfRule type="cellIs" dxfId="617" priority="623" operator="lessThan">
      <formula>E186</formula>
    </cfRule>
    <cfRule type="cellIs" dxfId="616" priority="624" operator="equal">
      <formula>E186</formula>
    </cfRule>
  </conditionalFormatting>
  <conditionalFormatting sqref="O197:W197">
    <cfRule type="cellIs" dxfId="615" priority="615" operator="greaterThan">
      <formula>O186+1</formula>
    </cfRule>
    <cfRule type="cellIs" dxfId="614" priority="616" operator="equal">
      <formula>O186+1</formula>
    </cfRule>
    <cfRule type="cellIs" dxfId="613" priority="617" operator="lessThan">
      <formula>O186</formula>
    </cfRule>
    <cfRule type="cellIs" dxfId="612" priority="618" operator="equal">
      <formula>O186</formula>
    </cfRule>
  </conditionalFormatting>
  <conditionalFormatting sqref="F189:M189">
    <cfRule type="cellIs" dxfId="611" priority="607" operator="equal">
      <formula>0</formula>
    </cfRule>
  </conditionalFormatting>
  <conditionalFormatting sqref="E189">
    <cfRule type="cellIs" dxfId="610" priority="608" operator="equal">
      <formula>0</formula>
    </cfRule>
  </conditionalFormatting>
  <conditionalFormatting sqref="E189:M189">
    <cfRule type="cellIs" dxfId="609" priority="609" operator="greaterThan">
      <formula>E186+1</formula>
    </cfRule>
    <cfRule type="cellIs" dxfId="608" priority="610" operator="equal">
      <formula>E186+1</formula>
    </cfRule>
    <cfRule type="cellIs" dxfId="607" priority="611" operator="lessThan">
      <formula>E186</formula>
    </cfRule>
    <cfRule type="cellIs" dxfId="606" priority="612" operator="equal">
      <formula>E186</formula>
    </cfRule>
  </conditionalFormatting>
  <conditionalFormatting sqref="P189:W189">
    <cfRule type="cellIs" dxfId="605" priority="601" operator="equal">
      <formula>0</formula>
    </cfRule>
  </conditionalFormatting>
  <conditionalFormatting sqref="O189">
    <cfRule type="cellIs" dxfId="604" priority="602" operator="equal">
      <formula>0</formula>
    </cfRule>
  </conditionalFormatting>
  <conditionalFormatting sqref="O189:W189">
    <cfRule type="cellIs" dxfId="603" priority="603" operator="greaterThan">
      <formula>O186+1</formula>
    </cfRule>
    <cfRule type="cellIs" dxfId="602" priority="604" operator="equal">
      <formula>O186+1</formula>
    </cfRule>
    <cfRule type="cellIs" dxfId="601" priority="605" operator="lessThan">
      <formula>O186</formula>
    </cfRule>
    <cfRule type="cellIs" dxfId="600" priority="606" operator="equal">
      <formula>O186</formula>
    </cfRule>
  </conditionalFormatting>
  <conditionalFormatting sqref="E186">
    <cfRule type="cellIs" dxfId="599" priority="598" operator="equal">
      <formula>3</formula>
    </cfRule>
    <cfRule type="cellIs" dxfId="598" priority="599" operator="equal">
      <formula>5</formula>
    </cfRule>
    <cfRule type="cellIs" dxfId="597" priority="600" operator="equal">
      <formula>4</formula>
    </cfRule>
  </conditionalFormatting>
  <conditionalFormatting sqref="E186:M186">
    <cfRule type="cellIs" dxfId="596" priority="595" operator="equal">
      <formula>3</formula>
    </cfRule>
    <cfRule type="cellIs" dxfId="595" priority="596" operator="equal">
      <formula>5</formula>
    </cfRule>
    <cfRule type="cellIs" dxfId="594" priority="597" operator="equal">
      <formula>4</formula>
    </cfRule>
  </conditionalFormatting>
  <conditionalFormatting sqref="O186">
    <cfRule type="cellIs" dxfId="593" priority="592" operator="equal">
      <formula>3</formula>
    </cfRule>
    <cfRule type="cellIs" dxfId="592" priority="593" operator="equal">
      <formula>5</formula>
    </cfRule>
    <cfRule type="cellIs" dxfId="591" priority="594" operator="equal">
      <formula>4</formula>
    </cfRule>
  </conditionalFormatting>
  <conditionalFormatting sqref="O186:W186">
    <cfRule type="cellIs" dxfId="590" priority="589" operator="equal">
      <formula>3</formula>
    </cfRule>
    <cfRule type="cellIs" dxfId="589" priority="590" operator="equal">
      <formula>5</formula>
    </cfRule>
    <cfRule type="cellIs" dxfId="588" priority="591" operator="equal">
      <formula>4</formula>
    </cfRule>
  </conditionalFormatting>
  <conditionalFormatting sqref="E193">
    <cfRule type="cellIs" dxfId="587" priority="584" operator="equal">
      <formula>0</formula>
    </cfRule>
  </conditionalFormatting>
  <conditionalFormatting sqref="F193:M193">
    <cfRule type="cellIs" dxfId="586" priority="583" operator="equal">
      <formula>0</formula>
    </cfRule>
  </conditionalFormatting>
  <conditionalFormatting sqref="E193:M193">
    <cfRule type="cellIs" dxfId="585" priority="585" operator="greaterThan">
      <formula>E186+1</formula>
    </cfRule>
    <cfRule type="cellIs" dxfId="584" priority="586" operator="equal">
      <formula>E186+1</formula>
    </cfRule>
    <cfRule type="cellIs" dxfId="583" priority="587" operator="lessThan">
      <formula>E186</formula>
    </cfRule>
    <cfRule type="cellIs" dxfId="582" priority="588" operator="equal">
      <formula>E186</formula>
    </cfRule>
  </conditionalFormatting>
  <conditionalFormatting sqref="O193">
    <cfRule type="cellIs" dxfId="581" priority="578" operator="equal">
      <formula>0</formula>
    </cfRule>
  </conditionalFormatting>
  <conditionalFormatting sqref="P193:W193">
    <cfRule type="cellIs" dxfId="580" priority="577" operator="equal">
      <formula>0</formula>
    </cfRule>
  </conditionalFormatting>
  <conditionalFormatting sqref="O193:W193">
    <cfRule type="cellIs" dxfId="579" priority="579" operator="greaterThan">
      <formula>O186+1</formula>
    </cfRule>
    <cfRule type="cellIs" dxfId="578" priority="580" operator="equal">
      <formula>O186+1</formula>
    </cfRule>
    <cfRule type="cellIs" dxfId="577" priority="581" operator="lessThan">
      <formula>O186</formula>
    </cfRule>
    <cfRule type="cellIs" dxfId="576" priority="582" operator="equal">
      <formula>O186</formula>
    </cfRule>
  </conditionalFormatting>
  <conditionalFormatting sqref="E171">
    <cfRule type="cellIs" dxfId="575" priority="574" operator="equal">
      <formula>3</formula>
    </cfRule>
    <cfRule type="cellIs" dxfId="574" priority="575" operator="equal">
      <formula>5</formula>
    </cfRule>
    <cfRule type="cellIs" dxfId="573" priority="576" operator="equal">
      <formula>4</formula>
    </cfRule>
  </conditionalFormatting>
  <conditionalFormatting sqref="E171:M171">
    <cfRule type="cellIs" dxfId="572" priority="571" operator="equal">
      <formula>3</formula>
    </cfRule>
    <cfRule type="cellIs" dxfId="571" priority="572" operator="equal">
      <formula>5</formula>
    </cfRule>
    <cfRule type="cellIs" dxfId="570" priority="573" operator="equal">
      <formula>4</formula>
    </cfRule>
  </conditionalFormatting>
  <conditionalFormatting sqref="F182:M182">
    <cfRule type="cellIs" dxfId="569" priority="565" operator="equal">
      <formula>0</formula>
    </cfRule>
  </conditionalFormatting>
  <conditionalFormatting sqref="E182">
    <cfRule type="cellIs" dxfId="568" priority="566" operator="equal">
      <formula>0</formula>
    </cfRule>
  </conditionalFormatting>
  <conditionalFormatting sqref="E182:M182">
    <cfRule type="cellIs" dxfId="567" priority="567" operator="greaterThan">
      <formula>E171+1</formula>
    </cfRule>
    <cfRule type="cellIs" dxfId="566" priority="568" operator="equal">
      <formula>E171+1</formula>
    </cfRule>
    <cfRule type="cellIs" dxfId="565" priority="569" operator="lessThan">
      <formula>E171</formula>
    </cfRule>
    <cfRule type="cellIs" dxfId="564" priority="570" operator="equal">
      <formula>E171</formula>
    </cfRule>
  </conditionalFormatting>
  <conditionalFormatting sqref="P182:W182">
    <cfRule type="cellIs" dxfId="563" priority="559" operator="equal">
      <formula>0</formula>
    </cfRule>
  </conditionalFormatting>
  <conditionalFormatting sqref="O182">
    <cfRule type="cellIs" dxfId="562" priority="560" operator="equal">
      <formula>0</formula>
    </cfRule>
  </conditionalFormatting>
  <conditionalFormatting sqref="O182:W182">
    <cfRule type="cellIs" dxfId="561" priority="561" operator="greaterThan">
      <formula>O171+1</formula>
    </cfRule>
    <cfRule type="cellIs" dxfId="560" priority="562" operator="equal">
      <formula>O171+1</formula>
    </cfRule>
    <cfRule type="cellIs" dxfId="559" priority="563" operator="lessThan">
      <formula>O171</formula>
    </cfRule>
    <cfRule type="cellIs" dxfId="558" priority="564" operator="equal">
      <formula>O171</formula>
    </cfRule>
  </conditionalFormatting>
  <conditionalFormatting sqref="F174:M174">
    <cfRule type="cellIs" dxfId="557" priority="553" operator="equal">
      <formula>0</formula>
    </cfRule>
  </conditionalFormatting>
  <conditionalFormatting sqref="E174">
    <cfRule type="cellIs" dxfId="556" priority="554" operator="equal">
      <formula>0</formula>
    </cfRule>
  </conditionalFormatting>
  <conditionalFormatting sqref="E174:M174">
    <cfRule type="cellIs" dxfId="555" priority="555" operator="greaterThan">
      <formula>E171+1</formula>
    </cfRule>
    <cfRule type="cellIs" dxfId="554" priority="556" operator="equal">
      <formula>E171+1</formula>
    </cfRule>
    <cfRule type="cellIs" dxfId="553" priority="557" operator="lessThan">
      <formula>E171</formula>
    </cfRule>
    <cfRule type="cellIs" dxfId="552" priority="558" operator="equal">
      <formula>E171</formula>
    </cfRule>
  </conditionalFormatting>
  <conditionalFormatting sqref="P174:W174">
    <cfRule type="cellIs" dxfId="551" priority="547" operator="equal">
      <formula>0</formula>
    </cfRule>
  </conditionalFormatting>
  <conditionalFormatting sqref="O174">
    <cfRule type="cellIs" dxfId="550" priority="548" operator="equal">
      <formula>0</formula>
    </cfRule>
  </conditionalFormatting>
  <conditionalFormatting sqref="O174:W174">
    <cfRule type="cellIs" dxfId="549" priority="549" operator="greaterThan">
      <formula>O171+1</formula>
    </cfRule>
    <cfRule type="cellIs" dxfId="548" priority="550" operator="equal">
      <formula>O171+1</formula>
    </cfRule>
    <cfRule type="cellIs" dxfId="547" priority="551" operator="lessThan">
      <formula>O171</formula>
    </cfRule>
    <cfRule type="cellIs" dxfId="546" priority="552" operator="equal">
      <formula>O171</formula>
    </cfRule>
  </conditionalFormatting>
  <conditionalFormatting sqref="O171">
    <cfRule type="cellIs" dxfId="545" priority="544" operator="equal">
      <formula>3</formula>
    </cfRule>
    <cfRule type="cellIs" dxfId="544" priority="545" operator="equal">
      <formula>5</formula>
    </cfRule>
    <cfRule type="cellIs" dxfId="543" priority="546" operator="equal">
      <formula>4</formula>
    </cfRule>
  </conditionalFormatting>
  <conditionalFormatting sqref="O171:W171">
    <cfRule type="cellIs" dxfId="542" priority="541" operator="equal">
      <formula>3</formula>
    </cfRule>
    <cfRule type="cellIs" dxfId="541" priority="542" operator="equal">
      <formula>5</formula>
    </cfRule>
    <cfRule type="cellIs" dxfId="540" priority="543" operator="equal">
      <formula>4</formula>
    </cfRule>
  </conditionalFormatting>
  <conditionalFormatting sqref="E178">
    <cfRule type="cellIs" dxfId="539" priority="536" operator="equal">
      <formula>0</formula>
    </cfRule>
  </conditionalFormatting>
  <conditionalFormatting sqref="F178:M178">
    <cfRule type="cellIs" dxfId="538" priority="535" operator="equal">
      <formula>0</formula>
    </cfRule>
  </conditionalFormatting>
  <conditionalFormatting sqref="E178:M178">
    <cfRule type="cellIs" dxfId="537" priority="537" operator="greaterThan">
      <formula>E171+1</formula>
    </cfRule>
    <cfRule type="cellIs" dxfId="536" priority="538" operator="equal">
      <formula>E171+1</formula>
    </cfRule>
    <cfRule type="cellIs" dxfId="535" priority="539" operator="lessThan">
      <formula>E171</formula>
    </cfRule>
    <cfRule type="cellIs" dxfId="534" priority="540" operator="equal">
      <formula>E171</formula>
    </cfRule>
  </conditionalFormatting>
  <conditionalFormatting sqref="O178">
    <cfRule type="cellIs" dxfId="533" priority="530" operator="equal">
      <formula>0</formula>
    </cfRule>
  </conditionalFormatting>
  <conditionalFormatting sqref="P178:W178">
    <cfRule type="cellIs" dxfId="532" priority="529" operator="equal">
      <formula>0</formula>
    </cfRule>
  </conditionalFormatting>
  <conditionalFormatting sqref="O178:W178">
    <cfRule type="cellIs" dxfId="531" priority="531" operator="greaterThan">
      <formula>O171+1</formula>
    </cfRule>
    <cfRule type="cellIs" dxfId="530" priority="532" operator="equal">
      <formula>O171+1</formula>
    </cfRule>
    <cfRule type="cellIs" dxfId="529" priority="533" operator="lessThan">
      <formula>O171</formula>
    </cfRule>
    <cfRule type="cellIs" dxfId="528" priority="534" operator="equal">
      <formula>O171</formula>
    </cfRule>
  </conditionalFormatting>
  <conditionalFormatting sqref="O156">
    <cfRule type="cellIs" dxfId="527" priority="526" operator="equal">
      <formula>3</formula>
    </cfRule>
    <cfRule type="cellIs" dxfId="526" priority="527" operator="equal">
      <formula>5</formula>
    </cfRule>
    <cfRule type="cellIs" dxfId="525" priority="528" operator="equal">
      <formula>4</formula>
    </cfRule>
  </conditionalFormatting>
  <conditionalFormatting sqref="O156:W156">
    <cfRule type="cellIs" dxfId="524" priority="523" operator="equal">
      <formula>3</formula>
    </cfRule>
    <cfRule type="cellIs" dxfId="523" priority="524" operator="equal">
      <formula>5</formula>
    </cfRule>
    <cfRule type="cellIs" dxfId="522" priority="525" operator="equal">
      <formula>4</formula>
    </cfRule>
  </conditionalFormatting>
  <conditionalFormatting sqref="P167:W167">
    <cfRule type="cellIs" dxfId="521" priority="517" operator="equal">
      <formula>0</formula>
    </cfRule>
  </conditionalFormatting>
  <conditionalFormatting sqref="O167">
    <cfRule type="cellIs" dxfId="520" priority="518" operator="equal">
      <formula>0</formula>
    </cfRule>
  </conditionalFormatting>
  <conditionalFormatting sqref="O167:W167">
    <cfRule type="cellIs" dxfId="519" priority="519" operator="greaterThan">
      <formula>O156+1</formula>
    </cfRule>
    <cfRule type="cellIs" dxfId="518" priority="520" operator="equal">
      <formula>O156+1</formula>
    </cfRule>
    <cfRule type="cellIs" dxfId="517" priority="521" operator="lessThan">
      <formula>O156</formula>
    </cfRule>
    <cfRule type="cellIs" dxfId="516" priority="522" operator="equal">
      <formula>O156</formula>
    </cfRule>
  </conditionalFormatting>
  <conditionalFormatting sqref="O163">
    <cfRule type="cellIs" dxfId="515" priority="512" operator="equal">
      <formula>0</formula>
    </cfRule>
  </conditionalFormatting>
  <conditionalFormatting sqref="P163:W163">
    <cfRule type="cellIs" dxfId="514" priority="511" operator="equal">
      <formula>0</formula>
    </cfRule>
  </conditionalFormatting>
  <conditionalFormatting sqref="O163:W163">
    <cfRule type="cellIs" dxfId="513" priority="513" operator="greaterThan">
      <formula>O156+1</formula>
    </cfRule>
    <cfRule type="cellIs" dxfId="512" priority="514" operator="equal">
      <formula>O156+1</formula>
    </cfRule>
    <cfRule type="cellIs" dxfId="511" priority="515" operator="lessThan">
      <formula>O156</formula>
    </cfRule>
    <cfRule type="cellIs" dxfId="510" priority="516" operator="equal">
      <formula>O156</formula>
    </cfRule>
  </conditionalFormatting>
  <conditionalFormatting sqref="P159:W159">
    <cfRule type="cellIs" dxfId="509" priority="505" operator="equal">
      <formula>0</formula>
    </cfRule>
  </conditionalFormatting>
  <conditionalFormatting sqref="O159">
    <cfRule type="cellIs" dxfId="508" priority="506" operator="equal">
      <formula>0</formula>
    </cfRule>
  </conditionalFormatting>
  <conditionalFormatting sqref="O159:W159">
    <cfRule type="cellIs" dxfId="507" priority="507" operator="greaterThan">
      <formula>O156+1</formula>
    </cfRule>
    <cfRule type="cellIs" dxfId="506" priority="508" operator="equal">
      <formula>O156+1</formula>
    </cfRule>
    <cfRule type="cellIs" dxfId="505" priority="509" operator="lessThan">
      <formula>O156</formula>
    </cfRule>
    <cfRule type="cellIs" dxfId="504" priority="510" operator="equal">
      <formula>O156</formula>
    </cfRule>
  </conditionalFormatting>
  <conditionalFormatting sqref="E156">
    <cfRule type="cellIs" dxfId="503" priority="502" operator="equal">
      <formula>3</formula>
    </cfRule>
    <cfRule type="cellIs" dxfId="502" priority="503" operator="equal">
      <formula>5</formula>
    </cfRule>
    <cfRule type="cellIs" dxfId="501" priority="504" operator="equal">
      <formula>4</formula>
    </cfRule>
  </conditionalFormatting>
  <conditionalFormatting sqref="E156:M156">
    <cfRule type="cellIs" dxfId="500" priority="499" operator="equal">
      <formula>3</formula>
    </cfRule>
    <cfRule type="cellIs" dxfId="499" priority="500" operator="equal">
      <formula>5</formula>
    </cfRule>
    <cfRule type="cellIs" dxfId="498" priority="501" operator="equal">
      <formula>4</formula>
    </cfRule>
  </conditionalFormatting>
  <conditionalFormatting sqref="F167:M167">
    <cfRule type="cellIs" dxfId="497" priority="493" operator="equal">
      <formula>0</formula>
    </cfRule>
  </conditionalFormatting>
  <conditionalFormatting sqref="E167">
    <cfRule type="cellIs" dxfId="496" priority="494" operator="equal">
      <formula>0</formula>
    </cfRule>
  </conditionalFormatting>
  <conditionalFormatting sqref="E167:M167">
    <cfRule type="cellIs" dxfId="495" priority="495" operator="greaterThan">
      <formula>E156+1</formula>
    </cfRule>
    <cfRule type="cellIs" dxfId="494" priority="496" operator="equal">
      <formula>E156+1</formula>
    </cfRule>
    <cfRule type="cellIs" dxfId="493" priority="497" operator="lessThan">
      <formula>E156</formula>
    </cfRule>
    <cfRule type="cellIs" dxfId="492" priority="498" operator="equal">
      <formula>E156</formula>
    </cfRule>
  </conditionalFormatting>
  <conditionalFormatting sqref="E163">
    <cfRule type="cellIs" dxfId="491" priority="488" operator="equal">
      <formula>0</formula>
    </cfRule>
  </conditionalFormatting>
  <conditionalFormatting sqref="F163:M163">
    <cfRule type="cellIs" dxfId="490" priority="487" operator="equal">
      <formula>0</formula>
    </cfRule>
  </conditionalFormatting>
  <conditionalFormatting sqref="E163:M163">
    <cfRule type="cellIs" dxfId="489" priority="489" operator="greaterThan">
      <formula>E156+1</formula>
    </cfRule>
    <cfRule type="cellIs" dxfId="488" priority="490" operator="equal">
      <formula>E156+1</formula>
    </cfRule>
    <cfRule type="cellIs" dxfId="487" priority="491" operator="lessThan">
      <formula>E156</formula>
    </cfRule>
    <cfRule type="cellIs" dxfId="486" priority="492" operator="equal">
      <formula>E156</formula>
    </cfRule>
  </conditionalFormatting>
  <conditionalFormatting sqref="F159:M159">
    <cfRule type="cellIs" dxfId="485" priority="481" operator="equal">
      <formula>0</formula>
    </cfRule>
  </conditionalFormatting>
  <conditionalFormatting sqref="E159">
    <cfRule type="cellIs" dxfId="484" priority="482" operator="equal">
      <formula>0</formula>
    </cfRule>
  </conditionalFormatting>
  <conditionalFormatting sqref="E159:M159">
    <cfRule type="cellIs" dxfId="483" priority="483" operator="greaterThan">
      <formula>E156+1</formula>
    </cfRule>
    <cfRule type="cellIs" dxfId="482" priority="484" operator="equal">
      <formula>E156+1</formula>
    </cfRule>
    <cfRule type="cellIs" dxfId="481" priority="485" operator="lessThan">
      <formula>E156</formula>
    </cfRule>
    <cfRule type="cellIs" dxfId="480" priority="486" operator="equal">
      <formula>E156</formula>
    </cfRule>
  </conditionalFormatting>
  <conditionalFormatting sqref="O152">
    <cfRule type="cellIs" dxfId="479" priority="470" operator="equal">
      <formula>0</formula>
    </cfRule>
  </conditionalFormatting>
  <conditionalFormatting sqref="P152:W152">
    <cfRule type="cellIs" dxfId="478" priority="469" operator="equal">
      <formula>0</formula>
    </cfRule>
  </conditionalFormatting>
  <conditionalFormatting sqref="E152">
    <cfRule type="cellIs" dxfId="477" priority="476" operator="equal">
      <formula>0</formula>
    </cfRule>
  </conditionalFormatting>
  <conditionalFormatting sqref="F152:M152">
    <cfRule type="cellIs" dxfId="476" priority="475" operator="equal">
      <formula>0</formula>
    </cfRule>
  </conditionalFormatting>
  <conditionalFormatting sqref="E152:M152">
    <cfRule type="cellIs" dxfId="475" priority="477" operator="greaterThan">
      <formula>E141+1</formula>
    </cfRule>
    <cfRule type="cellIs" dxfId="474" priority="478" operator="equal">
      <formula>E141+1</formula>
    </cfRule>
    <cfRule type="cellIs" dxfId="473" priority="479" operator="lessThan">
      <formula>E141</formula>
    </cfRule>
    <cfRule type="cellIs" dxfId="472" priority="480" operator="equal">
      <formula>E141</formula>
    </cfRule>
  </conditionalFormatting>
  <conditionalFormatting sqref="O152:W152">
    <cfRule type="cellIs" dxfId="471" priority="471" operator="greaterThan">
      <formula>O141+1</formula>
    </cfRule>
    <cfRule type="cellIs" dxfId="470" priority="472" operator="equal">
      <formula>O141+1</formula>
    </cfRule>
    <cfRule type="cellIs" dxfId="469" priority="473" operator="lessThan">
      <formula>O141</formula>
    </cfRule>
    <cfRule type="cellIs" dxfId="468" priority="474" operator="equal">
      <formula>O141</formula>
    </cfRule>
  </conditionalFormatting>
  <conditionalFormatting sqref="F144:M144">
    <cfRule type="cellIs" dxfId="467" priority="463" operator="equal">
      <formula>0</formula>
    </cfRule>
  </conditionalFormatting>
  <conditionalFormatting sqref="E144">
    <cfRule type="cellIs" dxfId="466" priority="464" operator="equal">
      <formula>0</formula>
    </cfRule>
  </conditionalFormatting>
  <conditionalFormatting sqref="E144:M144">
    <cfRule type="cellIs" dxfId="465" priority="465" operator="greaterThan">
      <formula>E141+1</formula>
    </cfRule>
    <cfRule type="cellIs" dxfId="464" priority="466" operator="equal">
      <formula>E141+1</formula>
    </cfRule>
    <cfRule type="cellIs" dxfId="463" priority="467" operator="lessThan">
      <formula>E141</formula>
    </cfRule>
    <cfRule type="cellIs" dxfId="462" priority="468" operator="equal">
      <formula>E141</formula>
    </cfRule>
  </conditionalFormatting>
  <conditionalFormatting sqref="P144:W144">
    <cfRule type="cellIs" dxfId="461" priority="457" operator="equal">
      <formula>0</formula>
    </cfRule>
  </conditionalFormatting>
  <conditionalFormatting sqref="O144">
    <cfRule type="cellIs" dxfId="460" priority="458" operator="equal">
      <formula>0</formula>
    </cfRule>
  </conditionalFormatting>
  <conditionalFormatting sqref="O144:W144">
    <cfRule type="cellIs" dxfId="459" priority="459" operator="greaterThan">
      <formula>O141+1</formula>
    </cfRule>
    <cfRule type="cellIs" dxfId="458" priority="460" operator="equal">
      <formula>O141+1</formula>
    </cfRule>
    <cfRule type="cellIs" dxfId="457" priority="461" operator="lessThan">
      <formula>O141</formula>
    </cfRule>
    <cfRule type="cellIs" dxfId="456" priority="462" operator="equal">
      <formula>O141</formula>
    </cfRule>
  </conditionalFormatting>
  <conditionalFormatting sqref="E141">
    <cfRule type="cellIs" dxfId="455" priority="454" operator="equal">
      <formula>3</formula>
    </cfRule>
    <cfRule type="cellIs" dxfId="454" priority="455" operator="equal">
      <formula>5</formula>
    </cfRule>
    <cfRule type="cellIs" dxfId="453" priority="456" operator="equal">
      <formula>4</formula>
    </cfRule>
  </conditionalFormatting>
  <conditionalFormatting sqref="E141:M141">
    <cfRule type="cellIs" dxfId="452" priority="451" operator="equal">
      <formula>3</formula>
    </cfRule>
    <cfRule type="cellIs" dxfId="451" priority="452" operator="equal">
      <formula>5</formula>
    </cfRule>
    <cfRule type="cellIs" dxfId="450" priority="453" operator="equal">
      <formula>4</formula>
    </cfRule>
  </conditionalFormatting>
  <conditionalFormatting sqref="O141">
    <cfRule type="cellIs" dxfId="449" priority="448" operator="equal">
      <formula>3</formula>
    </cfRule>
    <cfRule type="cellIs" dxfId="448" priority="449" operator="equal">
      <formula>5</formula>
    </cfRule>
    <cfRule type="cellIs" dxfId="447" priority="450" operator="equal">
      <formula>4</formula>
    </cfRule>
  </conditionalFormatting>
  <conditionalFormatting sqref="O141:W141">
    <cfRule type="cellIs" dxfId="446" priority="445" operator="equal">
      <formula>3</formula>
    </cfRule>
    <cfRule type="cellIs" dxfId="445" priority="446" operator="equal">
      <formula>5</formula>
    </cfRule>
    <cfRule type="cellIs" dxfId="444" priority="447" operator="equal">
      <formula>4</formula>
    </cfRule>
  </conditionalFormatting>
  <conditionalFormatting sqref="E148">
    <cfRule type="cellIs" dxfId="443" priority="440" operator="equal">
      <formula>0</formula>
    </cfRule>
  </conditionalFormatting>
  <conditionalFormatting sqref="F148:M148">
    <cfRule type="cellIs" dxfId="442" priority="439" operator="equal">
      <formula>0</formula>
    </cfRule>
  </conditionalFormatting>
  <conditionalFormatting sqref="E148:M148">
    <cfRule type="cellIs" dxfId="441" priority="441" operator="greaterThan">
      <formula>E141+1</formula>
    </cfRule>
    <cfRule type="cellIs" dxfId="440" priority="442" operator="equal">
      <formula>E141+1</formula>
    </cfRule>
    <cfRule type="cellIs" dxfId="439" priority="443" operator="lessThan">
      <formula>E141</formula>
    </cfRule>
    <cfRule type="cellIs" dxfId="438" priority="444" operator="equal">
      <formula>E141</formula>
    </cfRule>
  </conditionalFormatting>
  <conditionalFormatting sqref="O148">
    <cfRule type="cellIs" dxfId="437" priority="434" operator="equal">
      <formula>0</formula>
    </cfRule>
  </conditionalFormatting>
  <conditionalFormatting sqref="P148:W148">
    <cfRule type="cellIs" dxfId="436" priority="433" operator="equal">
      <formula>0</formula>
    </cfRule>
  </conditionalFormatting>
  <conditionalFormatting sqref="O148:W148">
    <cfRule type="cellIs" dxfId="435" priority="435" operator="greaterThan">
      <formula>O141+1</formula>
    </cfRule>
    <cfRule type="cellIs" dxfId="434" priority="436" operator="equal">
      <formula>O141+1</formula>
    </cfRule>
    <cfRule type="cellIs" dxfId="433" priority="437" operator="lessThan">
      <formula>O141</formula>
    </cfRule>
    <cfRule type="cellIs" dxfId="432" priority="438" operator="equal">
      <formula>O141</formula>
    </cfRule>
  </conditionalFormatting>
  <conditionalFormatting sqref="E126">
    <cfRule type="cellIs" dxfId="431" priority="430" operator="equal">
      <formula>3</formula>
    </cfRule>
    <cfRule type="cellIs" dxfId="430" priority="431" operator="equal">
      <formula>5</formula>
    </cfRule>
    <cfRule type="cellIs" dxfId="429" priority="432" operator="equal">
      <formula>4</formula>
    </cfRule>
  </conditionalFormatting>
  <conditionalFormatting sqref="E126:M126">
    <cfRule type="cellIs" dxfId="428" priority="427" operator="equal">
      <formula>3</formula>
    </cfRule>
    <cfRule type="cellIs" dxfId="427" priority="428" operator="equal">
      <formula>5</formula>
    </cfRule>
    <cfRule type="cellIs" dxfId="426" priority="429" operator="equal">
      <formula>4</formula>
    </cfRule>
  </conditionalFormatting>
  <conditionalFormatting sqref="F137:M137">
    <cfRule type="cellIs" dxfId="425" priority="421" operator="equal">
      <formula>0</formula>
    </cfRule>
  </conditionalFormatting>
  <conditionalFormatting sqref="E137">
    <cfRule type="cellIs" dxfId="424" priority="422" operator="equal">
      <formula>0</formula>
    </cfRule>
  </conditionalFormatting>
  <conditionalFormatting sqref="E137:M137">
    <cfRule type="cellIs" dxfId="423" priority="423" operator="greaterThan">
      <formula>E126+1</formula>
    </cfRule>
    <cfRule type="cellIs" dxfId="422" priority="424" operator="equal">
      <formula>E126+1</formula>
    </cfRule>
    <cfRule type="cellIs" dxfId="421" priority="425" operator="lessThan">
      <formula>E126</formula>
    </cfRule>
    <cfRule type="cellIs" dxfId="420" priority="426" operator="equal">
      <formula>E126</formula>
    </cfRule>
  </conditionalFormatting>
  <conditionalFormatting sqref="P137:W137">
    <cfRule type="cellIs" dxfId="419" priority="415" operator="equal">
      <formula>0</formula>
    </cfRule>
  </conditionalFormatting>
  <conditionalFormatting sqref="O137">
    <cfRule type="cellIs" dxfId="418" priority="416" operator="equal">
      <formula>0</formula>
    </cfRule>
  </conditionalFormatting>
  <conditionalFormatting sqref="O137:W137">
    <cfRule type="cellIs" dxfId="417" priority="417" operator="greaterThan">
      <formula>O126+1</formula>
    </cfRule>
    <cfRule type="cellIs" dxfId="416" priority="418" operator="equal">
      <formula>O126+1</formula>
    </cfRule>
    <cfRule type="cellIs" dxfId="415" priority="419" operator="lessThan">
      <formula>O126</formula>
    </cfRule>
    <cfRule type="cellIs" dxfId="414" priority="420" operator="equal">
      <formula>O126</formula>
    </cfRule>
  </conditionalFormatting>
  <conditionalFormatting sqref="F129:M129">
    <cfRule type="cellIs" dxfId="413" priority="409" operator="equal">
      <formula>0</formula>
    </cfRule>
  </conditionalFormatting>
  <conditionalFormatting sqref="E129">
    <cfRule type="cellIs" dxfId="412" priority="410" operator="equal">
      <formula>0</formula>
    </cfRule>
  </conditionalFormatting>
  <conditionalFormatting sqref="E129:M129">
    <cfRule type="cellIs" dxfId="411" priority="411" operator="greaterThan">
      <formula>E126+1</formula>
    </cfRule>
    <cfRule type="cellIs" dxfId="410" priority="412" operator="equal">
      <formula>E126+1</formula>
    </cfRule>
    <cfRule type="cellIs" dxfId="409" priority="413" operator="lessThan">
      <formula>E126</formula>
    </cfRule>
    <cfRule type="cellIs" dxfId="408" priority="414" operator="equal">
      <formula>E126</formula>
    </cfRule>
  </conditionalFormatting>
  <conditionalFormatting sqref="P129:W129">
    <cfRule type="cellIs" dxfId="407" priority="403" operator="equal">
      <formula>0</formula>
    </cfRule>
  </conditionalFormatting>
  <conditionalFormatting sqref="O129">
    <cfRule type="cellIs" dxfId="406" priority="404" operator="equal">
      <formula>0</formula>
    </cfRule>
  </conditionalFormatting>
  <conditionalFormatting sqref="O129:W129">
    <cfRule type="cellIs" dxfId="405" priority="405" operator="greaterThan">
      <formula>O126+1</formula>
    </cfRule>
    <cfRule type="cellIs" dxfId="404" priority="406" operator="equal">
      <formula>O126+1</formula>
    </cfRule>
    <cfRule type="cellIs" dxfId="403" priority="407" operator="lessThan">
      <formula>O126</formula>
    </cfRule>
    <cfRule type="cellIs" dxfId="402" priority="408" operator="equal">
      <formula>O126</formula>
    </cfRule>
  </conditionalFormatting>
  <conditionalFormatting sqref="O126">
    <cfRule type="cellIs" dxfId="401" priority="400" operator="equal">
      <formula>3</formula>
    </cfRule>
    <cfRule type="cellIs" dxfId="400" priority="401" operator="equal">
      <formula>5</formula>
    </cfRule>
    <cfRule type="cellIs" dxfId="399" priority="402" operator="equal">
      <formula>4</formula>
    </cfRule>
  </conditionalFormatting>
  <conditionalFormatting sqref="O126:W126">
    <cfRule type="cellIs" dxfId="398" priority="397" operator="equal">
      <formula>3</formula>
    </cfRule>
    <cfRule type="cellIs" dxfId="397" priority="398" operator="equal">
      <formula>5</formula>
    </cfRule>
    <cfRule type="cellIs" dxfId="396" priority="399" operator="equal">
      <formula>4</formula>
    </cfRule>
  </conditionalFormatting>
  <conditionalFormatting sqref="E133">
    <cfRule type="cellIs" dxfId="395" priority="392" operator="equal">
      <formula>0</formula>
    </cfRule>
  </conditionalFormatting>
  <conditionalFormatting sqref="F133:M133">
    <cfRule type="cellIs" dxfId="394" priority="391" operator="equal">
      <formula>0</formula>
    </cfRule>
  </conditionalFormatting>
  <conditionalFormatting sqref="E133:M133">
    <cfRule type="cellIs" dxfId="393" priority="393" operator="greaterThan">
      <formula>E126+1</formula>
    </cfRule>
    <cfRule type="cellIs" dxfId="392" priority="394" operator="equal">
      <formula>E126+1</formula>
    </cfRule>
    <cfRule type="cellIs" dxfId="391" priority="395" operator="lessThan">
      <formula>E126</formula>
    </cfRule>
    <cfRule type="cellIs" dxfId="390" priority="396" operator="equal">
      <formula>E126</formula>
    </cfRule>
  </conditionalFormatting>
  <conditionalFormatting sqref="O133">
    <cfRule type="cellIs" dxfId="389" priority="386" operator="equal">
      <formula>0</formula>
    </cfRule>
  </conditionalFormatting>
  <conditionalFormatting sqref="P133:W133">
    <cfRule type="cellIs" dxfId="388" priority="385" operator="equal">
      <formula>0</formula>
    </cfRule>
  </conditionalFormatting>
  <conditionalFormatting sqref="O133:W133">
    <cfRule type="cellIs" dxfId="387" priority="387" operator="greaterThan">
      <formula>O126+1</formula>
    </cfRule>
    <cfRule type="cellIs" dxfId="386" priority="388" operator="equal">
      <formula>O126+1</formula>
    </cfRule>
    <cfRule type="cellIs" dxfId="385" priority="389" operator="lessThan">
      <formula>O126</formula>
    </cfRule>
    <cfRule type="cellIs" dxfId="384" priority="390" operator="equal">
      <formula>O126</formula>
    </cfRule>
  </conditionalFormatting>
  <conditionalFormatting sqref="E111">
    <cfRule type="cellIs" dxfId="383" priority="382" operator="equal">
      <formula>3</formula>
    </cfRule>
    <cfRule type="cellIs" dxfId="382" priority="383" operator="equal">
      <formula>5</formula>
    </cfRule>
    <cfRule type="cellIs" dxfId="381" priority="384" operator="equal">
      <formula>4</formula>
    </cfRule>
  </conditionalFormatting>
  <conditionalFormatting sqref="E111:M111">
    <cfRule type="cellIs" dxfId="380" priority="379" operator="equal">
      <formula>3</formula>
    </cfRule>
    <cfRule type="cellIs" dxfId="379" priority="380" operator="equal">
      <formula>5</formula>
    </cfRule>
    <cfRule type="cellIs" dxfId="378" priority="381" operator="equal">
      <formula>4</formula>
    </cfRule>
  </conditionalFormatting>
  <conditionalFormatting sqref="O111">
    <cfRule type="cellIs" dxfId="377" priority="376" operator="equal">
      <formula>3</formula>
    </cfRule>
    <cfRule type="cellIs" dxfId="376" priority="377" operator="equal">
      <formula>5</formula>
    </cfRule>
    <cfRule type="cellIs" dxfId="375" priority="378" operator="equal">
      <formula>4</formula>
    </cfRule>
  </conditionalFormatting>
  <conditionalFormatting sqref="O111:W111">
    <cfRule type="cellIs" dxfId="374" priority="373" operator="equal">
      <formula>3</formula>
    </cfRule>
    <cfRule type="cellIs" dxfId="373" priority="374" operator="equal">
      <formula>5</formula>
    </cfRule>
    <cfRule type="cellIs" dxfId="372" priority="375" operator="equal">
      <formula>4</formula>
    </cfRule>
  </conditionalFormatting>
  <conditionalFormatting sqref="F122:M122">
    <cfRule type="cellIs" dxfId="371" priority="367" operator="equal">
      <formula>0</formula>
    </cfRule>
  </conditionalFormatting>
  <conditionalFormatting sqref="E122">
    <cfRule type="cellIs" dxfId="370" priority="368" operator="equal">
      <formula>0</formula>
    </cfRule>
  </conditionalFormatting>
  <conditionalFormatting sqref="E122:M122">
    <cfRule type="cellIs" dxfId="369" priority="369" operator="greaterThan">
      <formula>E111+1</formula>
    </cfRule>
    <cfRule type="cellIs" dxfId="368" priority="370" operator="equal">
      <formula>E111+1</formula>
    </cfRule>
    <cfRule type="cellIs" dxfId="367" priority="371" operator="lessThan">
      <formula>E111</formula>
    </cfRule>
    <cfRule type="cellIs" dxfId="366" priority="372" operator="equal">
      <formula>E111</formula>
    </cfRule>
  </conditionalFormatting>
  <conditionalFormatting sqref="P122:W122">
    <cfRule type="cellIs" dxfId="365" priority="361" operator="equal">
      <formula>0</formula>
    </cfRule>
  </conditionalFormatting>
  <conditionalFormatting sqref="O122">
    <cfRule type="cellIs" dxfId="364" priority="362" operator="equal">
      <formula>0</formula>
    </cfRule>
  </conditionalFormatting>
  <conditionalFormatting sqref="O122:W122">
    <cfRule type="cellIs" dxfId="363" priority="363" operator="greaterThan">
      <formula>O111+1</formula>
    </cfRule>
    <cfRule type="cellIs" dxfId="362" priority="364" operator="equal">
      <formula>O111+1</formula>
    </cfRule>
    <cfRule type="cellIs" dxfId="361" priority="365" operator="lessThan">
      <formula>O111</formula>
    </cfRule>
    <cfRule type="cellIs" dxfId="360" priority="366" operator="equal">
      <formula>O111</formula>
    </cfRule>
  </conditionalFormatting>
  <conditionalFormatting sqref="F114:M114">
    <cfRule type="cellIs" dxfId="359" priority="355" operator="equal">
      <formula>0</formula>
    </cfRule>
  </conditionalFormatting>
  <conditionalFormatting sqref="E114">
    <cfRule type="cellIs" dxfId="358" priority="356" operator="equal">
      <formula>0</formula>
    </cfRule>
  </conditionalFormatting>
  <conditionalFormatting sqref="E114:M114">
    <cfRule type="cellIs" dxfId="357" priority="357" operator="greaterThan">
      <formula>E111+1</formula>
    </cfRule>
    <cfRule type="cellIs" dxfId="356" priority="358" operator="equal">
      <formula>E111+1</formula>
    </cfRule>
    <cfRule type="cellIs" dxfId="355" priority="359" operator="lessThan">
      <formula>E111</formula>
    </cfRule>
    <cfRule type="cellIs" dxfId="354" priority="360" operator="equal">
      <formula>E111</formula>
    </cfRule>
  </conditionalFormatting>
  <conditionalFormatting sqref="P114:W114">
    <cfRule type="cellIs" dxfId="353" priority="349" operator="equal">
      <formula>0</formula>
    </cfRule>
  </conditionalFormatting>
  <conditionalFormatting sqref="O114">
    <cfRule type="cellIs" dxfId="352" priority="350" operator="equal">
      <formula>0</formula>
    </cfRule>
  </conditionalFormatting>
  <conditionalFormatting sqref="O114:W114">
    <cfRule type="cellIs" dxfId="351" priority="351" operator="greaterThan">
      <formula>O111+1</formula>
    </cfRule>
    <cfRule type="cellIs" dxfId="350" priority="352" operator="equal">
      <formula>O111+1</formula>
    </cfRule>
    <cfRule type="cellIs" dxfId="349" priority="353" operator="lessThan">
      <formula>O111</formula>
    </cfRule>
    <cfRule type="cellIs" dxfId="348" priority="354" operator="equal">
      <formula>O111</formula>
    </cfRule>
  </conditionalFormatting>
  <conditionalFormatting sqref="E118">
    <cfRule type="cellIs" dxfId="347" priority="344" operator="equal">
      <formula>0</formula>
    </cfRule>
  </conditionalFormatting>
  <conditionalFormatting sqref="F118:M118">
    <cfRule type="cellIs" dxfId="346" priority="343" operator="equal">
      <formula>0</formula>
    </cfRule>
  </conditionalFormatting>
  <conditionalFormatting sqref="E118:M118">
    <cfRule type="cellIs" dxfId="345" priority="345" operator="greaterThan">
      <formula>E111+1</formula>
    </cfRule>
    <cfRule type="cellIs" dxfId="344" priority="346" operator="equal">
      <formula>E111+1</formula>
    </cfRule>
    <cfRule type="cellIs" dxfId="343" priority="347" operator="lessThan">
      <formula>E111</formula>
    </cfRule>
    <cfRule type="cellIs" dxfId="342" priority="348" operator="equal">
      <formula>E111</formula>
    </cfRule>
  </conditionalFormatting>
  <conditionalFormatting sqref="O118">
    <cfRule type="cellIs" dxfId="341" priority="338" operator="equal">
      <formula>0</formula>
    </cfRule>
  </conditionalFormatting>
  <conditionalFormatting sqref="P118:W118">
    <cfRule type="cellIs" dxfId="340" priority="337" operator="equal">
      <formula>0</formula>
    </cfRule>
  </conditionalFormatting>
  <conditionalFormatting sqref="O118:W118">
    <cfRule type="cellIs" dxfId="339" priority="339" operator="greaterThan">
      <formula>O111+1</formula>
    </cfRule>
    <cfRule type="cellIs" dxfId="338" priority="340" operator="equal">
      <formula>O111+1</formula>
    </cfRule>
    <cfRule type="cellIs" dxfId="337" priority="341" operator="lessThan">
      <formula>O111</formula>
    </cfRule>
    <cfRule type="cellIs" dxfId="336" priority="342" operator="equal">
      <formula>O111</formula>
    </cfRule>
  </conditionalFormatting>
  <conditionalFormatting sqref="P107:W107">
    <cfRule type="cellIs" dxfId="335" priority="325" operator="equal">
      <formula>0</formula>
    </cfRule>
  </conditionalFormatting>
  <conditionalFormatting sqref="F107:M107">
    <cfRule type="cellIs" dxfId="334" priority="331" operator="equal">
      <formula>0</formula>
    </cfRule>
  </conditionalFormatting>
  <conditionalFormatting sqref="E107">
    <cfRule type="cellIs" dxfId="333" priority="332" operator="equal">
      <formula>0</formula>
    </cfRule>
  </conditionalFormatting>
  <conditionalFormatting sqref="O107">
    <cfRule type="cellIs" dxfId="332" priority="326" operator="equal">
      <formula>0</formula>
    </cfRule>
  </conditionalFormatting>
  <conditionalFormatting sqref="E107:M107">
    <cfRule type="cellIs" dxfId="331" priority="333" operator="greaterThan">
      <formula>E96+1</formula>
    </cfRule>
    <cfRule type="cellIs" dxfId="330" priority="334" operator="equal">
      <formula>E96+1</formula>
    </cfRule>
    <cfRule type="cellIs" dxfId="329" priority="335" operator="lessThan">
      <formula>E96</formula>
    </cfRule>
    <cfRule type="cellIs" dxfId="328" priority="336" operator="equal">
      <formula>E96</formula>
    </cfRule>
  </conditionalFormatting>
  <conditionalFormatting sqref="O107:W107">
    <cfRule type="cellIs" dxfId="327" priority="327" operator="greaterThan">
      <formula>O96+1</formula>
    </cfRule>
    <cfRule type="cellIs" dxfId="326" priority="328" operator="equal">
      <formula>O96+1</formula>
    </cfRule>
    <cfRule type="cellIs" dxfId="325" priority="329" operator="lessThan">
      <formula>O96</formula>
    </cfRule>
    <cfRule type="cellIs" dxfId="324" priority="330" operator="equal">
      <formula>O96</formula>
    </cfRule>
  </conditionalFormatting>
  <conditionalFormatting sqref="F99:M99">
    <cfRule type="cellIs" dxfId="323" priority="319" operator="equal">
      <formula>0</formula>
    </cfRule>
  </conditionalFormatting>
  <conditionalFormatting sqref="E99">
    <cfRule type="cellIs" dxfId="322" priority="320" operator="equal">
      <formula>0</formula>
    </cfRule>
  </conditionalFormatting>
  <conditionalFormatting sqref="E99:M99">
    <cfRule type="cellIs" dxfId="321" priority="321" operator="greaterThan">
      <formula>E96+1</formula>
    </cfRule>
    <cfRule type="cellIs" dxfId="320" priority="322" operator="equal">
      <formula>E96+1</formula>
    </cfRule>
    <cfRule type="cellIs" dxfId="319" priority="323" operator="lessThan">
      <formula>E96</formula>
    </cfRule>
    <cfRule type="cellIs" dxfId="318" priority="324" operator="equal">
      <formula>E96</formula>
    </cfRule>
  </conditionalFormatting>
  <conditionalFormatting sqref="P99:W99">
    <cfRule type="cellIs" dxfId="317" priority="313" operator="equal">
      <formula>0</formula>
    </cfRule>
  </conditionalFormatting>
  <conditionalFormatting sqref="O99">
    <cfRule type="cellIs" dxfId="316" priority="314" operator="equal">
      <formula>0</formula>
    </cfRule>
  </conditionalFormatting>
  <conditionalFormatting sqref="O99:W99">
    <cfRule type="cellIs" dxfId="315" priority="315" operator="greaterThan">
      <formula>O96+1</formula>
    </cfRule>
    <cfRule type="cellIs" dxfId="314" priority="316" operator="equal">
      <formula>O96+1</formula>
    </cfRule>
    <cfRule type="cellIs" dxfId="313" priority="317" operator="lessThan">
      <formula>O96</formula>
    </cfRule>
    <cfRule type="cellIs" dxfId="312" priority="318" operator="equal">
      <formula>O96</formula>
    </cfRule>
  </conditionalFormatting>
  <conditionalFormatting sqref="E96">
    <cfRule type="cellIs" dxfId="311" priority="310" operator="equal">
      <formula>3</formula>
    </cfRule>
    <cfRule type="cellIs" dxfId="310" priority="311" operator="equal">
      <formula>5</formula>
    </cfRule>
    <cfRule type="cellIs" dxfId="309" priority="312" operator="equal">
      <formula>4</formula>
    </cfRule>
  </conditionalFormatting>
  <conditionalFormatting sqref="E96:M96">
    <cfRule type="cellIs" dxfId="308" priority="307" operator="equal">
      <formula>3</formula>
    </cfRule>
    <cfRule type="cellIs" dxfId="307" priority="308" operator="equal">
      <formula>5</formula>
    </cfRule>
    <cfRule type="cellIs" dxfId="306" priority="309" operator="equal">
      <formula>4</formula>
    </cfRule>
  </conditionalFormatting>
  <conditionalFormatting sqref="O96">
    <cfRule type="cellIs" dxfId="305" priority="304" operator="equal">
      <formula>3</formula>
    </cfRule>
    <cfRule type="cellIs" dxfId="304" priority="305" operator="equal">
      <formula>5</formula>
    </cfRule>
    <cfRule type="cellIs" dxfId="303" priority="306" operator="equal">
      <formula>4</formula>
    </cfRule>
  </conditionalFormatting>
  <conditionalFormatting sqref="O96:W96">
    <cfRule type="cellIs" dxfId="302" priority="301" operator="equal">
      <formula>3</formula>
    </cfRule>
    <cfRule type="cellIs" dxfId="301" priority="302" operator="equal">
      <formula>5</formula>
    </cfRule>
    <cfRule type="cellIs" dxfId="300" priority="303" operator="equal">
      <formula>4</formula>
    </cfRule>
  </conditionalFormatting>
  <conditionalFormatting sqref="E103">
    <cfRule type="cellIs" dxfId="299" priority="296" operator="equal">
      <formula>0</formula>
    </cfRule>
  </conditionalFormatting>
  <conditionalFormatting sqref="F103:M103">
    <cfRule type="cellIs" dxfId="298" priority="295" operator="equal">
      <formula>0</formula>
    </cfRule>
  </conditionalFormatting>
  <conditionalFormatting sqref="E103:M103">
    <cfRule type="cellIs" dxfId="297" priority="297" operator="greaterThan">
      <formula>E96+1</formula>
    </cfRule>
    <cfRule type="cellIs" dxfId="296" priority="298" operator="equal">
      <formula>E96+1</formula>
    </cfRule>
    <cfRule type="cellIs" dxfId="295" priority="299" operator="lessThan">
      <formula>E96</formula>
    </cfRule>
    <cfRule type="cellIs" dxfId="294" priority="300" operator="equal">
      <formula>E96</formula>
    </cfRule>
  </conditionalFormatting>
  <conditionalFormatting sqref="O103">
    <cfRule type="cellIs" dxfId="293" priority="290" operator="equal">
      <formula>0</formula>
    </cfRule>
  </conditionalFormatting>
  <conditionalFormatting sqref="P103:W103">
    <cfRule type="cellIs" dxfId="292" priority="289" operator="equal">
      <formula>0</formula>
    </cfRule>
  </conditionalFormatting>
  <conditionalFormatting sqref="O103:W103">
    <cfRule type="cellIs" dxfId="291" priority="291" operator="greaterThan">
      <formula>O96+1</formula>
    </cfRule>
    <cfRule type="cellIs" dxfId="290" priority="292" operator="equal">
      <formula>O96+1</formula>
    </cfRule>
    <cfRule type="cellIs" dxfId="289" priority="293" operator="lessThan">
      <formula>O96</formula>
    </cfRule>
    <cfRule type="cellIs" dxfId="288" priority="294" operator="equal">
      <formula>O96</formula>
    </cfRule>
  </conditionalFormatting>
  <conditionalFormatting sqref="P92:W92">
    <cfRule type="cellIs" dxfId="287" priority="277" operator="equal">
      <formula>0</formula>
    </cfRule>
  </conditionalFormatting>
  <conditionalFormatting sqref="F92:M92">
    <cfRule type="cellIs" dxfId="286" priority="283" operator="equal">
      <formula>0</formula>
    </cfRule>
  </conditionalFormatting>
  <conditionalFormatting sqref="E92">
    <cfRule type="cellIs" dxfId="285" priority="284" operator="equal">
      <formula>0</formula>
    </cfRule>
  </conditionalFormatting>
  <conditionalFormatting sqref="O92">
    <cfRule type="cellIs" dxfId="284" priority="278" operator="equal">
      <formula>0</formula>
    </cfRule>
  </conditionalFormatting>
  <conditionalFormatting sqref="E92:M92">
    <cfRule type="cellIs" dxfId="283" priority="285" operator="greaterThan">
      <formula>E81+1</formula>
    </cfRule>
    <cfRule type="cellIs" dxfId="282" priority="286" operator="equal">
      <formula>E81+1</formula>
    </cfRule>
    <cfRule type="cellIs" dxfId="281" priority="287" operator="lessThan">
      <formula>E81</formula>
    </cfRule>
    <cfRule type="cellIs" dxfId="280" priority="288" operator="equal">
      <formula>E81</formula>
    </cfRule>
  </conditionalFormatting>
  <conditionalFormatting sqref="O92:W92">
    <cfRule type="cellIs" dxfId="279" priority="279" operator="greaterThan">
      <formula>O81+1</formula>
    </cfRule>
    <cfRule type="cellIs" dxfId="278" priority="280" operator="equal">
      <formula>O81+1</formula>
    </cfRule>
    <cfRule type="cellIs" dxfId="277" priority="281" operator="lessThan">
      <formula>O81</formula>
    </cfRule>
    <cfRule type="cellIs" dxfId="276" priority="282" operator="equal">
      <formula>O81</formula>
    </cfRule>
  </conditionalFormatting>
  <conditionalFormatting sqref="F84:M84">
    <cfRule type="cellIs" dxfId="275" priority="271" operator="equal">
      <formula>0</formula>
    </cfRule>
  </conditionalFormatting>
  <conditionalFormatting sqref="E84">
    <cfRule type="cellIs" dxfId="274" priority="272" operator="equal">
      <formula>0</formula>
    </cfRule>
  </conditionalFormatting>
  <conditionalFormatting sqref="E84:M84">
    <cfRule type="cellIs" dxfId="273" priority="273" operator="greaterThan">
      <formula>E81+1</formula>
    </cfRule>
    <cfRule type="cellIs" dxfId="272" priority="274" operator="equal">
      <formula>E81+1</formula>
    </cfRule>
    <cfRule type="cellIs" dxfId="271" priority="275" operator="lessThan">
      <formula>E81</formula>
    </cfRule>
    <cfRule type="cellIs" dxfId="270" priority="276" operator="equal">
      <formula>E81</formula>
    </cfRule>
  </conditionalFormatting>
  <conditionalFormatting sqref="P84:W84">
    <cfRule type="cellIs" dxfId="269" priority="265" operator="equal">
      <formula>0</formula>
    </cfRule>
  </conditionalFormatting>
  <conditionalFormatting sqref="O84">
    <cfRule type="cellIs" dxfId="268" priority="266" operator="equal">
      <formula>0</formula>
    </cfRule>
  </conditionalFormatting>
  <conditionalFormatting sqref="O84:W84">
    <cfRule type="cellIs" dxfId="267" priority="267" operator="greaterThan">
      <formula>O81+1</formula>
    </cfRule>
    <cfRule type="cellIs" dxfId="266" priority="268" operator="equal">
      <formula>O81+1</formula>
    </cfRule>
    <cfRule type="cellIs" dxfId="265" priority="269" operator="lessThan">
      <formula>O81</formula>
    </cfRule>
    <cfRule type="cellIs" dxfId="264" priority="270" operator="equal">
      <formula>O81</formula>
    </cfRule>
  </conditionalFormatting>
  <conditionalFormatting sqref="E81">
    <cfRule type="cellIs" dxfId="263" priority="262" operator="equal">
      <formula>3</formula>
    </cfRule>
    <cfRule type="cellIs" dxfId="262" priority="263" operator="equal">
      <formula>5</formula>
    </cfRule>
    <cfRule type="cellIs" dxfId="261" priority="264" operator="equal">
      <formula>4</formula>
    </cfRule>
  </conditionalFormatting>
  <conditionalFormatting sqref="E81:M81">
    <cfRule type="cellIs" dxfId="260" priority="259" operator="equal">
      <formula>3</formula>
    </cfRule>
    <cfRule type="cellIs" dxfId="259" priority="260" operator="equal">
      <formula>5</formula>
    </cfRule>
    <cfRule type="cellIs" dxfId="258" priority="261" operator="equal">
      <formula>4</formula>
    </cfRule>
  </conditionalFormatting>
  <conditionalFormatting sqref="O81">
    <cfRule type="cellIs" dxfId="257" priority="256" operator="equal">
      <formula>3</formula>
    </cfRule>
    <cfRule type="cellIs" dxfId="256" priority="257" operator="equal">
      <formula>5</formula>
    </cfRule>
    <cfRule type="cellIs" dxfId="255" priority="258" operator="equal">
      <formula>4</formula>
    </cfRule>
  </conditionalFormatting>
  <conditionalFormatting sqref="O81:W81">
    <cfRule type="cellIs" dxfId="254" priority="253" operator="equal">
      <formula>3</formula>
    </cfRule>
    <cfRule type="cellIs" dxfId="253" priority="254" operator="equal">
      <formula>5</formula>
    </cfRule>
    <cfRule type="cellIs" dxfId="252" priority="255" operator="equal">
      <formula>4</formula>
    </cfRule>
  </conditionalFormatting>
  <conditionalFormatting sqref="E88">
    <cfRule type="cellIs" dxfId="251" priority="248" operator="equal">
      <formula>0</formula>
    </cfRule>
  </conditionalFormatting>
  <conditionalFormatting sqref="F88:M88">
    <cfRule type="cellIs" dxfId="250" priority="247" operator="equal">
      <formula>0</formula>
    </cfRule>
  </conditionalFormatting>
  <conditionalFormatting sqref="E88:M88">
    <cfRule type="cellIs" dxfId="249" priority="249" operator="greaterThan">
      <formula>E81+1</formula>
    </cfRule>
    <cfRule type="cellIs" dxfId="248" priority="250" operator="equal">
      <formula>E81+1</formula>
    </cfRule>
    <cfRule type="cellIs" dxfId="247" priority="251" operator="lessThan">
      <formula>E81</formula>
    </cfRule>
    <cfRule type="cellIs" dxfId="246" priority="252" operator="equal">
      <formula>E81</formula>
    </cfRule>
  </conditionalFormatting>
  <conditionalFormatting sqref="O88">
    <cfRule type="cellIs" dxfId="245" priority="242" operator="equal">
      <formula>0</formula>
    </cfRule>
  </conditionalFormatting>
  <conditionalFormatting sqref="P88:W88">
    <cfRule type="cellIs" dxfId="244" priority="241" operator="equal">
      <formula>0</formula>
    </cfRule>
  </conditionalFormatting>
  <conditionalFormatting sqref="O88:W88">
    <cfRule type="cellIs" dxfId="243" priority="243" operator="greaterThan">
      <formula>O81+1</formula>
    </cfRule>
    <cfRule type="cellIs" dxfId="242" priority="244" operator="equal">
      <formula>O81+1</formula>
    </cfRule>
    <cfRule type="cellIs" dxfId="241" priority="245" operator="lessThan">
      <formula>O81</formula>
    </cfRule>
    <cfRule type="cellIs" dxfId="240" priority="246" operator="equal">
      <formula>O81</formula>
    </cfRule>
  </conditionalFormatting>
  <conditionalFormatting sqref="P77:W77">
    <cfRule type="cellIs" dxfId="239" priority="229" operator="equal">
      <formula>0</formula>
    </cfRule>
  </conditionalFormatting>
  <conditionalFormatting sqref="F77:M77">
    <cfRule type="cellIs" dxfId="238" priority="235" operator="equal">
      <formula>0</formula>
    </cfRule>
  </conditionalFormatting>
  <conditionalFormatting sqref="E77">
    <cfRule type="cellIs" dxfId="237" priority="236" operator="equal">
      <formula>0</formula>
    </cfRule>
  </conditionalFormatting>
  <conditionalFormatting sqref="O77">
    <cfRule type="cellIs" dxfId="236" priority="230" operator="equal">
      <formula>0</formula>
    </cfRule>
  </conditionalFormatting>
  <conditionalFormatting sqref="E77:M77">
    <cfRule type="cellIs" dxfId="235" priority="237" operator="greaterThan">
      <formula>E66+1</formula>
    </cfRule>
    <cfRule type="cellIs" dxfId="234" priority="238" operator="equal">
      <formula>E66+1</formula>
    </cfRule>
    <cfRule type="cellIs" dxfId="233" priority="239" operator="lessThan">
      <formula>E66</formula>
    </cfRule>
    <cfRule type="cellIs" dxfId="232" priority="240" operator="equal">
      <formula>E66</formula>
    </cfRule>
  </conditionalFormatting>
  <conditionalFormatting sqref="O77:W77">
    <cfRule type="cellIs" dxfId="231" priority="231" operator="greaterThan">
      <formula>O66+1</formula>
    </cfRule>
    <cfRule type="cellIs" dxfId="230" priority="232" operator="equal">
      <formula>O66+1</formula>
    </cfRule>
    <cfRule type="cellIs" dxfId="229" priority="233" operator="lessThan">
      <formula>O66</formula>
    </cfRule>
    <cfRule type="cellIs" dxfId="228" priority="234" operator="equal">
      <formula>O66</formula>
    </cfRule>
  </conditionalFormatting>
  <conditionalFormatting sqref="F69:M69">
    <cfRule type="cellIs" dxfId="227" priority="223" operator="equal">
      <formula>0</formula>
    </cfRule>
  </conditionalFormatting>
  <conditionalFormatting sqref="E69">
    <cfRule type="cellIs" dxfId="226" priority="224" operator="equal">
      <formula>0</formula>
    </cfRule>
  </conditionalFormatting>
  <conditionalFormatting sqref="E69:M69">
    <cfRule type="cellIs" dxfId="225" priority="225" operator="greaterThan">
      <formula>E66+1</formula>
    </cfRule>
    <cfRule type="cellIs" dxfId="224" priority="226" operator="equal">
      <formula>E66+1</formula>
    </cfRule>
    <cfRule type="cellIs" dxfId="223" priority="227" operator="lessThan">
      <formula>E66</formula>
    </cfRule>
    <cfRule type="cellIs" dxfId="222" priority="228" operator="equal">
      <formula>E66</formula>
    </cfRule>
  </conditionalFormatting>
  <conditionalFormatting sqref="P69:W69">
    <cfRule type="cellIs" dxfId="221" priority="217" operator="equal">
      <formula>0</formula>
    </cfRule>
  </conditionalFormatting>
  <conditionalFormatting sqref="O69">
    <cfRule type="cellIs" dxfId="220" priority="218" operator="equal">
      <formula>0</formula>
    </cfRule>
  </conditionalFormatting>
  <conditionalFormatting sqref="O69:W69">
    <cfRule type="cellIs" dxfId="219" priority="219" operator="greaterThan">
      <formula>O66+1</formula>
    </cfRule>
    <cfRule type="cellIs" dxfId="218" priority="220" operator="equal">
      <formula>O66+1</formula>
    </cfRule>
    <cfRule type="cellIs" dxfId="217" priority="221" operator="lessThan">
      <formula>O66</formula>
    </cfRule>
    <cfRule type="cellIs" dxfId="216" priority="222" operator="equal">
      <formula>O66</formula>
    </cfRule>
  </conditionalFormatting>
  <conditionalFormatting sqref="E66">
    <cfRule type="cellIs" dxfId="215" priority="214" operator="equal">
      <formula>3</formula>
    </cfRule>
    <cfRule type="cellIs" dxfId="214" priority="215" operator="equal">
      <formula>5</formula>
    </cfRule>
    <cfRule type="cellIs" dxfId="213" priority="216" operator="equal">
      <formula>4</formula>
    </cfRule>
  </conditionalFormatting>
  <conditionalFormatting sqref="E66:M66">
    <cfRule type="cellIs" dxfId="212" priority="211" operator="equal">
      <formula>3</formula>
    </cfRule>
    <cfRule type="cellIs" dxfId="211" priority="212" operator="equal">
      <formula>5</formula>
    </cfRule>
    <cfRule type="cellIs" dxfId="210" priority="213" operator="equal">
      <formula>4</formula>
    </cfRule>
  </conditionalFormatting>
  <conditionalFormatting sqref="O66">
    <cfRule type="cellIs" dxfId="209" priority="208" operator="equal">
      <formula>3</formula>
    </cfRule>
    <cfRule type="cellIs" dxfId="208" priority="209" operator="equal">
      <formula>5</formula>
    </cfRule>
    <cfRule type="cellIs" dxfId="207" priority="210" operator="equal">
      <formula>4</formula>
    </cfRule>
  </conditionalFormatting>
  <conditionalFormatting sqref="O66:W66">
    <cfRule type="cellIs" dxfId="206" priority="205" operator="equal">
      <formula>3</formula>
    </cfRule>
    <cfRule type="cellIs" dxfId="205" priority="206" operator="equal">
      <formula>5</formula>
    </cfRule>
    <cfRule type="cellIs" dxfId="204" priority="207" operator="equal">
      <formula>4</formula>
    </cfRule>
  </conditionalFormatting>
  <conditionalFormatting sqref="E73">
    <cfRule type="cellIs" dxfId="203" priority="200" operator="equal">
      <formula>0</formula>
    </cfRule>
  </conditionalFormatting>
  <conditionalFormatting sqref="F73:M73">
    <cfRule type="cellIs" dxfId="202" priority="199" operator="equal">
      <formula>0</formula>
    </cfRule>
  </conditionalFormatting>
  <conditionalFormatting sqref="E73:M73">
    <cfRule type="cellIs" dxfId="201" priority="201" operator="greaterThan">
      <formula>E66+1</formula>
    </cfRule>
    <cfRule type="cellIs" dxfId="200" priority="202" operator="equal">
      <formula>E66+1</formula>
    </cfRule>
    <cfRule type="cellIs" dxfId="199" priority="203" operator="lessThan">
      <formula>E66</formula>
    </cfRule>
    <cfRule type="cellIs" dxfId="198" priority="204" operator="equal">
      <formula>E66</formula>
    </cfRule>
  </conditionalFormatting>
  <conditionalFormatting sqref="O73">
    <cfRule type="cellIs" dxfId="197" priority="194" operator="equal">
      <formula>0</formula>
    </cfRule>
  </conditionalFormatting>
  <conditionalFormatting sqref="P73:W73">
    <cfRule type="cellIs" dxfId="196" priority="193" operator="equal">
      <formula>0</formula>
    </cfRule>
  </conditionalFormatting>
  <conditionalFormatting sqref="O73:W73">
    <cfRule type="cellIs" dxfId="195" priority="195" operator="greaterThan">
      <formula>O66+1</formula>
    </cfRule>
    <cfRule type="cellIs" dxfId="194" priority="196" operator="equal">
      <formula>O66+1</formula>
    </cfRule>
    <cfRule type="cellIs" dxfId="193" priority="197" operator="lessThan">
      <formula>O66</formula>
    </cfRule>
    <cfRule type="cellIs" dxfId="192" priority="198" operator="equal">
      <formula>O66</formula>
    </cfRule>
  </conditionalFormatting>
  <conditionalFormatting sqref="E51">
    <cfRule type="cellIs" dxfId="191" priority="190" operator="equal">
      <formula>3</formula>
    </cfRule>
    <cfRule type="cellIs" dxfId="190" priority="191" operator="equal">
      <formula>5</formula>
    </cfRule>
    <cfRule type="cellIs" dxfId="189" priority="192" operator="equal">
      <formula>4</formula>
    </cfRule>
  </conditionalFormatting>
  <conditionalFormatting sqref="E51:M51">
    <cfRule type="cellIs" dxfId="188" priority="187" operator="equal">
      <formula>3</formula>
    </cfRule>
    <cfRule type="cellIs" dxfId="187" priority="188" operator="equal">
      <formula>5</formula>
    </cfRule>
    <cfRule type="cellIs" dxfId="186" priority="189" operator="equal">
      <formula>4</formula>
    </cfRule>
  </conditionalFormatting>
  <conditionalFormatting sqref="O51">
    <cfRule type="cellIs" dxfId="185" priority="184" operator="equal">
      <formula>3</formula>
    </cfRule>
    <cfRule type="cellIs" dxfId="184" priority="185" operator="equal">
      <formula>5</formula>
    </cfRule>
    <cfRule type="cellIs" dxfId="183" priority="186" operator="equal">
      <formula>4</formula>
    </cfRule>
  </conditionalFormatting>
  <conditionalFormatting sqref="O51:W51">
    <cfRule type="cellIs" dxfId="182" priority="181" operator="equal">
      <formula>3</formula>
    </cfRule>
    <cfRule type="cellIs" dxfId="181" priority="182" operator="equal">
      <formula>5</formula>
    </cfRule>
    <cfRule type="cellIs" dxfId="180" priority="183" operator="equal">
      <formula>4</formula>
    </cfRule>
  </conditionalFormatting>
  <conditionalFormatting sqref="F62:M62">
    <cfRule type="cellIs" dxfId="179" priority="175" operator="equal">
      <formula>0</formula>
    </cfRule>
  </conditionalFormatting>
  <conditionalFormatting sqref="E62">
    <cfRule type="cellIs" dxfId="178" priority="176" operator="equal">
      <formula>0</formula>
    </cfRule>
  </conditionalFormatting>
  <conditionalFormatting sqref="E62:M62">
    <cfRule type="cellIs" dxfId="177" priority="177" operator="greaterThan">
      <formula>E51+1</formula>
    </cfRule>
    <cfRule type="cellIs" dxfId="176" priority="178" operator="equal">
      <formula>E51+1</formula>
    </cfRule>
    <cfRule type="cellIs" dxfId="175" priority="179" operator="lessThan">
      <formula>E51</formula>
    </cfRule>
    <cfRule type="cellIs" dxfId="174" priority="180" operator="equal">
      <formula>E51</formula>
    </cfRule>
  </conditionalFormatting>
  <conditionalFormatting sqref="P62:W62">
    <cfRule type="cellIs" dxfId="173" priority="169" operator="equal">
      <formula>0</formula>
    </cfRule>
  </conditionalFormatting>
  <conditionalFormatting sqref="O62">
    <cfRule type="cellIs" dxfId="172" priority="170" operator="equal">
      <formula>0</formula>
    </cfRule>
  </conditionalFormatting>
  <conditionalFormatting sqref="O62:W62">
    <cfRule type="cellIs" dxfId="171" priority="171" operator="greaterThan">
      <formula>O51+1</formula>
    </cfRule>
    <cfRule type="cellIs" dxfId="170" priority="172" operator="equal">
      <formula>O51+1</formula>
    </cfRule>
    <cfRule type="cellIs" dxfId="169" priority="173" operator="lessThan">
      <formula>O51</formula>
    </cfRule>
    <cfRule type="cellIs" dxfId="168" priority="174" operator="equal">
      <formula>O51</formula>
    </cfRule>
  </conditionalFormatting>
  <conditionalFormatting sqref="F54:M54">
    <cfRule type="cellIs" dxfId="167" priority="163" operator="equal">
      <formula>0</formula>
    </cfRule>
  </conditionalFormatting>
  <conditionalFormatting sqref="E54">
    <cfRule type="cellIs" dxfId="166" priority="164" operator="equal">
      <formula>0</formula>
    </cfRule>
  </conditionalFormatting>
  <conditionalFormatting sqref="E54:M54">
    <cfRule type="cellIs" dxfId="165" priority="165" operator="greaterThan">
      <formula>E51+1</formula>
    </cfRule>
    <cfRule type="cellIs" dxfId="164" priority="166" operator="equal">
      <formula>E51+1</formula>
    </cfRule>
    <cfRule type="cellIs" dxfId="163" priority="167" operator="lessThan">
      <formula>E51</formula>
    </cfRule>
    <cfRule type="cellIs" dxfId="162" priority="168" operator="equal">
      <formula>E51</formula>
    </cfRule>
  </conditionalFormatting>
  <conditionalFormatting sqref="P54:W54">
    <cfRule type="cellIs" dxfId="161" priority="157" operator="equal">
      <formula>0</formula>
    </cfRule>
  </conditionalFormatting>
  <conditionalFormatting sqref="O54">
    <cfRule type="cellIs" dxfId="160" priority="158" operator="equal">
      <formula>0</formula>
    </cfRule>
  </conditionalFormatting>
  <conditionalFormatting sqref="O54:W54">
    <cfRule type="cellIs" dxfId="159" priority="159" operator="greaterThan">
      <formula>O51+1</formula>
    </cfRule>
    <cfRule type="cellIs" dxfId="158" priority="160" operator="equal">
      <formula>O51+1</formula>
    </cfRule>
    <cfRule type="cellIs" dxfId="157" priority="161" operator="lessThan">
      <formula>O51</formula>
    </cfRule>
    <cfRule type="cellIs" dxfId="156" priority="162" operator="equal">
      <formula>O51</formula>
    </cfRule>
  </conditionalFormatting>
  <conditionalFormatting sqref="E58">
    <cfRule type="cellIs" dxfId="155" priority="152" operator="equal">
      <formula>0</formula>
    </cfRule>
  </conditionalFormatting>
  <conditionalFormatting sqref="F58:M58">
    <cfRule type="cellIs" dxfId="154" priority="151" operator="equal">
      <formula>0</formula>
    </cfRule>
  </conditionalFormatting>
  <conditionalFormatting sqref="E58:M58">
    <cfRule type="cellIs" dxfId="153" priority="153" operator="greaterThan">
      <formula>E51+1</formula>
    </cfRule>
    <cfRule type="cellIs" dxfId="152" priority="154" operator="equal">
      <formula>E51+1</formula>
    </cfRule>
    <cfRule type="cellIs" dxfId="151" priority="155" operator="lessThan">
      <formula>E51</formula>
    </cfRule>
    <cfRule type="cellIs" dxfId="150" priority="156" operator="equal">
      <formula>E51</formula>
    </cfRule>
  </conditionalFormatting>
  <conditionalFormatting sqref="O58">
    <cfRule type="cellIs" dxfId="149" priority="146" operator="equal">
      <formula>0</formula>
    </cfRule>
  </conditionalFormatting>
  <conditionalFormatting sqref="P58:W58">
    <cfRule type="cellIs" dxfId="148" priority="145" operator="equal">
      <formula>0</formula>
    </cfRule>
  </conditionalFormatting>
  <conditionalFormatting sqref="O58:W58">
    <cfRule type="cellIs" dxfId="147" priority="147" operator="greaterThan">
      <formula>O51+1</formula>
    </cfRule>
    <cfRule type="cellIs" dxfId="146" priority="148" operator="equal">
      <formula>O51+1</formula>
    </cfRule>
    <cfRule type="cellIs" dxfId="145" priority="149" operator="lessThan">
      <formula>O51</formula>
    </cfRule>
    <cfRule type="cellIs" dxfId="144" priority="150" operator="equal">
      <formula>O51</formula>
    </cfRule>
  </conditionalFormatting>
  <conditionalFormatting sqref="E36">
    <cfRule type="cellIs" dxfId="143" priority="142" operator="equal">
      <formula>3</formula>
    </cfRule>
    <cfRule type="cellIs" dxfId="142" priority="143" operator="equal">
      <formula>5</formula>
    </cfRule>
    <cfRule type="cellIs" dxfId="141" priority="144" operator="equal">
      <formula>4</formula>
    </cfRule>
  </conditionalFormatting>
  <conditionalFormatting sqref="E36:M36">
    <cfRule type="cellIs" dxfId="140" priority="139" operator="equal">
      <formula>3</formula>
    </cfRule>
    <cfRule type="cellIs" dxfId="139" priority="140" operator="equal">
      <formula>5</formula>
    </cfRule>
    <cfRule type="cellIs" dxfId="138" priority="141" operator="equal">
      <formula>4</formula>
    </cfRule>
  </conditionalFormatting>
  <conditionalFormatting sqref="O36">
    <cfRule type="cellIs" dxfId="137" priority="136" operator="equal">
      <formula>3</formula>
    </cfRule>
    <cfRule type="cellIs" dxfId="136" priority="137" operator="equal">
      <formula>5</formula>
    </cfRule>
    <cfRule type="cellIs" dxfId="135" priority="138" operator="equal">
      <formula>4</formula>
    </cfRule>
  </conditionalFormatting>
  <conditionalFormatting sqref="O36:W36">
    <cfRule type="cellIs" dxfId="134" priority="133" operator="equal">
      <formula>3</formula>
    </cfRule>
    <cfRule type="cellIs" dxfId="133" priority="134" operator="equal">
      <formula>5</formula>
    </cfRule>
    <cfRule type="cellIs" dxfId="132" priority="135" operator="equal">
      <formula>4</formula>
    </cfRule>
  </conditionalFormatting>
  <conditionalFormatting sqref="P47:W47">
    <cfRule type="cellIs" dxfId="131" priority="121" operator="equal">
      <formula>0</formula>
    </cfRule>
  </conditionalFormatting>
  <conditionalFormatting sqref="F47:M47">
    <cfRule type="cellIs" dxfId="130" priority="127" operator="equal">
      <formula>0</formula>
    </cfRule>
  </conditionalFormatting>
  <conditionalFormatting sqref="E47">
    <cfRule type="cellIs" dxfId="129" priority="128" operator="equal">
      <formula>0</formula>
    </cfRule>
  </conditionalFormatting>
  <conditionalFormatting sqref="O47">
    <cfRule type="cellIs" dxfId="128" priority="122" operator="equal">
      <formula>0</formula>
    </cfRule>
  </conditionalFormatting>
  <conditionalFormatting sqref="E47:M47">
    <cfRule type="cellIs" dxfId="127" priority="129" operator="greaterThan">
      <formula>E36+1</formula>
    </cfRule>
    <cfRule type="cellIs" dxfId="126" priority="130" operator="equal">
      <formula>E36+1</formula>
    </cfRule>
    <cfRule type="cellIs" dxfId="125" priority="131" operator="lessThan">
      <formula>E36</formula>
    </cfRule>
    <cfRule type="cellIs" dxfId="124" priority="132" operator="equal">
      <formula>E36</formula>
    </cfRule>
  </conditionalFormatting>
  <conditionalFormatting sqref="O47:W47">
    <cfRule type="cellIs" dxfId="123" priority="123" operator="greaterThan">
      <formula>O36+1</formula>
    </cfRule>
    <cfRule type="cellIs" dxfId="122" priority="124" operator="equal">
      <formula>O36+1</formula>
    </cfRule>
    <cfRule type="cellIs" dxfId="121" priority="125" operator="lessThan">
      <formula>O36</formula>
    </cfRule>
    <cfRule type="cellIs" dxfId="120" priority="126" operator="equal">
      <formula>O36</formula>
    </cfRule>
  </conditionalFormatting>
  <conditionalFormatting sqref="E43">
    <cfRule type="cellIs" dxfId="119" priority="116" operator="equal">
      <formula>0</formula>
    </cfRule>
  </conditionalFormatting>
  <conditionalFormatting sqref="F43:M43">
    <cfRule type="cellIs" dxfId="118" priority="115" operator="equal">
      <formula>0</formula>
    </cfRule>
  </conditionalFormatting>
  <conditionalFormatting sqref="E43:M43">
    <cfRule type="cellIs" dxfId="117" priority="117" operator="greaterThan">
      <formula>E36+1</formula>
    </cfRule>
    <cfRule type="cellIs" dxfId="116" priority="118" operator="equal">
      <formula>E36+1</formula>
    </cfRule>
    <cfRule type="cellIs" dxfId="115" priority="119" operator="lessThan">
      <formula>E36</formula>
    </cfRule>
    <cfRule type="cellIs" dxfId="114" priority="120" operator="equal">
      <formula>E36</formula>
    </cfRule>
  </conditionalFormatting>
  <conditionalFormatting sqref="O43">
    <cfRule type="cellIs" dxfId="113" priority="110" operator="equal">
      <formula>0</formula>
    </cfRule>
  </conditionalFormatting>
  <conditionalFormatting sqref="P43:W43">
    <cfRule type="cellIs" dxfId="112" priority="109" operator="equal">
      <formula>0</formula>
    </cfRule>
  </conditionalFormatting>
  <conditionalFormatting sqref="O43:W43">
    <cfRule type="cellIs" dxfId="111" priority="111" operator="greaterThan">
      <formula>O36+1</formula>
    </cfRule>
    <cfRule type="cellIs" dxfId="110" priority="112" operator="equal">
      <formula>O36+1</formula>
    </cfRule>
    <cfRule type="cellIs" dxfId="109" priority="113" operator="lessThan">
      <formula>O36</formula>
    </cfRule>
    <cfRule type="cellIs" dxfId="108" priority="114" operator="equal">
      <formula>O36</formula>
    </cfRule>
  </conditionalFormatting>
  <conditionalFormatting sqref="F39:M39">
    <cfRule type="cellIs" dxfId="107" priority="103" operator="equal">
      <formula>0</formula>
    </cfRule>
  </conditionalFormatting>
  <conditionalFormatting sqref="E39">
    <cfRule type="cellIs" dxfId="106" priority="104" operator="equal">
      <formula>0</formula>
    </cfRule>
  </conditionalFormatting>
  <conditionalFormatting sqref="E39:M39">
    <cfRule type="cellIs" dxfId="105" priority="105" operator="greaterThan">
      <formula>E36+1</formula>
    </cfRule>
    <cfRule type="cellIs" dxfId="104" priority="106" operator="equal">
      <formula>E36+1</formula>
    </cfRule>
    <cfRule type="cellIs" dxfId="103" priority="107" operator="lessThan">
      <formula>E36</formula>
    </cfRule>
    <cfRule type="cellIs" dxfId="102" priority="108" operator="equal">
      <formula>E36</formula>
    </cfRule>
  </conditionalFormatting>
  <conditionalFormatting sqref="P39:W39">
    <cfRule type="cellIs" dxfId="101" priority="97" operator="equal">
      <formula>0</formula>
    </cfRule>
  </conditionalFormatting>
  <conditionalFormatting sqref="O39">
    <cfRule type="cellIs" dxfId="100" priority="98" operator="equal">
      <formula>0</formula>
    </cfRule>
  </conditionalFormatting>
  <conditionalFormatting sqref="O39:W39">
    <cfRule type="cellIs" dxfId="99" priority="99" operator="greaterThan">
      <formula>O36+1</formula>
    </cfRule>
    <cfRule type="cellIs" dxfId="98" priority="100" operator="equal">
      <formula>O36+1</formula>
    </cfRule>
    <cfRule type="cellIs" dxfId="97" priority="101" operator="lessThan">
      <formula>O36</formula>
    </cfRule>
    <cfRule type="cellIs" dxfId="96" priority="102" operator="equal">
      <formula>O36</formula>
    </cfRule>
  </conditionalFormatting>
  <conditionalFormatting sqref="P32:W32">
    <cfRule type="cellIs" dxfId="95" priority="85" operator="equal">
      <formula>0</formula>
    </cfRule>
  </conditionalFormatting>
  <conditionalFormatting sqref="F32:M32">
    <cfRule type="cellIs" dxfId="94" priority="91" operator="equal">
      <formula>0</formula>
    </cfRule>
  </conditionalFormatting>
  <conditionalFormatting sqref="E32">
    <cfRule type="cellIs" dxfId="93" priority="92" operator="equal">
      <formula>0</formula>
    </cfRule>
  </conditionalFormatting>
  <conditionalFormatting sqref="O32">
    <cfRule type="cellIs" dxfId="92" priority="86" operator="equal">
      <formula>0</formula>
    </cfRule>
  </conditionalFormatting>
  <conditionalFormatting sqref="E32:M32">
    <cfRule type="cellIs" dxfId="91" priority="93" operator="greaterThan">
      <formula>E21+1</formula>
    </cfRule>
    <cfRule type="cellIs" dxfId="90" priority="94" operator="equal">
      <formula>E21+1</formula>
    </cfRule>
    <cfRule type="cellIs" dxfId="89" priority="95" operator="lessThan">
      <formula>E21</formula>
    </cfRule>
    <cfRule type="cellIs" dxfId="88" priority="96" operator="equal">
      <formula>E21</formula>
    </cfRule>
  </conditionalFormatting>
  <conditionalFormatting sqref="O32:W32">
    <cfRule type="cellIs" dxfId="87" priority="87" operator="greaterThan">
      <formula>O21+1</formula>
    </cfRule>
    <cfRule type="cellIs" dxfId="86" priority="88" operator="equal">
      <formula>O21+1</formula>
    </cfRule>
    <cfRule type="cellIs" dxfId="85" priority="89" operator="lessThan">
      <formula>O21</formula>
    </cfRule>
    <cfRule type="cellIs" dxfId="84" priority="90" operator="equal">
      <formula>O21</formula>
    </cfRule>
  </conditionalFormatting>
  <conditionalFormatting sqref="F24:M24">
    <cfRule type="cellIs" dxfId="83" priority="79" operator="equal">
      <formula>0</formula>
    </cfRule>
  </conditionalFormatting>
  <conditionalFormatting sqref="E24">
    <cfRule type="cellIs" dxfId="82" priority="80" operator="equal">
      <formula>0</formula>
    </cfRule>
  </conditionalFormatting>
  <conditionalFormatting sqref="E24:M24">
    <cfRule type="cellIs" dxfId="81" priority="81" operator="greaterThan">
      <formula>E21+1</formula>
    </cfRule>
    <cfRule type="cellIs" dxfId="80" priority="82" operator="equal">
      <formula>E21+1</formula>
    </cfRule>
    <cfRule type="cellIs" dxfId="79" priority="83" operator="lessThan">
      <formula>E21</formula>
    </cfRule>
    <cfRule type="cellIs" dxfId="78" priority="84" operator="equal">
      <formula>E21</formula>
    </cfRule>
  </conditionalFormatting>
  <conditionalFormatting sqref="P24:W24">
    <cfRule type="cellIs" dxfId="77" priority="73" operator="equal">
      <formula>0</formula>
    </cfRule>
  </conditionalFormatting>
  <conditionalFormatting sqref="O24">
    <cfRule type="cellIs" dxfId="76" priority="74" operator="equal">
      <formula>0</formula>
    </cfRule>
  </conditionalFormatting>
  <conditionalFormatting sqref="O24:W24">
    <cfRule type="cellIs" dxfId="75" priority="75" operator="greaterThan">
      <formula>O21+1</formula>
    </cfRule>
    <cfRule type="cellIs" dxfId="74" priority="76" operator="equal">
      <formula>O21+1</formula>
    </cfRule>
    <cfRule type="cellIs" dxfId="73" priority="77" operator="lessThan">
      <formula>O21</formula>
    </cfRule>
    <cfRule type="cellIs" dxfId="72" priority="78" operator="equal">
      <formula>O21</formula>
    </cfRule>
  </conditionalFormatting>
  <conditionalFormatting sqref="E28">
    <cfRule type="cellIs" dxfId="71" priority="68" operator="equal">
      <formula>0</formula>
    </cfRule>
  </conditionalFormatting>
  <conditionalFormatting sqref="F28:M28">
    <cfRule type="cellIs" dxfId="70" priority="67" operator="equal">
      <formula>0</formula>
    </cfRule>
  </conditionalFormatting>
  <conditionalFormatting sqref="E28:M28">
    <cfRule type="cellIs" dxfId="69" priority="69" operator="greaterThan">
      <formula>E21+1</formula>
    </cfRule>
    <cfRule type="cellIs" dxfId="68" priority="70" operator="equal">
      <formula>E21+1</formula>
    </cfRule>
    <cfRule type="cellIs" dxfId="67" priority="71" operator="lessThan">
      <formula>E21</formula>
    </cfRule>
    <cfRule type="cellIs" dxfId="66" priority="72" operator="equal">
      <formula>E21</formula>
    </cfRule>
  </conditionalFormatting>
  <conditionalFormatting sqref="O28">
    <cfRule type="cellIs" dxfId="65" priority="62" operator="equal">
      <formula>0</formula>
    </cfRule>
  </conditionalFormatting>
  <conditionalFormatting sqref="P28:W28">
    <cfRule type="cellIs" dxfId="64" priority="61" operator="equal">
      <formula>0</formula>
    </cfRule>
  </conditionalFormatting>
  <conditionalFormatting sqref="O28:W28">
    <cfRule type="cellIs" dxfId="63" priority="63" operator="greaterThan">
      <formula>O21+1</formula>
    </cfRule>
    <cfRule type="cellIs" dxfId="62" priority="64" operator="equal">
      <formula>O21+1</formula>
    </cfRule>
    <cfRule type="cellIs" dxfId="61" priority="65" operator="lessThan">
      <formula>O21</formula>
    </cfRule>
    <cfRule type="cellIs" dxfId="60" priority="66" operator="equal">
      <formula>O21</formula>
    </cfRule>
  </conditionalFormatting>
  <conditionalFormatting sqref="E21">
    <cfRule type="cellIs" dxfId="59" priority="58" operator="equal">
      <formula>3</formula>
    </cfRule>
    <cfRule type="cellIs" dxfId="58" priority="59" operator="equal">
      <formula>5</formula>
    </cfRule>
    <cfRule type="cellIs" dxfId="57" priority="60" operator="equal">
      <formula>4</formula>
    </cfRule>
  </conditionalFormatting>
  <conditionalFormatting sqref="E21:M21">
    <cfRule type="cellIs" dxfId="56" priority="55" operator="equal">
      <formula>3</formula>
    </cfRule>
    <cfRule type="cellIs" dxfId="55" priority="56" operator="equal">
      <formula>5</formula>
    </cfRule>
    <cfRule type="cellIs" dxfId="54" priority="57" operator="equal">
      <formula>4</formula>
    </cfRule>
  </conditionalFormatting>
  <conditionalFormatting sqref="O21">
    <cfRule type="cellIs" dxfId="53" priority="52" operator="equal">
      <formula>3</formula>
    </cfRule>
    <cfRule type="cellIs" dxfId="52" priority="53" operator="equal">
      <formula>5</formula>
    </cfRule>
    <cfRule type="cellIs" dxfId="51" priority="54" operator="equal">
      <formula>4</formula>
    </cfRule>
  </conditionalFormatting>
  <conditionalFormatting sqref="O21:W21">
    <cfRule type="cellIs" dxfId="50" priority="49" operator="equal">
      <formula>3</formula>
    </cfRule>
    <cfRule type="cellIs" dxfId="49" priority="50" operator="equal">
      <formula>5</formula>
    </cfRule>
    <cfRule type="cellIs" dxfId="48" priority="51" operator="equal">
      <formula>4</formula>
    </cfRule>
  </conditionalFormatting>
  <conditionalFormatting sqref="P17:W17">
    <cfRule type="cellIs" dxfId="47" priority="37" operator="equal">
      <formula>0</formula>
    </cfRule>
  </conditionalFormatting>
  <conditionalFormatting sqref="F17:M17">
    <cfRule type="cellIs" dxfId="46" priority="43" operator="equal">
      <formula>0</formula>
    </cfRule>
  </conditionalFormatting>
  <conditionalFormatting sqref="E17">
    <cfRule type="cellIs" dxfId="45" priority="44" operator="equal">
      <formula>0</formula>
    </cfRule>
  </conditionalFormatting>
  <conditionalFormatting sqref="O17">
    <cfRule type="cellIs" dxfId="44" priority="38" operator="equal">
      <formula>0</formula>
    </cfRule>
  </conditionalFormatting>
  <conditionalFormatting sqref="E17:M17">
    <cfRule type="cellIs" dxfId="43" priority="45" operator="greaterThan">
      <formula>E6+1</formula>
    </cfRule>
    <cfRule type="cellIs" dxfId="42" priority="46" operator="equal">
      <formula>E6+1</formula>
    </cfRule>
    <cfRule type="cellIs" dxfId="41" priority="47" operator="lessThan">
      <formula>E6</formula>
    </cfRule>
    <cfRule type="cellIs" dxfId="40" priority="48" operator="equal">
      <formula>E6</formula>
    </cfRule>
  </conditionalFormatting>
  <conditionalFormatting sqref="O17:W17">
    <cfRule type="cellIs" dxfId="39" priority="39" operator="greaterThan">
      <formula>O6+1</formula>
    </cfRule>
    <cfRule type="cellIs" dxfId="38" priority="40" operator="equal">
      <formula>O6+1</formula>
    </cfRule>
    <cfRule type="cellIs" dxfId="37" priority="41" operator="lessThan">
      <formula>O6</formula>
    </cfRule>
    <cfRule type="cellIs" dxfId="36" priority="42" operator="equal">
      <formula>O6</formula>
    </cfRule>
  </conditionalFormatting>
  <conditionalFormatting sqref="F9:M9">
    <cfRule type="cellIs" dxfId="35" priority="31" operator="equal">
      <formula>0</formula>
    </cfRule>
  </conditionalFormatting>
  <conditionalFormatting sqref="E9">
    <cfRule type="cellIs" dxfId="34" priority="32" operator="equal">
      <formula>0</formula>
    </cfRule>
  </conditionalFormatting>
  <conditionalFormatting sqref="E9:M9">
    <cfRule type="cellIs" dxfId="33" priority="33" operator="greaterThan">
      <formula>E6+1</formula>
    </cfRule>
    <cfRule type="cellIs" dxfId="32" priority="34" operator="equal">
      <formula>E6+1</formula>
    </cfRule>
    <cfRule type="cellIs" dxfId="31" priority="35" operator="lessThan">
      <formula>E6</formula>
    </cfRule>
    <cfRule type="cellIs" dxfId="30" priority="36" operator="equal">
      <formula>E6</formula>
    </cfRule>
  </conditionalFormatting>
  <conditionalFormatting sqref="P9:W9">
    <cfRule type="cellIs" dxfId="29" priority="25" operator="equal">
      <formula>0</formula>
    </cfRule>
  </conditionalFormatting>
  <conditionalFormatting sqref="O9">
    <cfRule type="cellIs" dxfId="28" priority="26" operator="equal">
      <formula>0</formula>
    </cfRule>
  </conditionalFormatting>
  <conditionalFormatting sqref="O9:W9">
    <cfRule type="cellIs" dxfId="27" priority="27" operator="greaterThan">
      <formula>O6+1</formula>
    </cfRule>
    <cfRule type="cellIs" dxfId="26" priority="28" operator="equal">
      <formula>O6+1</formula>
    </cfRule>
    <cfRule type="cellIs" dxfId="25" priority="29" operator="lessThan">
      <formula>O6</formula>
    </cfRule>
    <cfRule type="cellIs" dxfId="24" priority="30" operator="equal">
      <formula>O6</formula>
    </cfRule>
  </conditionalFormatting>
  <conditionalFormatting sqref="E13">
    <cfRule type="cellIs" dxfId="23" priority="20" operator="equal">
      <formula>0</formula>
    </cfRule>
  </conditionalFormatting>
  <conditionalFormatting sqref="F13:M13">
    <cfRule type="cellIs" dxfId="22" priority="19" operator="equal">
      <formula>0</formula>
    </cfRule>
  </conditionalFormatting>
  <conditionalFormatting sqref="E13:M13">
    <cfRule type="cellIs" dxfId="21" priority="21" operator="greaterThan">
      <formula>E6+1</formula>
    </cfRule>
    <cfRule type="cellIs" dxfId="20" priority="22" operator="equal">
      <formula>E6+1</formula>
    </cfRule>
    <cfRule type="cellIs" dxfId="19" priority="23" operator="lessThan">
      <formula>E6</formula>
    </cfRule>
    <cfRule type="cellIs" dxfId="18" priority="24" operator="equal">
      <formula>E6</formula>
    </cfRule>
  </conditionalFormatting>
  <conditionalFormatting sqref="O13">
    <cfRule type="cellIs" dxfId="17" priority="14" operator="equal">
      <formula>0</formula>
    </cfRule>
  </conditionalFormatting>
  <conditionalFormatting sqref="P13:W13">
    <cfRule type="cellIs" dxfId="16" priority="13" operator="equal">
      <formula>0</formula>
    </cfRule>
  </conditionalFormatting>
  <conditionalFormatting sqref="O13:W13">
    <cfRule type="cellIs" dxfId="15" priority="15" operator="greaterThan">
      <formula>O6+1</formula>
    </cfRule>
    <cfRule type="cellIs" dxfId="14" priority="16" operator="equal">
      <formula>O6+1</formula>
    </cfRule>
    <cfRule type="cellIs" dxfId="13" priority="17" operator="lessThan">
      <formula>O6</formula>
    </cfRule>
    <cfRule type="cellIs" dxfId="12" priority="18" operator="equal">
      <formula>O6</formula>
    </cfRule>
  </conditionalFormatting>
  <conditionalFormatting sqref="E6">
    <cfRule type="cellIs" dxfId="11" priority="10" operator="equal">
      <formula>3</formula>
    </cfRule>
    <cfRule type="cellIs" dxfId="10" priority="11" operator="equal">
      <formula>5</formula>
    </cfRule>
    <cfRule type="cellIs" dxfId="9" priority="12" operator="equal">
      <formula>4</formula>
    </cfRule>
  </conditionalFormatting>
  <conditionalFormatting sqref="E6:M6">
    <cfRule type="cellIs" dxfId="8" priority="7" operator="equal">
      <formula>3</formula>
    </cfRule>
    <cfRule type="cellIs" dxfId="7" priority="8" operator="equal">
      <formula>5</formula>
    </cfRule>
    <cfRule type="cellIs" dxfId="6" priority="9" operator="equal">
      <formula>4</formula>
    </cfRule>
  </conditionalFormatting>
  <conditionalFormatting sqref="O6">
    <cfRule type="cellIs" dxfId="5" priority="4" operator="equal">
      <formula>3</formula>
    </cfRule>
    <cfRule type="cellIs" dxfId="4" priority="5" operator="equal">
      <formula>5</formula>
    </cfRule>
    <cfRule type="cellIs" dxfId="3" priority="6" operator="equal">
      <formula>4</formula>
    </cfRule>
  </conditionalFormatting>
  <conditionalFormatting sqref="O6:W6">
    <cfRule type="cellIs" dxfId="2" priority="1" operator="equal">
      <formula>3</formula>
    </cfRule>
    <cfRule type="cellIs" dxfId="1" priority="2" operator="equal">
      <formula>5</formula>
    </cfRule>
    <cfRule type="cellIs" dxfId="0" priority="3" operator="equal">
      <formula>4</formula>
    </cfRule>
  </conditionalFormatting>
  <pageMargins left="0.7" right="0.7" top="0.75" bottom="0.75" header="0.3" footer="0.3"/>
  <drawing r:id="rId1"/>
  <webPublishItems count="1">
    <webPublishItem id="25341" divId="Handicap_0_25341" sourceType="sheet" destinationFile="D:\Mis documentos\Golf\Handicap_0\Handicap_0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4881-B2C7-4D62-8EA7-87F13A08A202}">
  <dimension ref="A1:AB256"/>
  <sheetViews>
    <sheetView workbookViewId="0"/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9.28515625" customWidth="1"/>
    <col min="4" max="4" width="11.570312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6.85546875" customWidth="1"/>
    <col min="27" max="27" width="5.85546875" customWidth="1"/>
    <col min="28" max="28" width="11.28515625" customWidth="1"/>
  </cols>
  <sheetData>
    <row r="1" spans="1:28" ht="52.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27</v>
      </c>
      <c r="AA1" s="81" t="s">
        <v>6</v>
      </c>
      <c r="AB1" s="80" t="s">
        <v>20</v>
      </c>
    </row>
    <row r="2" spans="1:28" ht="14.25" thickTop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" x14ac:dyDescent="0.25">
      <c r="A3" s="83"/>
      <c r="B3" s="171" t="s">
        <v>4</v>
      </c>
      <c r="C3" s="174" t="s">
        <v>19</v>
      </c>
      <c r="D3" s="64" t="s">
        <v>1</v>
      </c>
      <c r="E3" s="40">
        <v>476</v>
      </c>
      <c r="F3" s="41">
        <v>340</v>
      </c>
      <c r="G3" s="41">
        <v>145</v>
      </c>
      <c r="H3" s="41">
        <v>336</v>
      </c>
      <c r="I3" s="41">
        <v>432</v>
      </c>
      <c r="J3" s="41">
        <v>306</v>
      </c>
      <c r="K3" s="41">
        <v>310</v>
      </c>
      <c r="L3" s="41">
        <v>340</v>
      </c>
      <c r="M3" s="42">
        <v>136</v>
      </c>
      <c r="N3" s="177" t="s">
        <v>16</v>
      </c>
      <c r="O3" s="40">
        <v>405</v>
      </c>
      <c r="P3" s="41">
        <v>352</v>
      </c>
      <c r="Q3" s="41">
        <v>328</v>
      </c>
      <c r="R3" s="41">
        <v>296</v>
      </c>
      <c r="S3" s="41">
        <v>166</v>
      </c>
      <c r="T3" s="41">
        <v>348</v>
      </c>
      <c r="U3" s="41">
        <v>430</v>
      </c>
      <c r="V3" s="41">
        <v>150</v>
      </c>
      <c r="W3" s="42">
        <v>336</v>
      </c>
      <c r="X3" s="177" t="s">
        <v>17</v>
      </c>
      <c r="Y3" s="89">
        <v>68.599999999999994</v>
      </c>
      <c r="Z3" s="180" t="s">
        <v>27</v>
      </c>
      <c r="AA3" s="183" t="s">
        <v>6</v>
      </c>
      <c r="AB3" s="186" t="s">
        <v>20</v>
      </c>
    </row>
    <row r="4" spans="1:28" ht="15" x14ac:dyDescent="0.25">
      <c r="A4" s="83" t="s">
        <v>26</v>
      </c>
      <c r="B4" s="172"/>
      <c r="C4" s="175"/>
      <c r="D4" s="65" t="s">
        <v>2</v>
      </c>
      <c r="E4" s="43">
        <v>5</v>
      </c>
      <c r="F4" s="39">
        <v>4</v>
      </c>
      <c r="G4" s="39">
        <v>3</v>
      </c>
      <c r="H4" s="39">
        <v>4</v>
      </c>
      <c r="I4" s="39">
        <v>5</v>
      </c>
      <c r="J4" s="39">
        <v>4</v>
      </c>
      <c r="K4" s="39">
        <v>4</v>
      </c>
      <c r="L4" s="39">
        <v>4</v>
      </c>
      <c r="M4" s="44">
        <v>3</v>
      </c>
      <c r="N4" s="178"/>
      <c r="O4" s="43">
        <v>5</v>
      </c>
      <c r="P4" s="39">
        <v>4</v>
      </c>
      <c r="Q4" s="39">
        <v>4</v>
      </c>
      <c r="R4" s="39">
        <v>4</v>
      </c>
      <c r="S4" s="39">
        <v>3</v>
      </c>
      <c r="T4" s="39">
        <v>4</v>
      </c>
      <c r="U4" s="39">
        <v>5</v>
      </c>
      <c r="V4" s="39">
        <v>3</v>
      </c>
      <c r="W4" s="44">
        <v>4</v>
      </c>
      <c r="X4" s="178"/>
      <c r="Y4" s="63">
        <v>72</v>
      </c>
      <c r="Z4" s="181"/>
      <c r="AA4" s="184"/>
      <c r="AB4" s="187"/>
    </row>
    <row r="5" spans="1:28" ht="15.75" thickBot="1" x14ac:dyDescent="0.3">
      <c r="A5" s="139">
        <v>45478</v>
      </c>
      <c r="B5" s="173"/>
      <c r="C5" s="176"/>
      <c r="D5" s="66" t="s">
        <v>3</v>
      </c>
      <c r="E5" s="45">
        <v>4</v>
      </c>
      <c r="F5" s="46">
        <v>10</v>
      </c>
      <c r="G5" s="46">
        <v>18</v>
      </c>
      <c r="H5" s="46">
        <v>6</v>
      </c>
      <c r="I5" s="46">
        <v>2</v>
      </c>
      <c r="J5" s="46">
        <v>12</v>
      </c>
      <c r="K5" s="46">
        <v>14</v>
      </c>
      <c r="L5" s="46">
        <v>8</v>
      </c>
      <c r="M5" s="47">
        <v>16</v>
      </c>
      <c r="N5" s="179"/>
      <c r="O5" s="45">
        <v>3</v>
      </c>
      <c r="P5" s="46">
        <v>9</v>
      </c>
      <c r="Q5" s="46">
        <v>5</v>
      </c>
      <c r="R5" s="46">
        <v>13</v>
      </c>
      <c r="S5" s="46">
        <v>17</v>
      </c>
      <c r="T5" s="46">
        <v>11</v>
      </c>
      <c r="U5" s="46">
        <v>1</v>
      </c>
      <c r="V5" s="46">
        <v>15</v>
      </c>
      <c r="W5" s="47">
        <v>7</v>
      </c>
      <c r="X5" s="179"/>
      <c r="Y5" s="108">
        <v>122</v>
      </c>
      <c r="Z5" s="182"/>
      <c r="AA5" s="185"/>
      <c r="AB5" s="188"/>
    </row>
    <row r="6" spans="1:28" ht="15" x14ac:dyDescent="0.25">
      <c r="A6" s="146"/>
      <c r="D6" s="48" t="s">
        <v>15</v>
      </c>
      <c r="E6" s="49">
        <v>2</v>
      </c>
      <c r="F6" s="49">
        <v>1</v>
      </c>
      <c r="G6" s="49">
        <v>1</v>
      </c>
      <c r="H6" s="49">
        <v>2</v>
      </c>
      <c r="I6" s="49">
        <v>2</v>
      </c>
      <c r="J6" s="49">
        <v>1</v>
      </c>
      <c r="K6" s="49">
        <v>1</v>
      </c>
      <c r="L6" s="49">
        <v>1</v>
      </c>
      <c r="M6" s="50">
        <v>1</v>
      </c>
      <c r="N6" s="123">
        <v>12</v>
      </c>
      <c r="O6" s="126">
        <v>2</v>
      </c>
      <c r="P6" s="49">
        <v>1</v>
      </c>
      <c r="Q6" s="49">
        <v>2</v>
      </c>
      <c r="R6" s="49">
        <v>1</v>
      </c>
      <c r="S6" s="49">
        <v>1</v>
      </c>
      <c r="T6" s="49">
        <v>1</v>
      </c>
      <c r="U6" s="49">
        <v>2</v>
      </c>
      <c r="V6" s="49">
        <v>1</v>
      </c>
      <c r="W6" s="50">
        <v>2</v>
      </c>
      <c r="X6" s="113">
        <v>13</v>
      </c>
      <c r="Y6" s="85">
        <v>25</v>
      </c>
      <c r="AB6" s="87"/>
    </row>
    <row r="7" spans="1:28" ht="15" x14ac:dyDescent="0.25">
      <c r="A7" s="146" t="s">
        <v>24</v>
      </c>
      <c r="B7" s="73">
        <v>26.4</v>
      </c>
      <c r="C7" s="112">
        <v>25</v>
      </c>
      <c r="D7" s="52" t="s">
        <v>14</v>
      </c>
      <c r="E7" s="84">
        <v>6</v>
      </c>
      <c r="F7" s="84">
        <v>5</v>
      </c>
      <c r="G7" s="84">
        <v>4</v>
      </c>
      <c r="H7" s="84">
        <v>6</v>
      </c>
      <c r="I7" s="84">
        <v>6</v>
      </c>
      <c r="J7" s="84">
        <v>6</v>
      </c>
      <c r="K7" s="84">
        <v>5</v>
      </c>
      <c r="L7" s="84">
        <v>6</v>
      </c>
      <c r="M7" s="114">
        <v>4</v>
      </c>
      <c r="N7" s="147">
        <v>48</v>
      </c>
      <c r="O7" s="84">
        <v>6</v>
      </c>
      <c r="P7" s="84">
        <v>6</v>
      </c>
      <c r="Q7" s="84">
        <v>6</v>
      </c>
      <c r="R7" s="84">
        <v>5</v>
      </c>
      <c r="S7" s="84">
        <v>4</v>
      </c>
      <c r="T7" s="84">
        <v>6</v>
      </c>
      <c r="U7" s="84">
        <v>8</v>
      </c>
      <c r="V7" s="84">
        <v>5</v>
      </c>
      <c r="W7" s="114">
        <v>6</v>
      </c>
      <c r="X7" s="109">
        <v>52</v>
      </c>
      <c r="Y7" s="67">
        <v>100</v>
      </c>
      <c r="Z7" s="169">
        <v>-2</v>
      </c>
      <c r="AA7" s="168">
        <v>24.4</v>
      </c>
      <c r="AB7" s="93">
        <v>127</v>
      </c>
    </row>
    <row r="8" spans="1:28" ht="15.75" thickBot="1" x14ac:dyDescent="0.3">
      <c r="A8" s="94"/>
      <c r="D8" s="148" t="s">
        <v>18</v>
      </c>
      <c r="E8" s="51">
        <v>3</v>
      </c>
      <c r="F8" s="51">
        <v>2</v>
      </c>
      <c r="G8" s="51">
        <v>2</v>
      </c>
      <c r="H8" s="51">
        <v>2</v>
      </c>
      <c r="I8" s="51">
        <v>3</v>
      </c>
      <c r="J8" s="51">
        <v>1</v>
      </c>
      <c r="K8" s="51">
        <v>2</v>
      </c>
      <c r="L8" s="51">
        <v>1</v>
      </c>
      <c r="M8" s="115">
        <v>2</v>
      </c>
      <c r="N8" s="125">
        <v>18</v>
      </c>
      <c r="O8" s="128">
        <v>3</v>
      </c>
      <c r="P8" s="51">
        <v>1</v>
      </c>
      <c r="Q8" s="51">
        <v>2</v>
      </c>
      <c r="R8" s="51">
        <v>2</v>
      </c>
      <c r="S8" s="51">
        <v>2</v>
      </c>
      <c r="T8" s="51">
        <v>1</v>
      </c>
      <c r="U8" s="51">
        <v>1</v>
      </c>
      <c r="V8" s="51">
        <v>1</v>
      </c>
      <c r="W8" s="115">
        <v>2</v>
      </c>
      <c r="X8" s="120">
        <v>15</v>
      </c>
      <c r="Y8" s="68">
        <v>33</v>
      </c>
      <c r="Z8" t="s">
        <v>37</v>
      </c>
      <c r="AB8" s="87"/>
    </row>
    <row r="9" spans="1:28" ht="13.5" thickBot="1" x14ac:dyDescent="0.25">
      <c r="A9" s="95"/>
      <c r="AB9" s="87"/>
    </row>
    <row r="10" spans="1:28" ht="15" x14ac:dyDescent="0.25">
      <c r="A10" s="99"/>
      <c r="D10" s="53" t="s">
        <v>15</v>
      </c>
      <c r="E10" s="54">
        <v>2</v>
      </c>
      <c r="F10" s="54">
        <v>1</v>
      </c>
      <c r="G10" s="54">
        <v>1</v>
      </c>
      <c r="H10" s="54">
        <v>2</v>
      </c>
      <c r="I10" s="54">
        <v>2</v>
      </c>
      <c r="J10" s="54">
        <v>1</v>
      </c>
      <c r="K10" s="54">
        <v>1</v>
      </c>
      <c r="L10" s="54">
        <v>1</v>
      </c>
      <c r="M10" s="55">
        <v>1</v>
      </c>
      <c r="N10" s="129">
        <v>12</v>
      </c>
      <c r="O10" s="132">
        <v>2</v>
      </c>
      <c r="P10" s="54">
        <v>1</v>
      </c>
      <c r="Q10" s="54">
        <v>2</v>
      </c>
      <c r="R10" s="54">
        <v>1</v>
      </c>
      <c r="S10" s="54">
        <v>1</v>
      </c>
      <c r="T10" s="54">
        <v>1</v>
      </c>
      <c r="U10" s="54">
        <v>2</v>
      </c>
      <c r="V10" s="54">
        <v>1</v>
      </c>
      <c r="W10" s="55">
        <v>2</v>
      </c>
      <c r="X10" s="116">
        <v>13</v>
      </c>
      <c r="Y10" s="55">
        <v>25</v>
      </c>
      <c r="AB10" s="87"/>
    </row>
    <row r="11" spans="1:28" ht="15" x14ac:dyDescent="0.25">
      <c r="A11" s="149" t="s">
        <v>22</v>
      </c>
      <c r="B11" s="78">
        <v>26.4</v>
      </c>
      <c r="C11" s="112">
        <v>25</v>
      </c>
      <c r="D11" s="57" t="s">
        <v>14</v>
      </c>
      <c r="E11" s="84">
        <v>9</v>
      </c>
      <c r="F11" s="84">
        <v>6</v>
      </c>
      <c r="G11" s="84">
        <v>3</v>
      </c>
      <c r="H11" s="84">
        <v>6</v>
      </c>
      <c r="I11" s="84">
        <v>8</v>
      </c>
      <c r="J11" s="84">
        <v>7</v>
      </c>
      <c r="K11" s="84">
        <v>5</v>
      </c>
      <c r="L11" s="84">
        <v>7</v>
      </c>
      <c r="M11" s="114">
        <v>4</v>
      </c>
      <c r="N11" s="130">
        <v>55</v>
      </c>
      <c r="O11" s="84">
        <v>7</v>
      </c>
      <c r="P11" s="84">
        <v>8</v>
      </c>
      <c r="Q11" s="84">
        <v>7</v>
      </c>
      <c r="R11" s="84">
        <v>7</v>
      </c>
      <c r="S11" s="84">
        <v>3</v>
      </c>
      <c r="T11" s="84">
        <v>5</v>
      </c>
      <c r="U11" s="84">
        <v>7</v>
      </c>
      <c r="V11" s="84">
        <v>4</v>
      </c>
      <c r="W11" s="114">
        <v>6</v>
      </c>
      <c r="X11" s="110">
        <v>54</v>
      </c>
      <c r="Y11" s="69">
        <v>109</v>
      </c>
      <c r="Z11" s="97">
        <v>0.7</v>
      </c>
      <c r="AA11" s="143">
        <v>26.4</v>
      </c>
      <c r="AB11" s="98">
        <v>125</v>
      </c>
    </row>
    <row r="12" spans="1:28" ht="15.75" thickBot="1" x14ac:dyDescent="0.3">
      <c r="A12" s="99"/>
      <c r="D12" s="150" t="s">
        <v>18</v>
      </c>
      <c r="E12" s="56">
        <v>0</v>
      </c>
      <c r="F12" s="56">
        <v>1</v>
      </c>
      <c r="G12" s="56">
        <v>3</v>
      </c>
      <c r="H12" s="56">
        <v>2</v>
      </c>
      <c r="I12" s="56">
        <v>1</v>
      </c>
      <c r="J12" s="56">
        <v>0</v>
      </c>
      <c r="K12" s="56">
        <v>2</v>
      </c>
      <c r="L12" s="56">
        <v>0</v>
      </c>
      <c r="M12" s="117">
        <v>2</v>
      </c>
      <c r="N12" s="131">
        <v>11</v>
      </c>
      <c r="O12" s="133">
        <v>2</v>
      </c>
      <c r="P12" s="56">
        <v>0</v>
      </c>
      <c r="Q12" s="56">
        <v>1</v>
      </c>
      <c r="R12" s="56">
        <v>0</v>
      </c>
      <c r="S12" s="56">
        <v>3</v>
      </c>
      <c r="T12" s="56">
        <v>2</v>
      </c>
      <c r="U12" s="56">
        <v>2</v>
      </c>
      <c r="V12" s="56">
        <v>2</v>
      </c>
      <c r="W12" s="117">
        <v>2</v>
      </c>
      <c r="X12" s="121">
        <v>14</v>
      </c>
      <c r="Y12" s="70">
        <v>25</v>
      </c>
      <c r="AB12" s="87"/>
    </row>
    <row r="13" spans="1:28" ht="13.5" thickBot="1" x14ac:dyDescent="0.25">
      <c r="A13" s="95"/>
      <c r="AB13" s="87"/>
    </row>
    <row r="14" spans="1:28" ht="15" x14ac:dyDescent="0.25">
      <c r="A14" s="100"/>
      <c r="D14" s="58" t="s">
        <v>15</v>
      </c>
      <c r="E14" s="59">
        <v>2</v>
      </c>
      <c r="F14" s="59">
        <v>1</v>
      </c>
      <c r="G14" s="59">
        <v>1</v>
      </c>
      <c r="H14" s="59">
        <v>2</v>
      </c>
      <c r="I14" s="59">
        <v>2</v>
      </c>
      <c r="J14" s="59">
        <v>1</v>
      </c>
      <c r="K14" s="59">
        <v>1</v>
      </c>
      <c r="L14" s="59">
        <v>1</v>
      </c>
      <c r="M14" s="60">
        <v>1</v>
      </c>
      <c r="N14" s="134">
        <v>12</v>
      </c>
      <c r="O14" s="137">
        <v>2</v>
      </c>
      <c r="P14" s="59">
        <v>1</v>
      </c>
      <c r="Q14" s="59">
        <v>2</v>
      </c>
      <c r="R14" s="59">
        <v>1</v>
      </c>
      <c r="S14" s="59">
        <v>1</v>
      </c>
      <c r="T14" s="59">
        <v>1</v>
      </c>
      <c r="U14" s="59">
        <v>2</v>
      </c>
      <c r="V14" s="59">
        <v>1</v>
      </c>
      <c r="W14" s="60">
        <v>2</v>
      </c>
      <c r="X14" s="118">
        <v>13</v>
      </c>
      <c r="Y14" s="60">
        <v>25</v>
      </c>
      <c r="AB14" s="87"/>
    </row>
    <row r="15" spans="1:28" ht="15" x14ac:dyDescent="0.25">
      <c r="A15" s="151" t="s">
        <v>23</v>
      </c>
      <c r="B15" s="79">
        <v>26.4</v>
      </c>
      <c r="C15" s="112">
        <v>25</v>
      </c>
      <c r="D15" s="62" t="s">
        <v>14</v>
      </c>
      <c r="E15" s="84">
        <v>6</v>
      </c>
      <c r="F15" s="84">
        <v>6</v>
      </c>
      <c r="G15" s="84">
        <v>5</v>
      </c>
      <c r="H15" s="84">
        <v>5</v>
      </c>
      <c r="I15" s="84">
        <v>9</v>
      </c>
      <c r="J15" s="84">
        <v>8</v>
      </c>
      <c r="K15" s="84">
        <v>6</v>
      </c>
      <c r="L15" s="84">
        <v>4</v>
      </c>
      <c r="M15" s="114">
        <v>6</v>
      </c>
      <c r="N15" s="135">
        <v>55</v>
      </c>
      <c r="O15" s="127">
        <v>9</v>
      </c>
      <c r="P15" s="84">
        <v>5</v>
      </c>
      <c r="Q15" s="84">
        <v>5</v>
      </c>
      <c r="R15" s="84">
        <v>6</v>
      </c>
      <c r="S15" s="84">
        <v>4</v>
      </c>
      <c r="T15" s="84">
        <v>5</v>
      </c>
      <c r="U15" s="84">
        <v>6</v>
      </c>
      <c r="V15" s="84">
        <v>4</v>
      </c>
      <c r="W15" s="114">
        <v>7</v>
      </c>
      <c r="X15" s="111">
        <v>51</v>
      </c>
      <c r="Y15" s="71">
        <v>106</v>
      </c>
      <c r="Z15" s="102">
        <v>0.4</v>
      </c>
      <c r="AA15" s="141">
        <v>26.4</v>
      </c>
      <c r="AB15" s="103">
        <v>142</v>
      </c>
    </row>
    <row r="16" spans="1:28" ht="15.75" thickBot="1" x14ac:dyDescent="0.3">
      <c r="A16" s="104"/>
      <c r="B16" s="105"/>
      <c r="C16" s="105"/>
      <c r="D16" s="152" t="s">
        <v>18</v>
      </c>
      <c r="E16" s="61">
        <v>3</v>
      </c>
      <c r="F16" s="61">
        <v>1</v>
      </c>
      <c r="G16" s="61">
        <v>1</v>
      </c>
      <c r="H16" s="61">
        <v>3</v>
      </c>
      <c r="I16" s="61">
        <v>0</v>
      </c>
      <c r="J16" s="61">
        <v>0</v>
      </c>
      <c r="K16" s="61">
        <v>1</v>
      </c>
      <c r="L16" s="61">
        <v>3</v>
      </c>
      <c r="M16" s="119">
        <v>0</v>
      </c>
      <c r="N16" s="136">
        <v>12</v>
      </c>
      <c r="O16" s="138">
        <v>0</v>
      </c>
      <c r="P16" s="61">
        <v>2</v>
      </c>
      <c r="Q16" s="61">
        <v>3</v>
      </c>
      <c r="R16" s="61">
        <v>1</v>
      </c>
      <c r="S16" s="61">
        <v>2</v>
      </c>
      <c r="T16" s="61">
        <v>2</v>
      </c>
      <c r="U16" s="61">
        <v>3</v>
      </c>
      <c r="V16" s="61">
        <v>2</v>
      </c>
      <c r="W16" s="119">
        <v>1</v>
      </c>
      <c r="X16" s="122">
        <v>16</v>
      </c>
      <c r="Y16" s="72">
        <v>28</v>
      </c>
      <c r="Z16" s="105"/>
      <c r="AA16" s="105"/>
      <c r="AB16" s="106"/>
    </row>
    <row r="17" spans="1:28" ht="13.5" thickBot="1" x14ac:dyDescent="0.2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ht="15" x14ac:dyDescent="0.25">
      <c r="A18" s="83"/>
      <c r="B18" s="171" t="s">
        <v>4</v>
      </c>
      <c r="C18" s="174" t="s">
        <v>19</v>
      </c>
      <c r="D18" s="64" t="s">
        <v>1</v>
      </c>
      <c r="E18" s="163">
        <v>450</v>
      </c>
      <c r="F18" s="163">
        <v>115</v>
      </c>
      <c r="G18" s="163">
        <v>293</v>
      </c>
      <c r="H18" s="163">
        <v>458</v>
      </c>
      <c r="I18" s="163">
        <v>389</v>
      </c>
      <c r="J18" s="163">
        <v>357</v>
      </c>
      <c r="K18" s="163">
        <v>348</v>
      </c>
      <c r="L18" s="163">
        <v>307</v>
      </c>
      <c r="M18" s="163">
        <v>136</v>
      </c>
      <c r="N18" s="177" t="s">
        <v>16</v>
      </c>
      <c r="O18" s="163">
        <v>290</v>
      </c>
      <c r="P18" s="163">
        <v>415</v>
      </c>
      <c r="Q18" s="163">
        <v>169</v>
      </c>
      <c r="R18" s="163">
        <v>282</v>
      </c>
      <c r="S18" s="163">
        <v>446</v>
      </c>
      <c r="T18" s="163">
        <v>137</v>
      </c>
      <c r="U18" s="163">
        <v>338</v>
      </c>
      <c r="V18" s="163">
        <v>357</v>
      </c>
      <c r="W18" s="163">
        <v>267</v>
      </c>
      <c r="X18" s="177" t="s">
        <v>17</v>
      </c>
      <c r="Y18" s="89">
        <v>68.7</v>
      </c>
      <c r="Z18" s="180" t="s">
        <v>27</v>
      </c>
      <c r="AA18" s="183" t="s">
        <v>6</v>
      </c>
      <c r="AB18" s="186" t="s">
        <v>20</v>
      </c>
    </row>
    <row r="19" spans="1:28" ht="15" x14ac:dyDescent="0.25">
      <c r="A19" s="83" t="s">
        <v>32</v>
      </c>
      <c r="B19" s="172"/>
      <c r="C19" s="175"/>
      <c r="D19" s="65" t="s">
        <v>2</v>
      </c>
      <c r="E19" s="43">
        <v>5</v>
      </c>
      <c r="F19" s="39">
        <v>3</v>
      </c>
      <c r="G19" s="39">
        <v>4</v>
      </c>
      <c r="H19" s="39">
        <v>5</v>
      </c>
      <c r="I19" s="39">
        <v>4</v>
      </c>
      <c r="J19" s="39">
        <v>4</v>
      </c>
      <c r="K19" s="39">
        <v>4</v>
      </c>
      <c r="L19" s="39">
        <v>4</v>
      </c>
      <c r="M19" s="44">
        <v>3</v>
      </c>
      <c r="N19" s="178"/>
      <c r="O19" s="43">
        <v>4</v>
      </c>
      <c r="P19" s="39">
        <v>5</v>
      </c>
      <c r="Q19" s="39">
        <v>3</v>
      </c>
      <c r="R19" s="39">
        <v>4</v>
      </c>
      <c r="S19" s="39">
        <v>5</v>
      </c>
      <c r="T19" s="39">
        <v>3</v>
      </c>
      <c r="U19" s="39">
        <v>4</v>
      </c>
      <c r="V19" s="39">
        <v>4</v>
      </c>
      <c r="W19" s="44">
        <v>4</v>
      </c>
      <c r="X19" s="178"/>
      <c r="Y19" s="63">
        <v>72</v>
      </c>
      <c r="Z19" s="181"/>
      <c r="AA19" s="184"/>
      <c r="AB19" s="187"/>
    </row>
    <row r="20" spans="1:28" ht="15.75" thickBot="1" x14ac:dyDescent="0.3">
      <c r="A20" s="139">
        <v>45443</v>
      </c>
      <c r="B20" s="173"/>
      <c r="C20" s="176"/>
      <c r="D20" s="66" t="s">
        <v>3</v>
      </c>
      <c r="E20" s="45">
        <v>9</v>
      </c>
      <c r="F20" s="46">
        <v>17</v>
      </c>
      <c r="G20" s="46">
        <v>11</v>
      </c>
      <c r="H20" s="46">
        <v>15</v>
      </c>
      <c r="I20" s="46">
        <v>3</v>
      </c>
      <c r="J20" s="46">
        <v>1</v>
      </c>
      <c r="K20" s="46">
        <v>5</v>
      </c>
      <c r="L20" s="46">
        <v>13</v>
      </c>
      <c r="M20" s="47">
        <v>7</v>
      </c>
      <c r="N20" s="179"/>
      <c r="O20" s="45">
        <v>14</v>
      </c>
      <c r="P20" s="46">
        <v>12</v>
      </c>
      <c r="Q20" s="46">
        <v>4</v>
      </c>
      <c r="R20" s="46">
        <v>18</v>
      </c>
      <c r="S20" s="46">
        <v>16</v>
      </c>
      <c r="T20" s="46">
        <v>8</v>
      </c>
      <c r="U20" s="46">
        <v>6</v>
      </c>
      <c r="V20" s="46">
        <v>2</v>
      </c>
      <c r="W20" s="47">
        <v>10</v>
      </c>
      <c r="X20" s="179"/>
      <c r="Y20" s="108">
        <v>125</v>
      </c>
      <c r="Z20" s="182"/>
      <c r="AA20" s="185"/>
      <c r="AB20" s="188"/>
    </row>
    <row r="21" spans="1:28" ht="15" x14ac:dyDescent="0.25">
      <c r="A21" s="91"/>
      <c r="D21" s="48" t="s">
        <v>15</v>
      </c>
      <c r="E21" s="49">
        <v>1</v>
      </c>
      <c r="F21" s="49">
        <v>1</v>
      </c>
      <c r="G21" s="49">
        <v>1</v>
      </c>
      <c r="H21" s="49">
        <v>1</v>
      </c>
      <c r="I21" s="49">
        <v>2</v>
      </c>
      <c r="J21" s="49">
        <v>2</v>
      </c>
      <c r="K21" s="49">
        <v>2</v>
      </c>
      <c r="L21" s="49">
        <v>1</v>
      </c>
      <c r="M21" s="50">
        <v>2</v>
      </c>
      <c r="N21" s="123">
        <v>13</v>
      </c>
      <c r="O21" s="126">
        <v>1</v>
      </c>
      <c r="P21" s="49">
        <v>1</v>
      </c>
      <c r="Q21" s="49">
        <v>2</v>
      </c>
      <c r="R21" s="49">
        <v>1</v>
      </c>
      <c r="S21" s="49">
        <v>1</v>
      </c>
      <c r="T21" s="49">
        <v>2</v>
      </c>
      <c r="U21" s="49">
        <v>2</v>
      </c>
      <c r="V21" s="49">
        <v>2</v>
      </c>
      <c r="W21" s="50">
        <v>1</v>
      </c>
      <c r="X21" s="113">
        <v>13</v>
      </c>
      <c r="Y21" s="85">
        <v>26</v>
      </c>
      <c r="AB21" s="87"/>
    </row>
    <row r="22" spans="1:28" ht="15" x14ac:dyDescent="0.25">
      <c r="A22" s="91" t="s">
        <v>24</v>
      </c>
      <c r="B22" s="73">
        <v>26.4</v>
      </c>
      <c r="C22" s="112">
        <v>26</v>
      </c>
      <c r="D22" s="52" t="s">
        <v>14</v>
      </c>
      <c r="E22" s="84">
        <v>7</v>
      </c>
      <c r="F22" s="84">
        <v>3</v>
      </c>
      <c r="G22" s="84">
        <v>5</v>
      </c>
      <c r="H22" s="84">
        <v>8</v>
      </c>
      <c r="I22" s="84">
        <v>6</v>
      </c>
      <c r="J22" s="84">
        <v>6</v>
      </c>
      <c r="K22" s="84">
        <v>6</v>
      </c>
      <c r="L22" s="84">
        <v>5</v>
      </c>
      <c r="M22" s="114">
        <v>4</v>
      </c>
      <c r="N22" s="109">
        <v>50</v>
      </c>
      <c r="O22" s="84">
        <v>5</v>
      </c>
      <c r="P22" s="84">
        <v>7</v>
      </c>
      <c r="Q22" s="84">
        <v>3</v>
      </c>
      <c r="R22" s="84">
        <v>4</v>
      </c>
      <c r="S22" s="84">
        <v>8</v>
      </c>
      <c r="T22" s="84">
        <v>4</v>
      </c>
      <c r="U22" s="84">
        <v>6</v>
      </c>
      <c r="V22" s="84">
        <v>8</v>
      </c>
      <c r="W22" s="114">
        <v>4</v>
      </c>
      <c r="X22" s="109">
        <v>49</v>
      </c>
      <c r="Y22" s="67">
        <v>99</v>
      </c>
      <c r="Z22" s="92">
        <v>0</v>
      </c>
      <c r="AA22" s="142">
        <v>26.4</v>
      </c>
      <c r="AB22" s="93">
        <v>126</v>
      </c>
    </row>
    <row r="23" spans="1:28" ht="15.75" thickBot="1" x14ac:dyDescent="0.3">
      <c r="A23" s="94"/>
      <c r="D23" s="74" t="s">
        <v>18</v>
      </c>
      <c r="E23" s="51">
        <v>1</v>
      </c>
      <c r="F23" s="51">
        <v>3</v>
      </c>
      <c r="G23" s="51">
        <v>2</v>
      </c>
      <c r="H23" s="51">
        <v>0</v>
      </c>
      <c r="I23" s="51">
        <v>2</v>
      </c>
      <c r="J23" s="51">
        <v>2</v>
      </c>
      <c r="K23" s="51">
        <v>2</v>
      </c>
      <c r="L23" s="51">
        <v>2</v>
      </c>
      <c r="M23" s="115">
        <v>3</v>
      </c>
      <c r="N23" s="125">
        <v>17</v>
      </c>
      <c r="O23" s="128">
        <v>2</v>
      </c>
      <c r="P23" s="51">
        <v>1</v>
      </c>
      <c r="Q23" s="51">
        <v>4</v>
      </c>
      <c r="R23" s="51">
        <v>3</v>
      </c>
      <c r="S23" s="51">
        <v>0</v>
      </c>
      <c r="T23" s="51">
        <v>3</v>
      </c>
      <c r="U23" s="51">
        <v>2</v>
      </c>
      <c r="V23" s="51">
        <v>0</v>
      </c>
      <c r="W23" s="115">
        <v>3</v>
      </c>
      <c r="X23" s="120">
        <v>18</v>
      </c>
      <c r="Y23" s="68">
        <v>35</v>
      </c>
      <c r="AB23" s="87"/>
    </row>
    <row r="24" spans="1:28" ht="13.5" thickBot="1" x14ac:dyDescent="0.25">
      <c r="A24" s="95"/>
      <c r="AB24" s="87"/>
    </row>
    <row r="25" spans="1:28" ht="15" x14ac:dyDescent="0.25">
      <c r="A25" s="99"/>
      <c r="D25" s="53" t="s">
        <v>15</v>
      </c>
      <c r="E25" s="54">
        <v>1</v>
      </c>
      <c r="F25" s="54">
        <v>1</v>
      </c>
      <c r="G25" s="54">
        <v>1</v>
      </c>
      <c r="H25" s="54">
        <v>1</v>
      </c>
      <c r="I25" s="54">
        <v>2</v>
      </c>
      <c r="J25" s="54">
        <v>2</v>
      </c>
      <c r="K25" s="54">
        <v>2</v>
      </c>
      <c r="L25" s="54">
        <v>1</v>
      </c>
      <c r="M25" s="55">
        <v>2</v>
      </c>
      <c r="N25" s="129">
        <v>13</v>
      </c>
      <c r="O25" s="132">
        <v>1</v>
      </c>
      <c r="P25" s="54">
        <v>1</v>
      </c>
      <c r="Q25" s="54">
        <v>2</v>
      </c>
      <c r="R25" s="54">
        <v>1</v>
      </c>
      <c r="S25" s="54">
        <v>1</v>
      </c>
      <c r="T25" s="54">
        <v>2</v>
      </c>
      <c r="U25" s="54">
        <v>2</v>
      </c>
      <c r="V25" s="54">
        <v>2</v>
      </c>
      <c r="W25" s="55">
        <v>1</v>
      </c>
      <c r="X25" s="116">
        <v>13</v>
      </c>
      <c r="Y25" s="55">
        <v>26</v>
      </c>
      <c r="AB25" s="87"/>
    </row>
    <row r="26" spans="1:28" ht="15" x14ac:dyDescent="0.25">
      <c r="A26" s="96" t="s">
        <v>22</v>
      </c>
      <c r="B26" s="78">
        <v>26.4</v>
      </c>
      <c r="C26" s="112">
        <v>26</v>
      </c>
      <c r="D26" s="57" t="s">
        <v>14</v>
      </c>
      <c r="E26" s="84">
        <v>8</v>
      </c>
      <c r="F26" s="84">
        <v>4</v>
      </c>
      <c r="G26" s="84">
        <v>7</v>
      </c>
      <c r="H26" s="84">
        <v>8</v>
      </c>
      <c r="I26" s="84">
        <v>5</v>
      </c>
      <c r="J26" s="84">
        <v>6</v>
      </c>
      <c r="K26" s="84">
        <v>5</v>
      </c>
      <c r="L26" s="84">
        <v>6</v>
      </c>
      <c r="M26" s="114">
        <v>4</v>
      </c>
      <c r="N26" s="130">
        <v>53</v>
      </c>
      <c r="O26" s="84">
        <v>7</v>
      </c>
      <c r="P26" s="84">
        <v>6</v>
      </c>
      <c r="Q26" s="84">
        <v>4</v>
      </c>
      <c r="R26" s="84">
        <v>5</v>
      </c>
      <c r="S26" s="84">
        <v>7</v>
      </c>
      <c r="T26" s="84">
        <v>5</v>
      </c>
      <c r="U26" s="84">
        <v>5</v>
      </c>
      <c r="V26" s="84">
        <v>5</v>
      </c>
      <c r="W26" s="114">
        <v>7</v>
      </c>
      <c r="X26" s="110">
        <v>51</v>
      </c>
      <c r="Y26" s="69">
        <v>104</v>
      </c>
      <c r="Z26" s="97">
        <v>0.2</v>
      </c>
      <c r="AA26" s="143">
        <v>26.4</v>
      </c>
      <c r="AB26" s="98">
        <v>124</v>
      </c>
    </row>
    <row r="27" spans="1:28" ht="15.75" thickBot="1" x14ac:dyDescent="0.3">
      <c r="A27" s="99"/>
      <c r="D27" s="75" t="s">
        <v>18</v>
      </c>
      <c r="E27" s="56">
        <v>0</v>
      </c>
      <c r="F27" s="56">
        <v>2</v>
      </c>
      <c r="G27" s="56">
        <v>0</v>
      </c>
      <c r="H27" s="56">
        <v>0</v>
      </c>
      <c r="I27" s="56">
        <v>3</v>
      </c>
      <c r="J27" s="56">
        <v>2</v>
      </c>
      <c r="K27" s="56">
        <v>3</v>
      </c>
      <c r="L27" s="56">
        <v>1</v>
      </c>
      <c r="M27" s="117">
        <v>3</v>
      </c>
      <c r="N27" s="131">
        <v>14</v>
      </c>
      <c r="O27" s="133">
        <v>0</v>
      </c>
      <c r="P27" s="56">
        <v>2</v>
      </c>
      <c r="Q27" s="56">
        <v>3</v>
      </c>
      <c r="R27" s="56">
        <v>2</v>
      </c>
      <c r="S27" s="56">
        <v>1</v>
      </c>
      <c r="T27" s="56">
        <v>2</v>
      </c>
      <c r="U27" s="56">
        <v>3</v>
      </c>
      <c r="V27" s="56">
        <v>3</v>
      </c>
      <c r="W27" s="117">
        <v>0</v>
      </c>
      <c r="X27" s="121">
        <v>16</v>
      </c>
      <c r="Y27" s="70">
        <v>30</v>
      </c>
      <c r="AB27" s="87"/>
    </row>
    <row r="28" spans="1:28" ht="13.5" thickBot="1" x14ac:dyDescent="0.25">
      <c r="A28" s="95"/>
      <c r="AB28" s="87"/>
    </row>
    <row r="29" spans="1:28" ht="15" x14ac:dyDescent="0.25">
      <c r="A29" s="100"/>
      <c r="D29" s="58" t="s">
        <v>15</v>
      </c>
      <c r="E29" s="59">
        <v>1</v>
      </c>
      <c r="F29" s="59">
        <v>1</v>
      </c>
      <c r="G29" s="59">
        <v>1</v>
      </c>
      <c r="H29" s="59">
        <v>1</v>
      </c>
      <c r="I29" s="59">
        <v>2</v>
      </c>
      <c r="J29" s="59">
        <v>2</v>
      </c>
      <c r="K29" s="59">
        <v>2</v>
      </c>
      <c r="L29" s="59">
        <v>1</v>
      </c>
      <c r="M29" s="60">
        <v>2</v>
      </c>
      <c r="N29" s="134">
        <v>13</v>
      </c>
      <c r="O29" s="137">
        <v>1</v>
      </c>
      <c r="P29" s="59">
        <v>1</v>
      </c>
      <c r="Q29" s="59">
        <v>2</v>
      </c>
      <c r="R29" s="59">
        <v>1</v>
      </c>
      <c r="S29" s="59">
        <v>1</v>
      </c>
      <c r="T29" s="59">
        <v>2</v>
      </c>
      <c r="U29" s="59">
        <v>2</v>
      </c>
      <c r="V29" s="59">
        <v>2</v>
      </c>
      <c r="W29" s="60">
        <v>1</v>
      </c>
      <c r="X29" s="118">
        <v>13</v>
      </c>
      <c r="Y29" s="60">
        <v>26</v>
      </c>
      <c r="AB29" s="87"/>
    </row>
    <row r="30" spans="1:28" ht="15" x14ac:dyDescent="0.25">
      <c r="A30" s="101" t="s">
        <v>23</v>
      </c>
      <c r="B30" s="79">
        <v>26.4</v>
      </c>
      <c r="C30" s="112">
        <v>26</v>
      </c>
      <c r="D30" s="62" t="s">
        <v>14</v>
      </c>
      <c r="E30" s="84">
        <v>8</v>
      </c>
      <c r="F30" s="84">
        <v>4</v>
      </c>
      <c r="G30" s="84">
        <v>6</v>
      </c>
      <c r="H30" s="84">
        <v>7</v>
      </c>
      <c r="I30" s="84">
        <v>5</v>
      </c>
      <c r="J30" s="84">
        <v>7</v>
      </c>
      <c r="K30" s="84">
        <v>7</v>
      </c>
      <c r="L30" s="84">
        <v>5</v>
      </c>
      <c r="M30" s="114">
        <v>7</v>
      </c>
      <c r="N30" s="135">
        <v>56</v>
      </c>
      <c r="O30" s="84">
        <v>7</v>
      </c>
      <c r="P30" s="84">
        <v>7</v>
      </c>
      <c r="Q30" s="84">
        <v>4</v>
      </c>
      <c r="R30" s="84">
        <v>5</v>
      </c>
      <c r="S30" s="84">
        <v>8</v>
      </c>
      <c r="T30" s="84">
        <v>4</v>
      </c>
      <c r="U30" s="84">
        <v>6</v>
      </c>
      <c r="V30" s="84">
        <v>7</v>
      </c>
      <c r="W30" s="114">
        <v>5</v>
      </c>
      <c r="X30" s="111">
        <v>53</v>
      </c>
      <c r="Y30" s="71">
        <v>109</v>
      </c>
      <c r="Z30" s="102">
        <v>0.7</v>
      </c>
      <c r="AA30" s="141">
        <v>26.4</v>
      </c>
      <c r="AB30" s="103">
        <v>141</v>
      </c>
    </row>
    <row r="31" spans="1:28" ht="15.75" thickBot="1" x14ac:dyDescent="0.3">
      <c r="A31" s="104"/>
      <c r="B31" s="105"/>
      <c r="C31" s="105"/>
      <c r="D31" s="76" t="s">
        <v>18</v>
      </c>
      <c r="E31" s="61">
        <v>0</v>
      </c>
      <c r="F31" s="61">
        <v>2</v>
      </c>
      <c r="G31" s="61">
        <v>1</v>
      </c>
      <c r="H31" s="61">
        <v>1</v>
      </c>
      <c r="I31" s="61">
        <v>3</v>
      </c>
      <c r="J31" s="61">
        <v>1</v>
      </c>
      <c r="K31" s="61">
        <v>1</v>
      </c>
      <c r="L31" s="61">
        <v>2</v>
      </c>
      <c r="M31" s="119">
        <v>0</v>
      </c>
      <c r="N31" s="136">
        <v>11</v>
      </c>
      <c r="O31" s="138">
        <v>0</v>
      </c>
      <c r="P31" s="61">
        <v>1</v>
      </c>
      <c r="Q31" s="61">
        <v>3</v>
      </c>
      <c r="R31" s="61">
        <v>2</v>
      </c>
      <c r="S31" s="61">
        <v>0</v>
      </c>
      <c r="T31" s="61">
        <v>3</v>
      </c>
      <c r="U31" s="61">
        <v>2</v>
      </c>
      <c r="V31" s="61">
        <v>1</v>
      </c>
      <c r="W31" s="119">
        <v>2</v>
      </c>
      <c r="X31" s="122">
        <v>14</v>
      </c>
      <c r="Y31" s="72">
        <v>25</v>
      </c>
      <c r="Z31" s="105"/>
      <c r="AA31" s="105"/>
      <c r="AB31" s="106"/>
    </row>
    <row r="32" spans="1:28" ht="13.5" thickBot="1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 spans="1:28" ht="15" x14ac:dyDescent="0.25">
      <c r="A33" s="86"/>
      <c r="B33" s="171" t="s">
        <v>4</v>
      </c>
      <c r="C33" s="174" t="s">
        <v>19</v>
      </c>
      <c r="D33" s="64" t="s">
        <v>1</v>
      </c>
      <c r="E33" s="155">
        <v>507</v>
      </c>
      <c r="F33" s="155">
        <v>362</v>
      </c>
      <c r="G33" s="155">
        <v>205</v>
      </c>
      <c r="H33" s="155">
        <v>371</v>
      </c>
      <c r="I33" s="155">
        <v>455</v>
      </c>
      <c r="J33" s="155">
        <v>393</v>
      </c>
      <c r="K33" s="155">
        <v>130</v>
      </c>
      <c r="L33" s="155">
        <v>264</v>
      </c>
      <c r="M33" s="156">
        <v>339</v>
      </c>
      <c r="N33" s="177" t="s">
        <v>16</v>
      </c>
      <c r="O33" s="157">
        <v>449</v>
      </c>
      <c r="P33" s="155">
        <v>343</v>
      </c>
      <c r="Q33" s="155">
        <v>174</v>
      </c>
      <c r="R33" s="155">
        <v>338</v>
      </c>
      <c r="S33" s="155">
        <v>331</v>
      </c>
      <c r="T33" s="155">
        <v>384</v>
      </c>
      <c r="U33" s="155">
        <v>504</v>
      </c>
      <c r="V33" s="155">
        <v>177</v>
      </c>
      <c r="W33" s="156">
        <v>345</v>
      </c>
      <c r="X33" s="177" t="s">
        <v>17</v>
      </c>
      <c r="Y33" s="89">
        <v>72.400000000000006</v>
      </c>
      <c r="Z33" s="180" t="s">
        <v>27</v>
      </c>
      <c r="AA33" s="183" t="s">
        <v>6</v>
      </c>
      <c r="AB33" s="186" t="s">
        <v>20</v>
      </c>
    </row>
    <row r="34" spans="1:28" ht="15" x14ac:dyDescent="0.25">
      <c r="A34" s="86" t="s">
        <v>31</v>
      </c>
      <c r="B34" s="172"/>
      <c r="C34" s="175"/>
      <c r="D34" s="65" t="s">
        <v>2</v>
      </c>
      <c r="E34" s="63">
        <v>5</v>
      </c>
      <c r="F34" s="63">
        <v>4</v>
      </c>
      <c r="G34" s="63">
        <v>3</v>
      </c>
      <c r="H34" s="63">
        <v>4</v>
      </c>
      <c r="I34" s="63">
        <v>5</v>
      </c>
      <c r="J34" s="63">
        <v>4</v>
      </c>
      <c r="K34" s="63">
        <v>3</v>
      </c>
      <c r="L34" s="63">
        <v>4</v>
      </c>
      <c r="M34" s="158">
        <v>4</v>
      </c>
      <c r="N34" s="178"/>
      <c r="O34" s="159">
        <v>5</v>
      </c>
      <c r="P34" s="63">
        <v>4</v>
      </c>
      <c r="Q34" s="63">
        <v>3</v>
      </c>
      <c r="R34" s="63">
        <v>4</v>
      </c>
      <c r="S34" s="63">
        <v>4</v>
      </c>
      <c r="T34" s="63">
        <v>4</v>
      </c>
      <c r="U34" s="63">
        <v>5</v>
      </c>
      <c r="V34" s="63">
        <v>3</v>
      </c>
      <c r="W34" s="158">
        <v>4</v>
      </c>
      <c r="X34" s="178"/>
      <c r="Y34" s="63">
        <v>72</v>
      </c>
      <c r="Z34" s="181"/>
      <c r="AA34" s="184"/>
      <c r="AB34" s="187"/>
    </row>
    <row r="35" spans="1:28" ht="15.75" thickBot="1" x14ac:dyDescent="0.3">
      <c r="A35" s="140">
        <v>45435</v>
      </c>
      <c r="B35" s="173"/>
      <c r="C35" s="176"/>
      <c r="D35" s="66" t="s">
        <v>3</v>
      </c>
      <c r="E35" s="160">
        <v>2</v>
      </c>
      <c r="F35" s="160">
        <v>8</v>
      </c>
      <c r="G35" s="160">
        <v>4</v>
      </c>
      <c r="H35" s="160">
        <v>10</v>
      </c>
      <c r="I35" s="160">
        <v>18</v>
      </c>
      <c r="J35" s="160">
        <v>6</v>
      </c>
      <c r="K35" s="160">
        <v>16</v>
      </c>
      <c r="L35" s="160">
        <v>14</v>
      </c>
      <c r="M35" s="161">
        <v>12</v>
      </c>
      <c r="N35" s="179"/>
      <c r="O35" s="162">
        <v>9</v>
      </c>
      <c r="P35" s="160">
        <v>17</v>
      </c>
      <c r="Q35" s="160">
        <v>11</v>
      </c>
      <c r="R35" s="160">
        <v>13</v>
      </c>
      <c r="S35" s="160">
        <v>5</v>
      </c>
      <c r="T35" s="160">
        <v>1</v>
      </c>
      <c r="U35" s="160">
        <v>3</v>
      </c>
      <c r="V35" s="160">
        <v>7</v>
      </c>
      <c r="W35" s="161">
        <v>15</v>
      </c>
      <c r="X35" s="179"/>
      <c r="Y35" s="108">
        <v>140</v>
      </c>
      <c r="Z35" s="182"/>
      <c r="AA35" s="185"/>
      <c r="AB35" s="188"/>
    </row>
    <row r="36" spans="1:28" ht="15" x14ac:dyDescent="0.25">
      <c r="A36" s="146"/>
      <c r="D36" s="48" t="s">
        <v>15</v>
      </c>
      <c r="E36" s="49">
        <v>2</v>
      </c>
      <c r="F36" s="49">
        <v>2</v>
      </c>
      <c r="G36" s="49">
        <v>2</v>
      </c>
      <c r="H36" s="49">
        <v>2</v>
      </c>
      <c r="I36" s="49">
        <v>1</v>
      </c>
      <c r="J36" s="49">
        <v>2</v>
      </c>
      <c r="K36" s="49">
        <v>1</v>
      </c>
      <c r="L36" s="49">
        <v>2</v>
      </c>
      <c r="M36" s="50">
        <v>2</v>
      </c>
      <c r="N36" s="123">
        <v>16</v>
      </c>
      <c r="O36" s="126">
        <v>2</v>
      </c>
      <c r="P36" s="49">
        <v>1</v>
      </c>
      <c r="Q36" s="49">
        <v>2</v>
      </c>
      <c r="R36" s="49">
        <v>2</v>
      </c>
      <c r="S36" s="49">
        <v>2</v>
      </c>
      <c r="T36" s="49">
        <v>2</v>
      </c>
      <c r="U36" s="49">
        <v>2</v>
      </c>
      <c r="V36" s="49">
        <v>2</v>
      </c>
      <c r="W36" s="50">
        <v>2</v>
      </c>
      <c r="X36" s="113">
        <v>17</v>
      </c>
      <c r="Y36" s="85">
        <v>33</v>
      </c>
      <c r="AB36" s="87"/>
    </row>
    <row r="37" spans="1:28" ht="15" x14ac:dyDescent="0.25">
      <c r="A37" s="146" t="s">
        <v>24</v>
      </c>
      <c r="B37" s="73">
        <v>26.4</v>
      </c>
      <c r="C37" s="112">
        <v>33</v>
      </c>
      <c r="D37" s="52" t="s">
        <v>14</v>
      </c>
      <c r="E37" s="84">
        <v>9</v>
      </c>
      <c r="F37" s="84">
        <v>5</v>
      </c>
      <c r="G37" s="84">
        <v>4</v>
      </c>
      <c r="H37" s="84">
        <v>6</v>
      </c>
      <c r="I37" s="84">
        <v>7</v>
      </c>
      <c r="J37" s="84">
        <v>8</v>
      </c>
      <c r="K37" s="84">
        <v>5</v>
      </c>
      <c r="L37" s="84">
        <v>4</v>
      </c>
      <c r="M37" s="114">
        <v>5</v>
      </c>
      <c r="N37" s="147">
        <v>53</v>
      </c>
      <c r="O37" s="84">
        <v>7</v>
      </c>
      <c r="P37" s="84">
        <v>6</v>
      </c>
      <c r="Q37" s="84">
        <v>6</v>
      </c>
      <c r="R37" s="84">
        <v>7</v>
      </c>
      <c r="S37" s="84">
        <v>7</v>
      </c>
      <c r="T37" s="84">
        <v>6</v>
      </c>
      <c r="U37" s="84">
        <v>7</v>
      </c>
      <c r="V37" s="84">
        <v>5</v>
      </c>
      <c r="W37" s="114">
        <v>6</v>
      </c>
      <c r="X37" s="109">
        <v>57</v>
      </c>
      <c r="Y37" s="67">
        <v>110</v>
      </c>
      <c r="Z37" s="92">
        <v>0.1</v>
      </c>
      <c r="AA37" s="142">
        <v>26.4</v>
      </c>
      <c r="AB37" s="93">
        <v>125</v>
      </c>
    </row>
    <row r="38" spans="1:28" ht="15.75" thickBot="1" x14ac:dyDescent="0.3">
      <c r="A38" s="94"/>
      <c r="D38" s="148" t="s">
        <v>18</v>
      </c>
      <c r="E38" s="51">
        <v>0</v>
      </c>
      <c r="F38" s="51">
        <v>3</v>
      </c>
      <c r="G38" s="51">
        <v>3</v>
      </c>
      <c r="H38" s="51">
        <v>2</v>
      </c>
      <c r="I38" s="51">
        <v>1</v>
      </c>
      <c r="J38" s="51">
        <v>0</v>
      </c>
      <c r="K38" s="51">
        <v>1</v>
      </c>
      <c r="L38" s="51">
        <v>4</v>
      </c>
      <c r="M38" s="115">
        <v>3</v>
      </c>
      <c r="N38" s="125">
        <v>17</v>
      </c>
      <c r="O38" s="128">
        <v>2</v>
      </c>
      <c r="P38" s="51">
        <v>1</v>
      </c>
      <c r="Q38" s="51">
        <v>1</v>
      </c>
      <c r="R38" s="51">
        <v>1</v>
      </c>
      <c r="S38" s="51">
        <v>1</v>
      </c>
      <c r="T38" s="51">
        <v>2</v>
      </c>
      <c r="U38" s="51">
        <v>2</v>
      </c>
      <c r="V38" s="51">
        <v>2</v>
      </c>
      <c r="W38" s="115">
        <v>2</v>
      </c>
      <c r="X38" s="120">
        <v>14</v>
      </c>
      <c r="Y38" s="68">
        <v>31</v>
      </c>
      <c r="AB38" s="87"/>
    </row>
    <row r="39" spans="1:28" ht="13.5" thickBot="1" x14ac:dyDescent="0.25">
      <c r="A39" s="95"/>
      <c r="AB39" s="87"/>
    </row>
    <row r="40" spans="1:28" ht="15" x14ac:dyDescent="0.25">
      <c r="A40" s="99"/>
      <c r="D40" s="53" t="s">
        <v>15</v>
      </c>
      <c r="E40" s="54">
        <v>2</v>
      </c>
      <c r="F40" s="54">
        <v>2</v>
      </c>
      <c r="G40" s="54">
        <v>2</v>
      </c>
      <c r="H40" s="54">
        <v>2</v>
      </c>
      <c r="I40" s="54">
        <v>1</v>
      </c>
      <c r="J40" s="54">
        <v>2</v>
      </c>
      <c r="K40" s="54">
        <v>1</v>
      </c>
      <c r="L40" s="54">
        <v>2</v>
      </c>
      <c r="M40" s="55">
        <v>2</v>
      </c>
      <c r="N40" s="129">
        <v>16</v>
      </c>
      <c r="O40" s="132">
        <v>2</v>
      </c>
      <c r="P40" s="54">
        <v>1</v>
      </c>
      <c r="Q40" s="54">
        <v>2</v>
      </c>
      <c r="R40" s="54">
        <v>2</v>
      </c>
      <c r="S40" s="54">
        <v>2</v>
      </c>
      <c r="T40" s="54">
        <v>2</v>
      </c>
      <c r="U40" s="54">
        <v>2</v>
      </c>
      <c r="V40" s="54">
        <v>2</v>
      </c>
      <c r="W40" s="55">
        <v>2</v>
      </c>
      <c r="X40" s="116">
        <v>17</v>
      </c>
      <c r="Y40" s="55">
        <v>33</v>
      </c>
      <c r="AB40" s="87"/>
    </row>
    <row r="41" spans="1:28" ht="15" x14ac:dyDescent="0.25">
      <c r="A41" s="149" t="s">
        <v>22</v>
      </c>
      <c r="B41" s="78">
        <v>26.4</v>
      </c>
      <c r="C41" s="112">
        <v>33</v>
      </c>
      <c r="D41" s="57">
        <v>9</v>
      </c>
      <c r="E41" s="84">
        <v>9</v>
      </c>
      <c r="F41" s="84">
        <v>5</v>
      </c>
      <c r="G41" s="84">
        <v>4</v>
      </c>
      <c r="H41" s="84">
        <v>7</v>
      </c>
      <c r="I41" s="84">
        <v>7</v>
      </c>
      <c r="J41" s="84">
        <v>6</v>
      </c>
      <c r="K41" s="84">
        <v>6</v>
      </c>
      <c r="L41" s="84">
        <v>5</v>
      </c>
      <c r="M41" s="114">
        <v>5</v>
      </c>
      <c r="N41" s="130">
        <v>54</v>
      </c>
      <c r="O41" s="84">
        <v>9</v>
      </c>
      <c r="P41" s="84">
        <v>6</v>
      </c>
      <c r="Q41" s="84">
        <v>4</v>
      </c>
      <c r="R41" s="84">
        <v>8</v>
      </c>
      <c r="S41" s="84">
        <v>8</v>
      </c>
      <c r="T41" s="84">
        <v>6</v>
      </c>
      <c r="U41" s="84">
        <v>6</v>
      </c>
      <c r="V41" s="84">
        <v>4</v>
      </c>
      <c r="W41" s="114">
        <v>5</v>
      </c>
      <c r="X41" s="110">
        <v>56</v>
      </c>
      <c r="Y41" s="69">
        <v>110</v>
      </c>
      <c r="Z41" s="97">
        <v>0.1</v>
      </c>
      <c r="AA41" s="143">
        <v>26.4</v>
      </c>
      <c r="AB41" s="98">
        <v>123</v>
      </c>
    </row>
    <row r="42" spans="1:28" ht="15.75" thickBot="1" x14ac:dyDescent="0.3">
      <c r="A42" s="99"/>
      <c r="D42" s="150" t="s">
        <v>18</v>
      </c>
      <c r="E42" s="56">
        <v>0</v>
      </c>
      <c r="F42" s="56">
        <v>3</v>
      </c>
      <c r="G42" s="56">
        <v>3</v>
      </c>
      <c r="H42" s="56">
        <v>1</v>
      </c>
      <c r="I42" s="56">
        <v>1</v>
      </c>
      <c r="J42" s="56">
        <v>2</v>
      </c>
      <c r="K42" s="56">
        <v>0</v>
      </c>
      <c r="L42" s="56">
        <v>3</v>
      </c>
      <c r="M42" s="117">
        <v>3</v>
      </c>
      <c r="N42" s="131">
        <v>16</v>
      </c>
      <c r="O42" s="133">
        <v>0</v>
      </c>
      <c r="P42" s="56">
        <v>1</v>
      </c>
      <c r="Q42" s="56">
        <v>3</v>
      </c>
      <c r="R42" s="56">
        <v>0</v>
      </c>
      <c r="S42" s="56">
        <v>0</v>
      </c>
      <c r="T42" s="56">
        <v>2</v>
      </c>
      <c r="U42" s="56">
        <v>3</v>
      </c>
      <c r="V42" s="56">
        <v>3</v>
      </c>
      <c r="W42" s="117">
        <v>3</v>
      </c>
      <c r="X42" s="121">
        <v>15</v>
      </c>
      <c r="Y42" s="70">
        <v>31</v>
      </c>
      <c r="AB42" s="87"/>
    </row>
    <row r="43" spans="1:28" ht="13.5" thickBot="1" x14ac:dyDescent="0.25">
      <c r="A43" s="95"/>
      <c r="AB43" s="87"/>
    </row>
    <row r="44" spans="1:28" ht="15" x14ac:dyDescent="0.25">
      <c r="A44" s="100"/>
      <c r="D44" s="58" t="s">
        <v>15</v>
      </c>
      <c r="E44" s="59">
        <v>2</v>
      </c>
      <c r="F44" s="59">
        <v>2</v>
      </c>
      <c r="G44" s="59">
        <v>2</v>
      </c>
      <c r="H44" s="59">
        <v>2</v>
      </c>
      <c r="I44" s="59">
        <v>1</v>
      </c>
      <c r="J44" s="59">
        <v>2</v>
      </c>
      <c r="K44" s="59">
        <v>1</v>
      </c>
      <c r="L44" s="59">
        <v>2</v>
      </c>
      <c r="M44" s="60">
        <v>2</v>
      </c>
      <c r="N44" s="134">
        <v>16</v>
      </c>
      <c r="O44" s="137">
        <v>2</v>
      </c>
      <c r="P44" s="59">
        <v>1</v>
      </c>
      <c r="Q44" s="59">
        <v>2</v>
      </c>
      <c r="R44" s="59">
        <v>2</v>
      </c>
      <c r="S44" s="59">
        <v>2</v>
      </c>
      <c r="T44" s="59">
        <v>2</v>
      </c>
      <c r="U44" s="59">
        <v>2</v>
      </c>
      <c r="V44" s="59">
        <v>2</v>
      </c>
      <c r="W44" s="60">
        <v>2</v>
      </c>
      <c r="X44" s="118">
        <v>17</v>
      </c>
      <c r="Y44" s="60">
        <v>33</v>
      </c>
      <c r="AB44" s="87"/>
    </row>
    <row r="45" spans="1:28" ht="15" x14ac:dyDescent="0.25">
      <c r="A45" s="151" t="s">
        <v>23</v>
      </c>
      <c r="B45" s="79">
        <v>26.4</v>
      </c>
      <c r="C45" s="112">
        <v>33</v>
      </c>
      <c r="D45" s="62" t="s">
        <v>14</v>
      </c>
      <c r="E45" s="84">
        <v>9</v>
      </c>
      <c r="F45" s="84">
        <v>6</v>
      </c>
      <c r="G45" s="84">
        <v>4</v>
      </c>
      <c r="H45" s="84">
        <v>8</v>
      </c>
      <c r="I45" s="84">
        <v>8</v>
      </c>
      <c r="J45" s="84">
        <v>6</v>
      </c>
      <c r="K45" s="84">
        <v>3</v>
      </c>
      <c r="L45" s="84">
        <v>8</v>
      </c>
      <c r="M45" s="114">
        <v>6</v>
      </c>
      <c r="N45" s="135">
        <v>58</v>
      </c>
      <c r="O45" s="127">
        <v>8</v>
      </c>
      <c r="P45" s="84">
        <v>5</v>
      </c>
      <c r="Q45" s="84">
        <v>7</v>
      </c>
      <c r="R45" s="84">
        <v>6</v>
      </c>
      <c r="S45" s="84">
        <v>6</v>
      </c>
      <c r="T45" s="84">
        <v>6</v>
      </c>
      <c r="U45" s="84">
        <v>6</v>
      </c>
      <c r="V45" s="84">
        <v>5</v>
      </c>
      <c r="W45" s="114">
        <v>5</v>
      </c>
      <c r="X45" s="111">
        <v>54</v>
      </c>
      <c r="Y45" s="71">
        <v>112</v>
      </c>
      <c r="Z45" s="102">
        <v>0.30000000000000004</v>
      </c>
      <c r="AA45" s="141">
        <v>26.4</v>
      </c>
      <c r="AB45" s="103">
        <v>140</v>
      </c>
    </row>
    <row r="46" spans="1:28" ht="15.75" thickBot="1" x14ac:dyDescent="0.3">
      <c r="A46" s="104"/>
      <c r="B46" s="105"/>
      <c r="C46" s="105"/>
      <c r="D46" s="152" t="s">
        <v>18</v>
      </c>
      <c r="E46" s="61">
        <v>0</v>
      </c>
      <c r="F46" s="61">
        <v>2</v>
      </c>
      <c r="G46" s="61">
        <v>3</v>
      </c>
      <c r="H46" s="61">
        <v>0</v>
      </c>
      <c r="I46" s="61">
        <v>0</v>
      </c>
      <c r="J46" s="61">
        <v>2</v>
      </c>
      <c r="K46" s="61">
        <v>3</v>
      </c>
      <c r="L46" s="61">
        <v>0</v>
      </c>
      <c r="M46" s="119">
        <v>2</v>
      </c>
      <c r="N46" s="136">
        <v>12</v>
      </c>
      <c r="O46" s="138">
        <v>1</v>
      </c>
      <c r="P46" s="61">
        <v>2</v>
      </c>
      <c r="Q46" s="61">
        <v>0</v>
      </c>
      <c r="R46" s="61">
        <v>2</v>
      </c>
      <c r="S46" s="61">
        <v>2</v>
      </c>
      <c r="T46" s="61">
        <v>2</v>
      </c>
      <c r="U46" s="61">
        <v>3</v>
      </c>
      <c r="V46" s="61">
        <v>2</v>
      </c>
      <c r="W46" s="119">
        <v>3</v>
      </c>
      <c r="X46" s="122">
        <v>17</v>
      </c>
      <c r="Y46" s="72">
        <v>29</v>
      </c>
      <c r="Z46" s="105"/>
      <c r="AA46" s="105"/>
      <c r="AB46" s="106"/>
    </row>
    <row r="47" spans="1:28" ht="13.5" thickBot="1" x14ac:dyDescent="0.2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 spans="1:28" ht="15" x14ac:dyDescent="0.25">
      <c r="A48" s="153"/>
      <c r="B48" s="171" t="s">
        <v>4</v>
      </c>
      <c r="C48" s="174" t="s">
        <v>19</v>
      </c>
      <c r="D48" s="64" t="s">
        <v>1</v>
      </c>
      <c r="E48" s="40">
        <v>465</v>
      </c>
      <c r="F48" s="41">
        <v>365</v>
      </c>
      <c r="G48" s="41">
        <v>155</v>
      </c>
      <c r="H48" s="41">
        <v>366</v>
      </c>
      <c r="I48" s="41">
        <v>449</v>
      </c>
      <c r="J48" s="41">
        <v>281</v>
      </c>
      <c r="K48" s="41">
        <v>126</v>
      </c>
      <c r="L48" s="41">
        <v>353</v>
      </c>
      <c r="M48" s="42">
        <v>301</v>
      </c>
      <c r="N48" s="177" t="s">
        <v>16</v>
      </c>
      <c r="O48" s="40">
        <v>358</v>
      </c>
      <c r="P48" s="41">
        <v>142</v>
      </c>
      <c r="Q48" s="41">
        <v>512</v>
      </c>
      <c r="R48" s="41">
        <v>331</v>
      </c>
      <c r="S48" s="41">
        <v>337</v>
      </c>
      <c r="T48" s="41">
        <v>328</v>
      </c>
      <c r="U48" s="41">
        <v>342</v>
      </c>
      <c r="V48" s="41">
        <v>126</v>
      </c>
      <c r="W48" s="42">
        <v>470</v>
      </c>
      <c r="X48" s="177" t="s">
        <v>17</v>
      </c>
      <c r="Y48" s="89">
        <v>71.3</v>
      </c>
      <c r="Z48" s="180" t="s">
        <v>27</v>
      </c>
      <c r="AA48" s="183" t="s">
        <v>6</v>
      </c>
      <c r="AB48" s="186" t="s">
        <v>20</v>
      </c>
    </row>
    <row r="49" spans="1:28" ht="15" x14ac:dyDescent="0.25">
      <c r="A49" s="153" t="s">
        <v>29</v>
      </c>
      <c r="B49" s="172"/>
      <c r="C49" s="175"/>
      <c r="D49" s="65" t="s">
        <v>2</v>
      </c>
      <c r="E49" s="43">
        <v>5</v>
      </c>
      <c r="F49" s="39">
        <v>4</v>
      </c>
      <c r="G49" s="39">
        <v>3</v>
      </c>
      <c r="H49" s="39">
        <v>4</v>
      </c>
      <c r="I49" s="39">
        <v>5</v>
      </c>
      <c r="J49" s="39">
        <v>4</v>
      </c>
      <c r="K49" s="39">
        <v>3</v>
      </c>
      <c r="L49" s="39">
        <v>4</v>
      </c>
      <c r="M49" s="44">
        <v>4</v>
      </c>
      <c r="N49" s="178"/>
      <c r="O49" s="43">
        <v>4</v>
      </c>
      <c r="P49" s="39">
        <v>3</v>
      </c>
      <c r="Q49" s="39">
        <v>5</v>
      </c>
      <c r="R49" s="39">
        <v>4</v>
      </c>
      <c r="S49" s="39">
        <v>4</v>
      </c>
      <c r="T49" s="39">
        <v>4</v>
      </c>
      <c r="U49" s="39">
        <v>4</v>
      </c>
      <c r="V49" s="39">
        <v>3</v>
      </c>
      <c r="W49" s="44">
        <v>5</v>
      </c>
      <c r="X49" s="178"/>
      <c r="Y49" s="63">
        <v>72</v>
      </c>
      <c r="Z49" s="181"/>
      <c r="AA49" s="184"/>
      <c r="AB49" s="187"/>
    </row>
    <row r="50" spans="1:28" ht="15.75" thickBot="1" x14ac:dyDescent="0.3">
      <c r="A50" s="154">
        <v>45421</v>
      </c>
      <c r="B50" s="173"/>
      <c r="C50" s="176"/>
      <c r="D50" s="66" t="s">
        <v>3</v>
      </c>
      <c r="E50" s="45">
        <v>8</v>
      </c>
      <c r="F50" s="46">
        <v>4</v>
      </c>
      <c r="G50" s="46">
        <v>18</v>
      </c>
      <c r="H50" s="46">
        <v>2</v>
      </c>
      <c r="I50" s="46">
        <v>6</v>
      </c>
      <c r="J50" s="46">
        <v>16</v>
      </c>
      <c r="K50" s="46">
        <v>12</v>
      </c>
      <c r="L50" s="46">
        <v>10</v>
      </c>
      <c r="M50" s="47">
        <v>14</v>
      </c>
      <c r="N50" s="179"/>
      <c r="O50" s="45">
        <v>3</v>
      </c>
      <c r="P50" s="46">
        <v>17</v>
      </c>
      <c r="Q50" s="46">
        <v>1</v>
      </c>
      <c r="R50" s="46">
        <v>15</v>
      </c>
      <c r="S50" s="46">
        <v>7</v>
      </c>
      <c r="T50" s="46">
        <v>5</v>
      </c>
      <c r="U50" s="46">
        <v>11</v>
      </c>
      <c r="V50" s="46">
        <v>9</v>
      </c>
      <c r="W50" s="47">
        <v>13</v>
      </c>
      <c r="X50" s="179"/>
      <c r="Y50" s="108">
        <v>140</v>
      </c>
      <c r="Z50" s="182"/>
      <c r="AA50" s="185"/>
      <c r="AB50" s="188"/>
    </row>
    <row r="51" spans="1:28" ht="15" x14ac:dyDescent="0.25">
      <c r="A51" s="146"/>
      <c r="D51" s="48" t="s">
        <v>15</v>
      </c>
      <c r="E51" s="49">
        <v>2</v>
      </c>
      <c r="F51" s="49">
        <v>2</v>
      </c>
      <c r="G51" s="49">
        <v>1</v>
      </c>
      <c r="H51" s="49">
        <v>2</v>
      </c>
      <c r="I51" s="49">
        <v>2</v>
      </c>
      <c r="J51" s="49">
        <v>1</v>
      </c>
      <c r="K51" s="49">
        <v>2</v>
      </c>
      <c r="L51" s="49">
        <v>2</v>
      </c>
      <c r="M51" s="50">
        <v>2</v>
      </c>
      <c r="N51" s="123">
        <v>16</v>
      </c>
      <c r="O51" s="126">
        <v>2</v>
      </c>
      <c r="P51" s="49">
        <v>1</v>
      </c>
      <c r="Q51" s="49">
        <v>2</v>
      </c>
      <c r="R51" s="49">
        <v>1</v>
      </c>
      <c r="S51" s="49">
        <v>2</v>
      </c>
      <c r="T51" s="49">
        <v>2</v>
      </c>
      <c r="U51" s="49">
        <v>2</v>
      </c>
      <c r="V51" s="49">
        <v>2</v>
      </c>
      <c r="W51" s="50">
        <v>2</v>
      </c>
      <c r="X51" s="113">
        <v>16</v>
      </c>
      <c r="Y51" s="85">
        <v>32</v>
      </c>
      <c r="AB51" s="87"/>
    </row>
    <row r="52" spans="1:28" ht="15" x14ac:dyDescent="0.25">
      <c r="A52" s="146" t="s">
        <v>24</v>
      </c>
      <c r="B52" s="73">
        <v>26.4</v>
      </c>
      <c r="C52" s="112">
        <v>32</v>
      </c>
      <c r="D52" s="52" t="s">
        <v>14</v>
      </c>
      <c r="E52" s="84">
        <v>9</v>
      </c>
      <c r="F52" s="84">
        <v>6</v>
      </c>
      <c r="G52" s="84">
        <v>4</v>
      </c>
      <c r="H52" s="84">
        <v>6</v>
      </c>
      <c r="I52" s="84">
        <v>9</v>
      </c>
      <c r="J52" s="84">
        <v>8</v>
      </c>
      <c r="K52" s="84">
        <v>6</v>
      </c>
      <c r="L52" s="84">
        <v>7</v>
      </c>
      <c r="M52" s="114">
        <v>6</v>
      </c>
      <c r="N52" s="147">
        <v>61</v>
      </c>
      <c r="O52" s="84">
        <v>5</v>
      </c>
      <c r="P52" s="84">
        <v>4</v>
      </c>
      <c r="Q52" s="84">
        <v>9</v>
      </c>
      <c r="R52" s="84">
        <v>6</v>
      </c>
      <c r="S52" s="84">
        <v>4</v>
      </c>
      <c r="T52" s="84">
        <v>5</v>
      </c>
      <c r="U52" s="84">
        <v>6</v>
      </c>
      <c r="V52" s="84">
        <v>6</v>
      </c>
      <c r="W52" s="114">
        <v>8</v>
      </c>
      <c r="X52" s="109">
        <v>53</v>
      </c>
      <c r="Y52" s="67">
        <v>114</v>
      </c>
      <c r="Z52" s="92">
        <v>0.5</v>
      </c>
      <c r="AA52" s="142">
        <v>26.4</v>
      </c>
      <c r="AB52" s="93">
        <v>124</v>
      </c>
    </row>
    <row r="53" spans="1:28" ht="15.75" thickBot="1" x14ac:dyDescent="0.3">
      <c r="A53" s="94"/>
      <c r="D53" s="148" t="s">
        <v>18</v>
      </c>
      <c r="E53" s="51">
        <v>0</v>
      </c>
      <c r="F53" s="51">
        <v>2</v>
      </c>
      <c r="G53" s="51">
        <v>2</v>
      </c>
      <c r="H53" s="51">
        <v>2</v>
      </c>
      <c r="I53" s="51">
        <v>0</v>
      </c>
      <c r="J53" s="51">
        <v>0</v>
      </c>
      <c r="K53" s="51">
        <v>1</v>
      </c>
      <c r="L53" s="51">
        <v>1</v>
      </c>
      <c r="M53" s="115">
        <v>2</v>
      </c>
      <c r="N53" s="125">
        <v>10</v>
      </c>
      <c r="O53" s="128">
        <v>3</v>
      </c>
      <c r="P53" s="51">
        <v>2</v>
      </c>
      <c r="Q53" s="51">
        <v>0</v>
      </c>
      <c r="R53" s="51">
        <v>1</v>
      </c>
      <c r="S53" s="51">
        <v>4</v>
      </c>
      <c r="T53" s="51">
        <v>3</v>
      </c>
      <c r="U53" s="51">
        <v>2</v>
      </c>
      <c r="V53" s="51">
        <v>1</v>
      </c>
      <c r="W53" s="115">
        <v>1</v>
      </c>
      <c r="X53" s="120">
        <v>17</v>
      </c>
      <c r="Y53" s="68">
        <v>27</v>
      </c>
      <c r="AB53" s="87"/>
    </row>
    <row r="54" spans="1:28" ht="13.5" thickBot="1" x14ac:dyDescent="0.25">
      <c r="A54" s="95"/>
      <c r="AB54" s="87"/>
    </row>
    <row r="55" spans="1:28" ht="15" x14ac:dyDescent="0.25">
      <c r="A55" s="99"/>
      <c r="D55" s="53" t="s">
        <v>15</v>
      </c>
      <c r="E55" s="54">
        <v>2</v>
      </c>
      <c r="F55" s="54">
        <v>2</v>
      </c>
      <c r="G55" s="54">
        <v>1</v>
      </c>
      <c r="H55" s="54">
        <v>2</v>
      </c>
      <c r="I55" s="54">
        <v>2</v>
      </c>
      <c r="J55" s="54">
        <v>1</v>
      </c>
      <c r="K55" s="54">
        <v>2</v>
      </c>
      <c r="L55" s="54">
        <v>2</v>
      </c>
      <c r="M55" s="55">
        <v>2</v>
      </c>
      <c r="N55" s="129">
        <v>16</v>
      </c>
      <c r="O55" s="132">
        <v>2</v>
      </c>
      <c r="P55" s="54">
        <v>1</v>
      </c>
      <c r="Q55" s="54">
        <v>2</v>
      </c>
      <c r="R55" s="54">
        <v>1</v>
      </c>
      <c r="S55" s="54">
        <v>2</v>
      </c>
      <c r="T55" s="54">
        <v>2</v>
      </c>
      <c r="U55" s="54">
        <v>2</v>
      </c>
      <c r="V55" s="54">
        <v>2</v>
      </c>
      <c r="W55" s="55">
        <v>2</v>
      </c>
      <c r="X55" s="116">
        <v>16</v>
      </c>
      <c r="Y55" s="55">
        <v>32</v>
      </c>
      <c r="AB55" s="87"/>
    </row>
    <row r="56" spans="1:28" ht="15" x14ac:dyDescent="0.25">
      <c r="A56" s="149" t="s">
        <v>22</v>
      </c>
      <c r="B56" s="78">
        <v>26.4</v>
      </c>
      <c r="C56" s="112">
        <v>32</v>
      </c>
      <c r="D56" s="57" t="s">
        <v>14</v>
      </c>
      <c r="E56" s="84">
        <v>8</v>
      </c>
      <c r="F56" s="84">
        <v>7</v>
      </c>
      <c r="G56" s="84">
        <v>3</v>
      </c>
      <c r="H56" s="84">
        <v>6</v>
      </c>
      <c r="I56" s="84">
        <v>5</v>
      </c>
      <c r="J56" s="84">
        <v>5</v>
      </c>
      <c r="K56" s="84">
        <v>5</v>
      </c>
      <c r="L56" s="84">
        <v>6</v>
      </c>
      <c r="M56" s="114">
        <v>6</v>
      </c>
      <c r="N56" s="130">
        <v>51</v>
      </c>
      <c r="O56" s="84">
        <v>7</v>
      </c>
      <c r="P56" s="84">
        <v>4</v>
      </c>
      <c r="Q56" s="84">
        <v>8</v>
      </c>
      <c r="R56" s="84">
        <v>5</v>
      </c>
      <c r="S56" s="84">
        <v>5</v>
      </c>
      <c r="T56" s="84">
        <v>8</v>
      </c>
      <c r="U56" s="84">
        <v>5</v>
      </c>
      <c r="V56" s="84">
        <v>3</v>
      </c>
      <c r="W56" s="114">
        <v>9</v>
      </c>
      <c r="X56" s="110">
        <v>54</v>
      </c>
      <c r="Y56" s="69">
        <v>105</v>
      </c>
      <c r="Z56" s="97">
        <v>0</v>
      </c>
      <c r="AA56" s="143">
        <v>26.4</v>
      </c>
      <c r="AB56" s="98">
        <v>122</v>
      </c>
    </row>
    <row r="57" spans="1:28" ht="15.75" thickBot="1" x14ac:dyDescent="0.3">
      <c r="A57" s="99"/>
      <c r="D57" s="150" t="s">
        <v>18</v>
      </c>
      <c r="E57" s="56">
        <v>1</v>
      </c>
      <c r="F57" s="56">
        <v>1</v>
      </c>
      <c r="G57" s="56">
        <v>3</v>
      </c>
      <c r="H57" s="56">
        <v>2</v>
      </c>
      <c r="I57" s="56">
        <v>4</v>
      </c>
      <c r="J57" s="56">
        <v>2</v>
      </c>
      <c r="K57" s="56">
        <v>2</v>
      </c>
      <c r="L57" s="56">
        <v>2</v>
      </c>
      <c r="M57" s="117">
        <v>2</v>
      </c>
      <c r="N57" s="131">
        <v>19</v>
      </c>
      <c r="O57" s="133">
        <v>1</v>
      </c>
      <c r="P57" s="56">
        <v>2</v>
      </c>
      <c r="Q57" s="56">
        <v>1</v>
      </c>
      <c r="R57" s="56">
        <v>2</v>
      </c>
      <c r="S57" s="56">
        <v>3</v>
      </c>
      <c r="T57" s="56">
        <v>0</v>
      </c>
      <c r="U57" s="56">
        <v>3</v>
      </c>
      <c r="V57" s="56">
        <v>4</v>
      </c>
      <c r="W57" s="117">
        <v>0</v>
      </c>
      <c r="X57" s="121">
        <v>16</v>
      </c>
      <c r="Y57" s="70">
        <v>35</v>
      </c>
      <c r="AB57" s="87"/>
    </row>
    <row r="58" spans="1:28" ht="13.5" thickBot="1" x14ac:dyDescent="0.25">
      <c r="A58" s="95"/>
      <c r="AB58" s="87"/>
    </row>
    <row r="59" spans="1:28" ht="15" x14ac:dyDescent="0.25">
      <c r="A59" s="100"/>
      <c r="D59" s="58" t="s">
        <v>15</v>
      </c>
      <c r="E59" s="59">
        <v>2</v>
      </c>
      <c r="F59" s="59">
        <v>2</v>
      </c>
      <c r="G59" s="59">
        <v>1</v>
      </c>
      <c r="H59" s="59">
        <v>2</v>
      </c>
      <c r="I59" s="59">
        <v>2</v>
      </c>
      <c r="J59" s="59">
        <v>1</v>
      </c>
      <c r="K59" s="59">
        <v>2</v>
      </c>
      <c r="L59" s="59">
        <v>2</v>
      </c>
      <c r="M59" s="60">
        <v>2</v>
      </c>
      <c r="N59" s="134">
        <v>16</v>
      </c>
      <c r="O59" s="137">
        <v>2</v>
      </c>
      <c r="P59" s="59">
        <v>1</v>
      </c>
      <c r="Q59" s="59">
        <v>2</v>
      </c>
      <c r="R59" s="59">
        <v>1</v>
      </c>
      <c r="S59" s="59">
        <v>2</v>
      </c>
      <c r="T59" s="59">
        <v>2</v>
      </c>
      <c r="U59" s="59">
        <v>2</v>
      </c>
      <c r="V59" s="59">
        <v>2</v>
      </c>
      <c r="W59" s="60">
        <v>2</v>
      </c>
      <c r="X59" s="118">
        <v>16</v>
      </c>
      <c r="Y59" s="60">
        <v>32</v>
      </c>
      <c r="AB59" s="87"/>
    </row>
    <row r="60" spans="1:28" ht="15" x14ac:dyDescent="0.25">
      <c r="A60" s="151" t="s">
        <v>23</v>
      </c>
      <c r="B60" s="79">
        <v>26.4</v>
      </c>
      <c r="C60" s="112">
        <v>32</v>
      </c>
      <c r="D60" s="62" t="s">
        <v>14</v>
      </c>
      <c r="E60" s="84">
        <v>8</v>
      </c>
      <c r="F60" s="84">
        <v>6</v>
      </c>
      <c r="G60" s="84">
        <v>4</v>
      </c>
      <c r="H60" s="84">
        <v>6</v>
      </c>
      <c r="I60" s="84">
        <v>7</v>
      </c>
      <c r="J60" s="84">
        <v>5</v>
      </c>
      <c r="K60" s="84">
        <v>6</v>
      </c>
      <c r="L60" s="84">
        <v>8</v>
      </c>
      <c r="M60" s="114">
        <v>6</v>
      </c>
      <c r="N60" s="135">
        <v>56</v>
      </c>
      <c r="O60" s="127">
        <v>6</v>
      </c>
      <c r="P60" s="84">
        <v>5</v>
      </c>
      <c r="Q60" s="84">
        <v>9</v>
      </c>
      <c r="R60" s="84">
        <v>5</v>
      </c>
      <c r="S60" s="84">
        <v>6</v>
      </c>
      <c r="T60" s="84">
        <v>6</v>
      </c>
      <c r="U60" s="84">
        <v>5</v>
      </c>
      <c r="V60" s="84">
        <v>7</v>
      </c>
      <c r="W60" s="114">
        <v>7</v>
      </c>
      <c r="X60" s="111">
        <v>56</v>
      </c>
      <c r="Y60" s="71">
        <v>112</v>
      </c>
      <c r="Z60" s="102">
        <v>0.4</v>
      </c>
      <c r="AA60" s="141">
        <v>26.4</v>
      </c>
      <c r="AB60" s="103">
        <v>139</v>
      </c>
    </row>
    <row r="61" spans="1:28" ht="15.75" thickBot="1" x14ac:dyDescent="0.3">
      <c r="A61" s="104"/>
      <c r="B61" s="105"/>
      <c r="C61" s="105"/>
      <c r="D61" s="152" t="s">
        <v>18</v>
      </c>
      <c r="E61" s="61">
        <v>1</v>
      </c>
      <c r="F61" s="61">
        <v>2</v>
      </c>
      <c r="G61" s="61">
        <v>2</v>
      </c>
      <c r="H61" s="61">
        <v>2</v>
      </c>
      <c r="I61" s="61">
        <v>2</v>
      </c>
      <c r="J61" s="61">
        <v>2</v>
      </c>
      <c r="K61" s="61">
        <v>1</v>
      </c>
      <c r="L61" s="61">
        <v>0</v>
      </c>
      <c r="M61" s="119">
        <v>2</v>
      </c>
      <c r="N61" s="136">
        <v>14</v>
      </c>
      <c r="O61" s="138">
        <v>2</v>
      </c>
      <c r="P61" s="61">
        <v>1</v>
      </c>
      <c r="Q61" s="61">
        <v>0</v>
      </c>
      <c r="R61" s="61">
        <v>2</v>
      </c>
      <c r="S61" s="61">
        <v>2</v>
      </c>
      <c r="T61" s="61">
        <v>2</v>
      </c>
      <c r="U61" s="61">
        <v>3</v>
      </c>
      <c r="V61" s="61">
        <v>0</v>
      </c>
      <c r="W61" s="119">
        <v>2</v>
      </c>
      <c r="X61" s="122">
        <v>14</v>
      </c>
      <c r="Y61" s="72">
        <v>28</v>
      </c>
      <c r="Z61" s="105"/>
      <c r="AA61" s="105"/>
      <c r="AB61" s="106"/>
    </row>
    <row r="62" spans="1:28" ht="13.5" thickBot="1" x14ac:dyDescent="0.2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</row>
    <row r="63" spans="1:28" ht="15" x14ac:dyDescent="0.25">
      <c r="A63" s="86"/>
      <c r="B63" s="171" t="s">
        <v>4</v>
      </c>
      <c r="C63" s="174" t="s">
        <v>19</v>
      </c>
      <c r="D63" s="64" t="s">
        <v>1</v>
      </c>
      <c r="E63" s="155">
        <v>507</v>
      </c>
      <c r="F63" s="155">
        <v>362</v>
      </c>
      <c r="G63" s="155">
        <v>205</v>
      </c>
      <c r="H63" s="155">
        <v>371</v>
      </c>
      <c r="I63" s="155">
        <v>455</v>
      </c>
      <c r="J63" s="155">
        <v>393</v>
      </c>
      <c r="K63" s="155">
        <v>130</v>
      </c>
      <c r="L63" s="155">
        <v>264</v>
      </c>
      <c r="M63" s="156">
        <v>339</v>
      </c>
      <c r="N63" s="177" t="s">
        <v>16</v>
      </c>
      <c r="O63" s="157">
        <v>449</v>
      </c>
      <c r="P63" s="155">
        <v>343</v>
      </c>
      <c r="Q63" s="155">
        <v>174</v>
      </c>
      <c r="R63" s="155">
        <v>338</v>
      </c>
      <c r="S63" s="155">
        <v>331</v>
      </c>
      <c r="T63" s="155">
        <v>384</v>
      </c>
      <c r="U63" s="155">
        <v>504</v>
      </c>
      <c r="V63" s="155">
        <v>177</v>
      </c>
      <c r="W63" s="156">
        <v>345</v>
      </c>
      <c r="X63" s="177" t="s">
        <v>17</v>
      </c>
      <c r="Y63" s="89">
        <v>72.400000000000006</v>
      </c>
      <c r="Z63" s="180" t="s">
        <v>27</v>
      </c>
      <c r="AA63" s="183" t="s">
        <v>6</v>
      </c>
      <c r="AB63" s="186" t="s">
        <v>20</v>
      </c>
    </row>
    <row r="64" spans="1:28" ht="15" x14ac:dyDescent="0.25">
      <c r="A64" s="86" t="s">
        <v>31</v>
      </c>
      <c r="B64" s="172"/>
      <c r="C64" s="175"/>
      <c r="D64" s="65" t="s">
        <v>2</v>
      </c>
      <c r="E64" s="63">
        <v>5</v>
      </c>
      <c r="F64" s="63">
        <v>4</v>
      </c>
      <c r="G64" s="63">
        <v>3</v>
      </c>
      <c r="H64" s="63">
        <v>4</v>
      </c>
      <c r="I64" s="63">
        <v>5</v>
      </c>
      <c r="J64" s="63">
        <v>4</v>
      </c>
      <c r="K64" s="63">
        <v>3</v>
      </c>
      <c r="L64" s="63">
        <v>4</v>
      </c>
      <c r="M64" s="158">
        <v>4</v>
      </c>
      <c r="N64" s="178"/>
      <c r="O64" s="159">
        <v>5</v>
      </c>
      <c r="P64" s="63">
        <v>4</v>
      </c>
      <c r="Q64" s="63">
        <v>3</v>
      </c>
      <c r="R64" s="63">
        <v>4</v>
      </c>
      <c r="S64" s="63">
        <v>4</v>
      </c>
      <c r="T64" s="63">
        <v>4</v>
      </c>
      <c r="U64" s="63">
        <v>5</v>
      </c>
      <c r="V64" s="63">
        <v>3</v>
      </c>
      <c r="W64" s="158">
        <v>4</v>
      </c>
      <c r="X64" s="178"/>
      <c r="Y64" s="63">
        <v>72</v>
      </c>
      <c r="Z64" s="181"/>
      <c r="AA64" s="184"/>
      <c r="AB64" s="187"/>
    </row>
    <row r="65" spans="1:28" ht="15.75" thickBot="1" x14ac:dyDescent="0.3">
      <c r="A65" s="140">
        <v>45330</v>
      </c>
      <c r="B65" s="173"/>
      <c r="C65" s="176"/>
      <c r="D65" s="66" t="s">
        <v>3</v>
      </c>
      <c r="E65" s="160">
        <v>2</v>
      </c>
      <c r="F65" s="160">
        <v>8</v>
      </c>
      <c r="G65" s="160">
        <v>4</v>
      </c>
      <c r="H65" s="160">
        <v>10</v>
      </c>
      <c r="I65" s="160">
        <v>18</v>
      </c>
      <c r="J65" s="160">
        <v>6</v>
      </c>
      <c r="K65" s="160">
        <v>16</v>
      </c>
      <c r="L65" s="160">
        <v>14</v>
      </c>
      <c r="M65" s="161">
        <v>12</v>
      </c>
      <c r="N65" s="179"/>
      <c r="O65" s="162">
        <v>9</v>
      </c>
      <c r="P65" s="160">
        <v>17</v>
      </c>
      <c r="Q65" s="160">
        <v>11</v>
      </c>
      <c r="R65" s="160">
        <v>13</v>
      </c>
      <c r="S65" s="160">
        <v>5</v>
      </c>
      <c r="T65" s="160">
        <v>1</v>
      </c>
      <c r="U65" s="160">
        <v>3</v>
      </c>
      <c r="V65" s="160">
        <v>7</v>
      </c>
      <c r="W65" s="161">
        <v>15</v>
      </c>
      <c r="X65" s="179"/>
      <c r="Y65" s="108">
        <v>140</v>
      </c>
      <c r="Z65" s="182"/>
      <c r="AA65" s="185"/>
      <c r="AB65" s="188"/>
    </row>
    <row r="66" spans="1:28" ht="15" x14ac:dyDescent="0.25">
      <c r="A66" s="146"/>
      <c r="D66" s="48" t="s">
        <v>15</v>
      </c>
      <c r="E66" s="49">
        <v>2</v>
      </c>
      <c r="F66" s="49">
        <v>2</v>
      </c>
      <c r="G66" s="49">
        <v>2</v>
      </c>
      <c r="H66" s="49">
        <v>2</v>
      </c>
      <c r="I66" s="49">
        <v>1</v>
      </c>
      <c r="J66" s="49">
        <v>2</v>
      </c>
      <c r="K66" s="49">
        <v>1</v>
      </c>
      <c r="L66" s="49">
        <v>2</v>
      </c>
      <c r="M66" s="50">
        <v>2</v>
      </c>
      <c r="N66" s="123">
        <v>16</v>
      </c>
      <c r="O66" s="126">
        <v>2</v>
      </c>
      <c r="P66" s="49">
        <v>1</v>
      </c>
      <c r="Q66" s="49">
        <v>2</v>
      </c>
      <c r="R66" s="49">
        <v>2</v>
      </c>
      <c r="S66" s="49">
        <v>2</v>
      </c>
      <c r="T66" s="49">
        <v>2</v>
      </c>
      <c r="U66" s="49">
        <v>2</v>
      </c>
      <c r="V66" s="49">
        <v>2</v>
      </c>
      <c r="W66" s="50">
        <v>2</v>
      </c>
      <c r="X66" s="113">
        <v>17</v>
      </c>
      <c r="Y66" s="85">
        <v>33</v>
      </c>
      <c r="AB66" s="87"/>
    </row>
    <row r="67" spans="1:28" ht="15" x14ac:dyDescent="0.25">
      <c r="A67" s="146" t="s">
        <v>24</v>
      </c>
      <c r="B67" s="73">
        <v>26.4</v>
      </c>
      <c r="C67" s="112">
        <v>33</v>
      </c>
      <c r="D67" s="52" t="s">
        <v>14</v>
      </c>
      <c r="E67" s="84">
        <v>8</v>
      </c>
      <c r="F67" s="84">
        <v>6</v>
      </c>
      <c r="G67" s="84">
        <v>5</v>
      </c>
      <c r="H67" s="84">
        <v>5</v>
      </c>
      <c r="I67" s="84">
        <v>7</v>
      </c>
      <c r="J67" s="84">
        <v>5</v>
      </c>
      <c r="K67" s="84">
        <v>3</v>
      </c>
      <c r="L67" s="84">
        <v>6</v>
      </c>
      <c r="M67" s="114">
        <v>5</v>
      </c>
      <c r="N67" s="147">
        <v>50</v>
      </c>
      <c r="O67" s="84">
        <v>9</v>
      </c>
      <c r="P67" s="84">
        <v>5</v>
      </c>
      <c r="Q67" s="84">
        <v>4</v>
      </c>
      <c r="R67" s="84">
        <v>7</v>
      </c>
      <c r="S67" s="84">
        <v>7</v>
      </c>
      <c r="T67" s="84">
        <v>5</v>
      </c>
      <c r="U67" s="84">
        <v>9</v>
      </c>
      <c r="V67" s="84">
        <v>5</v>
      </c>
      <c r="W67" s="114">
        <v>6</v>
      </c>
      <c r="X67" s="109">
        <v>57</v>
      </c>
      <c r="Y67" s="67">
        <v>107</v>
      </c>
      <c r="Z67" s="92">
        <v>0</v>
      </c>
      <c r="AA67" s="142">
        <v>26.4</v>
      </c>
      <c r="AB67" s="93">
        <v>123</v>
      </c>
    </row>
    <row r="68" spans="1:28" ht="15.75" thickBot="1" x14ac:dyDescent="0.3">
      <c r="A68" s="94"/>
      <c r="D68" s="148" t="s">
        <v>18</v>
      </c>
      <c r="E68" s="51">
        <v>1</v>
      </c>
      <c r="F68" s="51">
        <v>2</v>
      </c>
      <c r="G68" s="51">
        <v>2</v>
      </c>
      <c r="H68" s="51">
        <v>3</v>
      </c>
      <c r="I68" s="51">
        <v>1</v>
      </c>
      <c r="J68" s="51">
        <v>3</v>
      </c>
      <c r="K68" s="51">
        <v>3</v>
      </c>
      <c r="L68" s="51">
        <v>2</v>
      </c>
      <c r="M68" s="115">
        <v>3</v>
      </c>
      <c r="N68" s="125">
        <v>20</v>
      </c>
      <c r="O68" s="128">
        <v>0</v>
      </c>
      <c r="P68" s="51">
        <v>2</v>
      </c>
      <c r="Q68" s="51">
        <v>3</v>
      </c>
      <c r="R68" s="51">
        <v>1</v>
      </c>
      <c r="S68" s="51">
        <v>1</v>
      </c>
      <c r="T68" s="51">
        <v>3</v>
      </c>
      <c r="U68" s="51">
        <v>0</v>
      </c>
      <c r="V68" s="51">
        <v>2</v>
      </c>
      <c r="W68" s="115">
        <v>2</v>
      </c>
      <c r="X68" s="120">
        <v>14</v>
      </c>
      <c r="Y68" s="68">
        <v>34</v>
      </c>
      <c r="AB68" s="87"/>
    </row>
    <row r="69" spans="1:28" ht="13.5" thickBot="1" x14ac:dyDescent="0.25">
      <c r="A69" s="95"/>
      <c r="AB69" s="87"/>
    </row>
    <row r="70" spans="1:28" ht="15" x14ac:dyDescent="0.25">
      <c r="A70" s="99"/>
      <c r="D70" s="53" t="s">
        <v>15</v>
      </c>
      <c r="E70" s="54">
        <v>2</v>
      </c>
      <c r="F70" s="54">
        <v>2</v>
      </c>
      <c r="G70" s="54">
        <v>2</v>
      </c>
      <c r="H70" s="54">
        <v>2</v>
      </c>
      <c r="I70" s="54">
        <v>1</v>
      </c>
      <c r="J70" s="54">
        <v>2</v>
      </c>
      <c r="K70" s="54">
        <v>1</v>
      </c>
      <c r="L70" s="54">
        <v>2</v>
      </c>
      <c r="M70" s="55">
        <v>2</v>
      </c>
      <c r="N70" s="129">
        <v>16</v>
      </c>
      <c r="O70" s="132">
        <v>2</v>
      </c>
      <c r="P70" s="54">
        <v>1</v>
      </c>
      <c r="Q70" s="54">
        <v>2</v>
      </c>
      <c r="R70" s="54">
        <v>2</v>
      </c>
      <c r="S70" s="54">
        <v>2</v>
      </c>
      <c r="T70" s="54">
        <v>2</v>
      </c>
      <c r="U70" s="54">
        <v>2</v>
      </c>
      <c r="V70" s="54">
        <v>2</v>
      </c>
      <c r="W70" s="55">
        <v>2</v>
      </c>
      <c r="X70" s="116">
        <v>17</v>
      </c>
      <c r="Y70" s="55">
        <v>33</v>
      </c>
      <c r="AB70" s="87"/>
    </row>
    <row r="71" spans="1:28" ht="15" x14ac:dyDescent="0.25">
      <c r="A71" s="149" t="s">
        <v>22</v>
      </c>
      <c r="B71" s="78">
        <v>26.4</v>
      </c>
      <c r="C71" s="112">
        <v>33</v>
      </c>
      <c r="D71" s="57">
        <v>9</v>
      </c>
      <c r="E71" s="84">
        <v>8</v>
      </c>
      <c r="F71" s="84">
        <v>6</v>
      </c>
      <c r="G71" s="84">
        <v>5</v>
      </c>
      <c r="H71" s="84">
        <v>5</v>
      </c>
      <c r="I71" s="84">
        <v>6</v>
      </c>
      <c r="J71" s="84">
        <v>8</v>
      </c>
      <c r="K71" s="84">
        <v>6</v>
      </c>
      <c r="L71" s="84">
        <v>7</v>
      </c>
      <c r="M71" s="114">
        <v>8</v>
      </c>
      <c r="N71" s="130">
        <v>59</v>
      </c>
      <c r="O71" s="84">
        <v>6</v>
      </c>
      <c r="P71" s="84">
        <v>5</v>
      </c>
      <c r="Q71" s="84">
        <v>5</v>
      </c>
      <c r="R71" s="84">
        <v>8</v>
      </c>
      <c r="S71" s="84">
        <v>6</v>
      </c>
      <c r="T71" s="84">
        <v>7</v>
      </c>
      <c r="U71" s="84">
        <v>7</v>
      </c>
      <c r="V71" s="84">
        <v>5</v>
      </c>
      <c r="W71" s="114">
        <v>5</v>
      </c>
      <c r="X71" s="110">
        <v>54</v>
      </c>
      <c r="Y71" s="69">
        <v>113</v>
      </c>
      <c r="Z71" s="97">
        <v>0.4</v>
      </c>
      <c r="AA71" s="143">
        <v>26.4</v>
      </c>
      <c r="AB71" s="98">
        <v>121</v>
      </c>
    </row>
    <row r="72" spans="1:28" ht="15.75" thickBot="1" x14ac:dyDescent="0.3">
      <c r="A72" s="99"/>
      <c r="D72" s="150" t="s">
        <v>18</v>
      </c>
      <c r="E72" s="56">
        <v>1</v>
      </c>
      <c r="F72" s="56">
        <v>2</v>
      </c>
      <c r="G72" s="56">
        <v>2</v>
      </c>
      <c r="H72" s="56">
        <v>3</v>
      </c>
      <c r="I72" s="56">
        <v>2</v>
      </c>
      <c r="J72" s="56">
        <v>0</v>
      </c>
      <c r="K72" s="56">
        <v>0</v>
      </c>
      <c r="L72" s="56">
        <v>1</v>
      </c>
      <c r="M72" s="117">
        <v>0</v>
      </c>
      <c r="N72" s="131">
        <v>11</v>
      </c>
      <c r="O72" s="133">
        <v>3</v>
      </c>
      <c r="P72" s="56">
        <v>2</v>
      </c>
      <c r="Q72" s="56">
        <v>2</v>
      </c>
      <c r="R72" s="56">
        <v>0</v>
      </c>
      <c r="S72" s="56">
        <v>2</v>
      </c>
      <c r="T72" s="56">
        <v>1</v>
      </c>
      <c r="U72" s="56">
        <v>2</v>
      </c>
      <c r="V72" s="56">
        <v>2</v>
      </c>
      <c r="W72" s="117">
        <v>3</v>
      </c>
      <c r="X72" s="121">
        <v>17</v>
      </c>
      <c r="Y72" s="70">
        <v>28</v>
      </c>
      <c r="AB72" s="87"/>
    </row>
    <row r="73" spans="1:28" ht="13.5" thickBot="1" x14ac:dyDescent="0.25">
      <c r="A73" s="95"/>
      <c r="AB73" s="87"/>
    </row>
    <row r="74" spans="1:28" ht="15" x14ac:dyDescent="0.25">
      <c r="A74" s="100"/>
      <c r="D74" s="58" t="s">
        <v>15</v>
      </c>
      <c r="E74" s="59">
        <v>2</v>
      </c>
      <c r="F74" s="59">
        <v>2</v>
      </c>
      <c r="G74" s="59">
        <v>2</v>
      </c>
      <c r="H74" s="59">
        <v>2</v>
      </c>
      <c r="I74" s="59">
        <v>1</v>
      </c>
      <c r="J74" s="59">
        <v>2</v>
      </c>
      <c r="K74" s="59">
        <v>1</v>
      </c>
      <c r="L74" s="59">
        <v>2</v>
      </c>
      <c r="M74" s="60">
        <v>2</v>
      </c>
      <c r="N74" s="134">
        <v>16</v>
      </c>
      <c r="O74" s="137">
        <v>2</v>
      </c>
      <c r="P74" s="59">
        <v>1</v>
      </c>
      <c r="Q74" s="59">
        <v>2</v>
      </c>
      <c r="R74" s="59">
        <v>2</v>
      </c>
      <c r="S74" s="59">
        <v>2</v>
      </c>
      <c r="T74" s="59">
        <v>2</v>
      </c>
      <c r="U74" s="59">
        <v>2</v>
      </c>
      <c r="V74" s="59">
        <v>2</v>
      </c>
      <c r="W74" s="60">
        <v>2</v>
      </c>
      <c r="X74" s="118">
        <v>17</v>
      </c>
      <c r="Y74" s="60">
        <v>33</v>
      </c>
      <c r="AB74" s="87"/>
    </row>
    <row r="75" spans="1:28" ht="15" x14ac:dyDescent="0.25">
      <c r="A75" s="151" t="s">
        <v>23</v>
      </c>
      <c r="B75" s="79">
        <v>26.4</v>
      </c>
      <c r="C75" s="112">
        <v>33</v>
      </c>
      <c r="D75" s="62" t="s">
        <v>14</v>
      </c>
      <c r="E75" s="84">
        <v>9</v>
      </c>
      <c r="F75" s="84">
        <v>8</v>
      </c>
      <c r="G75" s="84">
        <v>6</v>
      </c>
      <c r="H75" s="84">
        <v>6</v>
      </c>
      <c r="I75" s="84">
        <v>8</v>
      </c>
      <c r="J75" s="84">
        <v>7</v>
      </c>
      <c r="K75" s="84">
        <v>3</v>
      </c>
      <c r="L75" s="84">
        <v>5</v>
      </c>
      <c r="M75" s="114">
        <v>6</v>
      </c>
      <c r="N75" s="135">
        <v>58</v>
      </c>
      <c r="O75" s="127">
        <v>7</v>
      </c>
      <c r="P75" s="84">
        <v>5</v>
      </c>
      <c r="Q75" s="84">
        <v>4</v>
      </c>
      <c r="R75" s="84">
        <v>8</v>
      </c>
      <c r="S75" s="84">
        <v>5</v>
      </c>
      <c r="T75" s="84">
        <v>8</v>
      </c>
      <c r="U75" s="84">
        <v>7</v>
      </c>
      <c r="V75" s="84">
        <v>3</v>
      </c>
      <c r="W75" s="114">
        <v>6</v>
      </c>
      <c r="X75" s="111">
        <v>53</v>
      </c>
      <c r="Y75" s="71">
        <v>111</v>
      </c>
      <c r="Z75" s="102">
        <v>0.2</v>
      </c>
      <c r="AA75" s="141">
        <v>26.4</v>
      </c>
      <c r="AB75" s="103">
        <v>138</v>
      </c>
    </row>
    <row r="76" spans="1:28" ht="15.75" thickBot="1" x14ac:dyDescent="0.3">
      <c r="A76" s="104"/>
      <c r="B76" s="105"/>
      <c r="C76" s="105"/>
      <c r="D76" s="152" t="s">
        <v>18</v>
      </c>
      <c r="E76" s="61">
        <v>0</v>
      </c>
      <c r="F76" s="61">
        <v>0</v>
      </c>
      <c r="G76" s="61">
        <v>1</v>
      </c>
      <c r="H76" s="61">
        <v>2</v>
      </c>
      <c r="I76" s="61">
        <v>0</v>
      </c>
      <c r="J76" s="61">
        <v>1</v>
      </c>
      <c r="K76" s="61">
        <v>3</v>
      </c>
      <c r="L76" s="61">
        <v>3</v>
      </c>
      <c r="M76" s="119">
        <v>2</v>
      </c>
      <c r="N76" s="136">
        <v>12</v>
      </c>
      <c r="O76" s="138">
        <v>2</v>
      </c>
      <c r="P76" s="61">
        <v>2</v>
      </c>
      <c r="Q76" s="61">
        <v>3</v>
      </c>
      <c r="R76" s="61">
        <v>0</v>
      </c>
      <c r="S76" s="61">
        <v>3</v>
      </c>
      <c r="T76" s="61">
        <v>0</v>
      </c>
      <c r="U76" s="61">
        <v>2</v>
      </c>
      <c r="V76" s="61">
        <v>4</v>
      </c>
      <c r="W76" s="119">
        <v>2</v>
      </c>
      <c r="X76" s="122">
        <v>18</v>
      </c>
      <c r="Y76" s="72">
        <v>30</v>
      </c>
      <c r="Z76" s="105"/>
      <c r="AA76" s="105"/>
      <c r="AB76" s="106"/>
    </row>
    <row r="77" spans="1:28" ht="13.5" thickBot="1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</row>
    <row r="78" spans="1:28" ht="15" x14ac:dyDescent="0.25">
      <c r="A78" s="83"/>
      <c r="B78" s="171" t="s">
        <v>4</v>
      </c>
      <c r="C78" s="174" t="s">
        <v>19</v>
      </c>
      <c r="D78" s="64" t="s">
        <v>1</v>
      </c>
      <c r="E78" s="163">
        <v>450</v>
      </c>
      <c r="F78" s="163">
        <v>115</v>
      </c>
      <c r="G78" s="163">
        <v>293</v>
      </c>
      <c r="H78" s="163">
        <v>458</v>
      </c>
      <c r="I78" s="163">
        <v>389</v>
      </c>
      <c r="J78" s="163">
        <v>357</v>
      </c>
      <c r="K78" s="163">
        <v>348</v>
      </c>
      <c r="L78" s="163">
        <v>307</v>
      </c>
      <c r="M78" s="163">
        <v>136</v>
      </c>
      <c r="N78" s="177" t="s">
        <v>16</v>
      </c>
      <c r="O78" s="163">
        <v>290</v>
      </c>
      <c r="P78" s="163">
        <v>415</v>
      </c>
      <c r="Q78" s="163">
        <v>169</v>
      </c>
      <c r="R78" s="163">
        <v>282</v>
      </c>
      <c r="S78" s="163">
        <v>446</v>
      </c>
      <c r="T78" s="163">
        <v>137</v>
      </c>
      <c r="U78" s="163">
        <v>338</v>
      </c>
      <c r="V78" s="163">
        <v>357</v>
      </c>
      <c r="W78" s="163">
        <v>267</v>
      </c>
      <c r="X78" s="177" t="s">
        <v>17</v>
      </c>
      <c r="Y78" s="89">
        <v>68.7</v>
      </c>
      <c r="Z78" s="180" t="s">
        <v>27</v>
      </c>
      <c r="AA78" s="183" t="s">
        <v>6</v>
      </c>
      <c r="AB78" s="186" t="s">
        <v>20</v>
      </c>
    </row>
    <row r="79" spans="1:28" ht="15" x14ac:dyDescent="0.25">
      <c r="A79" s="83" t="s">
        <v>32</v>
      </c>
      <c r="B79" s="172"/>
      <c r="C79" s="175"/>
      <c r="D79" s="65" t="s">
        <v>2</v>
      </c>
      <c r="E79" s="43">
        <v>5</v>
      </c>
      <c r="F79" s="39">
        <v>3</v>
      </c>
      <c r="G79" s="39">
        <v>4</v>
      </c>
      <c r="H79" s="39">
        <v>5</v>
      </c>
      <c r="I79" s="39">
        <v>4</v>
      </c>
      <c r="J79" s="39">
        <v>4</v>
      </c>
      <c r="K79" s="39">
        <v>4</v>
      </c>
      <c r="L79" s="39">
        <v>4</v>
      </c>
      <c r="M79" s="44">
        <v>3</v>
      </c>
      <c r="N79" s="178"/>
      <c r="O79" s="43">
        <v>4</v>
      </c>
      <c r="P79" s="39">
        <v>5</v>
      </c>
      <c r="Q79" s="39">
        <v>3</v>
      </c>
      <c r="R79" s="39">
        <v>4</v>
      </c>
      <c r="S79" s="39">
        <v>5</v>
      </c>
      <c r="T79" s="39">
        <v>3</v>
      </c>
      <c r="U79" s="39">
        <v>4</v>
      </c>
      <c r="V79" s="39">
        <v>4</v>
      </c>
      <c r="W79" s="44">
        <v>4</v>
      </c>
      <c r="X79" s="178"/>
      <c r="Y79" s="63">
        <v>72</v>
      </c>
      <c r="Z79" s="181"/>
      <c r="AA79" s="184"/>
      <c r="AB79" s="187"/>
    </row>
    <row r="80" spans="1:28" ht="15.75" thickBot="1" x14ac:dyDescent="0.3">
      <c r="A80" s="139">
        <v>45273</v>
      </c>
      <c r="B80" s="173"/>
      <c r="C80" s="176"/>
      <c r="D80" s="66" t="s">
        <v>3</v>
      </c>
      <c r="E80" s="45">
        <v>9</v>
      </c>
      <c r="F80" s="46">
        <v>17</v>
      </c>
      <c r="G80" s="46">
        <v>11</v>
      </c>
      <c r="H80" s="46">
        <v>15</v>
      </c>
      <c r="I80" s="46">
        <v>3</v>
      </c>
      <c r="J80" s="46">
        <v>1</v>
      </c>
      <c r="K80" s="46">
        <v>5</v>
      </c>
      <c r="L80" s="46">
        <v>13</v>
      </c>
      <c r="M80" s="47">
        <v>7</v>
      </c>
      <c r="N80" s="179"/>
      <c r="O80" s="45">
        <v>14</v>
      </c>
      <c r="P80" s="46">
        <v>12</v>
      </c>
      <c r="Q80" s="46">
        <v>4</v>
      </c>
      <c r="R80" s="46">
        <v>18</v>
      </c>
      <c r="S80" s="46">
        <v>16</v>
      </c>
      <c r="T80" s="46">
        <v>8</v>
      </c>
      <c r="U80" s="46">
        <v>6</v>
      </c>
      <c r="V80" s="46">
        <v>2</v>
      </c>
      <c r="W80" s="47">
        <v>10</v>
      </c>
      <c r="X80" s="179"/>
      <c r="Y80" s="108">
        <v>125</v>
      </c>
      <c r="Z80" s="182"/>
      <c r="AA80" s="185"/>
      <c r="AB80" s="188"/>
    </row>
    <row r="81" spans="1:28" ht="15" x14ac:dyDescent="0.25">
      <c r="A81" s="91"/>
      <c r="D81" s="48" t="s">
        <v>15</v>
      </c>
      <c r="E81" s="49">
        <v>1</v>
      </c>
      <c r="F81" s="49">
        <v>1</v>
      </c>
      <c r="G81" s="49">
        <v>1</v>
      </c>
      <c r="H81" s="49">
        <v>1</v>
      </c>
      <c r="I81" s="49">
        <v>2</v>
      </c>
      <c r="J81" s="49">
        <v>2</v>
      </c>
      <c r="K81" s="49">
        <v>2</v>
      </c>
      <c r="L81" s="49">
        <v>1</v>
      </c>
      <c r="M81" s="50">
        <v>2</v>
      </c>
      <c r="N81" s="123">
        <v>13</v>
      </c>
      <c r="O81" s="126">
        <v>1</v>
      </c>
      <c r="P81" s="49">
        <v>1</v>
      </c>
      <c r="Q81" s="49">
        <v>2</v>
      </c>
      <c r="R81" s="49">
        <v>1</v>
      </c>
      <c r="S81" s="49">
        <v>1</v>
      </c>
      <c r="T81" s="49">
        <v>1</v>
      </c>
      <c r="U81" s="49">
        <v>2</v>
      </c>
      <c r="V81" s="49">
        <v>2</v>
      </c>
      <c r="W81" s="50">
        <v>1</v>
      </c>
      <c r="X81" s="113">
        <v>12</v>
      </c>
      <c r="Y81" s="85">
        <v>25</v>
      </c>
      <c r="AB81" s="87"/>
    </row>
    <row r="82" spans="1:28" ht="15" x14ac:dyDescent="0.25">
      <c r="A82" s="91" t="s">
        <v>24</v>
      </c>
      <c r="B82" s="73">
        <v>25.700000000000021</v>
      </c>
      <c r="C82" s="112">
        <v>25</v>
      </c>
      <c r="D82" s="52" t="s">
        <v>14</v>
      </c>
      <c r="E82" s="84">
        <v>6</v>
      </c>
      <c r="F82" s="84">
        <v>6</v>
      </c>
      <c r="G82" s="84">
        <v>7</v>
      </c>
      <c r="H82" s="84">
        <v>8</v>
      </c>
      <c r="I82" s="84">
        <v>7</v>
      </c>
      <c r="J82" s="84">
        <v>4</v>
      </c>
      <c r="K82" s="84">
        <v>6</v>
      </c>
      <c r="L82" s="84">
        <v>4</v>
      </c>
      <c r="M82" s="114">
        <v>5</v>
      </c>
      <c r="N82" s="109">
        <v>53</v>
      </c>
      <c r="O82" s="84">
        <v>5</v>
      </c>
      <c r="P82" s="84">
        <v>8</v>
      </c>
      <c r="Q82" s="84">
        <v>5</v>
      </c>
      <c r="R82" s="84">
        <v>7</v>
      </c>
      <c r="S82" s="84">
        <v>8</v>
      </c>
      <c r="T82" s="84">
        <v>5</v>
      </c>
      <c r="U82" s="84">
        <v>6</v>
      </c>
      <c r="V82" s="84">
        <v>7</v>
      </c>
      <c r="W82" s="114">
        <v>5</v>
      </c>
      <c r="X82" s="109">
        <v>56</v>
      </c>
      <c r="Y82" s="67">
        <v>109</v>
      </c>
      <c r="Z82" s="92">
        <v>0.79999999999999993</v>
      </c>
      <c r="AA82" s="142">
        <v>26.4</v>
      </c>
      <c r="AB82" s="93">
        <v>122</v>
      </c>
    </row>
    <row r="83" spans="1:28" ht="15.75" thickBot="1" x14ac:dyDescent="0.3">
      <c r="A83" s="94"/>
      <c r="D83" s="74" t="s">
        <v>18</v>
      </c>
      <c r="E83" s="51">
        <v>2</v>
      </c>
      <c r="F83" s="51">
        <v>0</v>
      </c>
      <c r="G83" s="51">
        <v>0</v>
      </c>
      <c r="H83" s="51">
        <v>0</v>
      </c>
      <c r="I83" s="51">
        <v>1</v>
      </c>
      <c r="J83" s="51">
        <v>4</v>
      </c>
      <c r="K83" s="51">
        <v>2</v>
      </c>
      <c r="L83" s="51">
        <v>3</v>
      </c>
      <c r="M83" s="115">
        <v>2</v>
      </c>
      <c r="N83" s="125">
        <v>14</v>
      </c>
      <c r="O83" s="128">
        <v>2</v>
      </c>
      <c r="P83" s="51">
        <v>0</v>
      </c>
      <c r="Q83" s="51">
        <v>2</v>
      </c>
      <c r="R83" s="51">
        <v>0</v>
      </c>
      <c r="S83" s="51">
        <v>0</v>
      </c>
      <c r="T83" s="51">
        <v>1</v>
      </c>
      <c r="U83" s="51">
        <v>2</v>
      </c>
      <c r="V83" s="51">
        <v>1</v>
      </c>
      <c r="W83" s="115">
        <v>2</v>
      </c>
      <c r="X83" s="120">
        <v>10</v>
      </c>
      <c r="Y83" s="68">
        <v>24</v>
      </c>
      <c r="AB83" s="87"/>
    </row>
    <row r="84" spans="1:28" ht="13.5" thickBot="1" x14ac:dyDescent="0.25">
      <c r="A84" s="95"/>
      <c r="AB84" s="87"/>
    </row>
    <row r="85" spans="1:28" ht="15" x14ac:dyDescent="0.25">
      <c r="A85" s="99"/>
      <c r="D85" s="53" t="s">
        <v>15</v>
      </c>
      <c r="E85" s="54">
        <v>1</v>
      </c>
      <c r="F85" s="54">
        <v>1</v>
      </c>
      <c r="G85" s="54">
        <v>1</v>
      </c>
      <c r="H85" s="54">
        <v>1</v>
      </c>
      <c r="I85" s="54">
        <v>2</v>
      </c>
      <c r="J85" s="54">
        <v>2</v>
      </c>
      <c r="K85" s="54">
        <v>2</v>
      </c>
      <c r="L85" s="54">
        <v>1</v>
      </c>
      <c r="M85" s="55">
        <v>2</v>
      </c>
      <c r="N85" s="129">
        <v>13</v>
      </c>
      <c r="O85" s="132">
        <v>1</v>
      </c>
      <c r="P85" s="54">
        <v>1</v>
      </c>
      <c r="Q85" s="54">
        <v>2</v>
      </c>
      <c r="R85" s="54">
        <v>1</v>
      </c>
      <c r="S85" s="54">
        <v>1</v>
      </c>
      <c r="T85" s="54">
        <v>2</v>
      </c>
      <c r="U85" s="54">
        <v>2</v>
      </c>
      <c r="V85" s="54">
        <v>2</v>
      </c>
      <c r="W85" s="55">
        <v>1</v>
      </c>
      <c r="X85" s="116">
        <v>13</v>
      </c>
      <c r="Y85" s="55">
        <v>26</v>
      </c>
      <c r="AB85" s="87"/>
    </row>
    <row r="86" spans="1:28" ht="15" x14ac:dyDescent="0.25">
      <c r="A86" s="96" t="s">
        <v>22</v>
      </c>
      <c r="B86" s="78">
        <v>26.4</v>
      </c>
      <c r="C86" s="112">
        <v>26</v>
      </c>
      <c r="D86" s="57" t="s">
        <v>14</v>
      </c>
      <c r="E86" s="84">
        <v>8</v>
      </c>
      <c r="F86" s="84">
        <v>4</v>
      </c>
      <c r="G86" s="84">
        <v>7</v>
      </c>
      <c r="H86" s="84">
        <v>6</v>
      </c>
      <c r="I86" s="84">
        <v>7</v>
      </c>
      <c r="J86" s="84">
        <v>6</v>
      </c>
      <c r="K86" s="84">
        <v>6</v>
      </c>
      <c r="L86" s="84">
        <v>5</v>
      </c>
      <c r="M86" s="114">
        <v>7</v>
      </c>
      <c r="N86" s="130">
        <v>56</v>
      </c>
      <c r="O86" s="84">
        <v>7</v>
      </c>
      <c r="P86" s="84">
        <v>8</v>
      </c>
      <c r="Q86" s="84">
        <v>4</v>
      </c>
      <c r="R86" s="84">
        <v>7</v>
      </c>
      <c r="S86" s="84">
        <v>7</v>
      </c>
      <c r="T86" s="84">
        <v>6</v>
      </c>
      <c r="U86" s="84">
        <v>7</v>
      </c>
      <c r="V86" s="84">
        <v>7</v>
      </c>
      <c r="W86" s="114">
        <v>4</v>
      </c>
      <c r="X86" s="110">
        <v>57</v>
      </c>
      <c r="Y86" s="69">
        <v>113</v>
      </c>
      <c r="Z86" s="97">
        <v>1.0999999999999999</v>
      </c>
      <c r="AA86" s="143">
        <v>26.4</v>
      </c>
      <c r="AB86" s="98">
        <v>120</v>
      </c>
    </row>
    <row r="87" spans="1:28" ht="15.75" thickBot="1" x14ac:dyDescent="0.3">
      <c r="A87" s="99"/>
      <c r="D87" s="75" t="s">
        <v>18</v>
      </c>
      <c r="E87" s="56">
        <v>0</v>
      </c>
      <c r="F87" s="56">
        <v>2</v>
      </c>
      <c r="G87" s="56">
        <v>0</v>
      </c>
      <c r="H87" s="56">
        <v>2</v>
      </c>
      <c r="I87" s="56">
        <v>1</v>
      </c>
      <c r="J87" s="56">
        <v>2</v>
      </c>
      <c r="K87" s="56">
        <v>2</v>
      </c>
      <c r="L87" s="56">
        <v>2</v>
      </c>
      <c r="M87" s="117">
        <v>0</v>
      </c>
      <c r="N87" s="131">
        <v>11</v>
      </c>
      <c r="O87" s="133">
        <v>0</v>
      </c>
      <c r="P87" s="56">
        <v>0</v>
      </c>
      <c r="Q87" s="56">
        <v>3</v>
      </c>
      <c r="R87" s="56">
        <v>0</v>
      </c>
      <c r="S87" s="56">
        <v>1</v>
      </c>
      <c r="T87" s="56">
        <v>1</v>
      </c>
      <c r="U87" s="56">
        <v>1</v>
      </c>
      <c r="V87" s="56">
        <v>1</v>
      </c>
      <c r="W87" s="117">
        <v>3</v>
      </c>
      <c r="X87" s="121">
        <v>10</v>
      </c>
      <c r="Y87" s="70">
        <v>21</v>
      </c>
      <c r="AB87" s="87"/>
    </row>
    <row r="88" spans="1:28" ht="13.5" thickBot="1" x14ac:dyDescent="0.25">
      <c r="A88" s="95"/>
      <c r="AB88" s="87"/>
    </row>
    <row r="89" spans="1:28" ht="15" x14ac:dyDescent="0.25">
      <c r="A89" s="100"/>
      <c r="D89" s="58" t="s">
        <v>15</v>
      </c>
      <c r="E89" s="59">
        <v>1</v>
      </c>
      <c r="F89" s="59">
        <v>1</v>
      </c>
      <c r="G89" s="59">
        <v>1</v>
      </c>
      <c r="H89" s="59">
        <v>1</v>
      </c>
      <c r="I89" s="59">
        <v>2</v>
      </c>
      <c r="J89" s="59">
        <v>2</v>
      </c>
      <c r="K89" s="59">
        <v>2</v>
      </c>
      <c r="L89" s="59">
        <v>1</v>
      </c>
      <c r="M89" s="60">
        <v>2</v>
      </c>
      <c r="N89" s="134">
        <v>13</v>
      </c>
      <c r="O89" s="137">
        <v>1</v>
      </c>
      <c r="P89" s="59">
        <v>1</v>
      </c>
      <c r="Q89" s="59">
        <v>2</v>
      </c>
      <c r="R89" s="59">
        <v>1</v>
      </c>
      <c r="S89" s="59">
        <v>1</v>
      </c>
      <c r="T89" s="59">
        <v>1</v>
      </c>
      <c r="U89" s="59">
        <v>2</v>
      </c>
      <c r="V89" s="59">
        <v>2</v>
      </c>
      <c r="W89" s="60">
        <v>1</v>
      </c>
      <c r="X89" s="118">
        <v>12</v>
      </c>
      <c r="Y89" s="60">
        <v>25</v>
      </c>
      <c r="AB89" s="87"/>
    </row>
    <row r="90" spans="1:28" ht="15" x14ac:dyDescent="0.25">
      <c r="A90" s="101" t="s">
        <v>23</v>
      </c>
      <c r="B90" s="79">
        <v>25.900000000000016</v>
      </c>
      <c r="C90" s="112">
        <v>25</v>
      </c>
      <c r="D90" s="62" t="s">
        <v>14</v>
      </c>
      <c r="E90" s="84">
        <v>6</v>
      </c>
      <c r="F90" s="84">
        <v>5</v>
      </c>
      <c r="G90" s="84">
        <v>7</v>
      </c>
      <c r="H90" s="84">
        <v>8</v>
      </c>
      <c r="I90" s="84">
        <v>8</v>
      </c>
      <c r="J90" s="84">
        <v>6</v>
      </c>
      <c r="K90" s="84">
        <v>7</v>
      </c>
      <c r="L90" s="84">
        <v>5</v>
      </c>
      <c r="M90" s="114">
        <v>4</v>
      </c>
      <c r="N90" s="135">
        <v>56</v>
      </c>
      <c r="O90" s="84">
        <v>7</v>
      </c>
      <c r="P90" s="84">
        <v>6</v>
      </c>
      <c r="Q90" s="84">
        <v>4</v>
      </c>
      <c r="R90" s="84">
        <v>6</v>
      </c>
      <c r="S90" s="84">
        <v>8</v>
      </c>
      <c r="T90" s="84">
        <v>3</v>
      </c>
      <c r="U90" s="84">
        <v>6</v>
      </c>
      <c r="V90" s="84">
        <v>7</v>
      </c>
      <c r="W90" s="114">
        <v>5</v>
      </c>
      <c r="X90" s="111">
        <v>52</v>
      </c>
      <c r="Y90" s="71">
        <v>108</v>
      </c>
      <c r="Z90" s="102">
        <v>0.7</v>
      </c>
      <c r="AA90" s="141">
        <v>26.4</v>
      </c>
      <c r="AB90" s="103">
        <v>137</v>
      </c>
    </row>
    <row r="91" spans="1:28" ht="15.75" thickBot="1" x14ac:dyDescent="0.3">
      <c r="A91" s="104"/>
      <c r="B91" s="105"/>
      <c r="C91" s="105"/>
      <c r="D91" s="76" t="s">
        <v>18</v>
      </c>
      <c r="E91" s="61">
        <v>2</v>
      </c>
      <c r="F91" s="61">
        <v>1</v>
      </c>
      <c r="G91" s="61">
        <v>0</v>
      </c>
      <c r="H91" s="61">
        <v>0</v>
      </c>
      <c r="I91" s="61">
        <v>0</v>
      </c>
      <c r="J91" s="61">
        <v>2</v>
      </c>
      <c r="K91" s="61">
        <v>1</v>
      </c>
      <c r="L91" s="61">
        <v>2</v>
      </c>
      <c r="M91" s="119">
        <v>3</v>
      </c>
      <c r="N91" s="136">
        <v>11</v>
      </c>
      <c r="O91" s="138">
        <v>0</v>
      </c>
      <c r="P91" s="61">
        <v>2</v>
      </c>
      <c r="Q91" s="61">
        <v>3</v>
      </c>
      <c r="R91" s="61">
        <v>1</v>
      </c>
      <c r="S91" s="61">
        <v>0</v>
      </c>
      <c r="T91" s="61">
        <v>3</v>
      </c>
      <c r="U91" s="61">
        <v>2</v>
      </c>
      <c r="V91" s="61">
        <v>1</v>
      </c>
      <c r="W91" s="119">
        <v>2</v>
      </c>
      <c r="X91" s="122">
        <v>14</v>
      </c>
      <c r="Y91" s="72">
        <v>25</v>
      </c>
      <c r="Z91" s="105"/>
      <c r="AA91" s="105"/>
      <c r="AB91" s="106"/>
    </row>
    <row r="92" spans="1:28" ht="13.5" thickBot="1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</row>
    <row r="93" spans="1:28" ht="15" x14ac:dyDescent="0.25">
      <c r="A93" s="164"/>
      <c r="B93" s="171" t="s">
        <v>4</v>
      </c>
      <c r="C93" s="174" t="s">
        <v>19</v>
      </c>
      <c r="D93" s="64" t="s">
        <v>1</v>
      </c>
      <c r="E93" s="163">
        <v>379</v>
      </c>
      <c r="F93" s="163">
        <v>132</v>
      </c>
      <c r="G93" s="163">
        <v>482</v>
      </c>
      <c r="H93" s="163">
        <v>369</v>
      </c>
      <c r="I93" s="163">
        <v>276</v>
      </c>
      <c r="J93" s="163">
        <v>313</v>
      </c>
      <c r="K93" s="163">
        <v>505</v>
      </c>
      <c r="L93" s="163">
        <v>316</v>
      </c>
      <c r="M93" s="163">
        <v>200</v>
      </c>
      <c r="N93" s="177" t="s">
        <v>16</v>
      </c>
      <c r="O93" s="163">
        <v>486</v>
      </c>
      <c r="P93" s="163">
        <v>306</v>
      </c>
      <c r="Q93" s="163">
        <v>144</v>
      </c>
      <c r="R93" s="163">
        <v>466</v>
      </c>
      <c r="S93" s="163">
        <v>369</v>
      </c>
      <c r="T93" s="163">
        <v>361</v>
      </c>
      <c r="U93" s="163">
        <v>381</v>
      </c>
      <c r="V93" s="163">
        <v>145</v>
      </c>
      <c r="W93" s="163">
        <v>414</v>
      </c>
      <c r="X93" s="177" t="s">
        <v>17</v>
      </c>
      <c r="Y93" s="89">
        <v>71</v>
      </c>
      <c r="Z93" s="180" t="s">
        <v>27</v>
      </c>
      <c r="AA93" s="183" t="s">
        <v>6</v>
      </c>
      <c r="AB93" s="186" t="s">
        <v>20</v>
      </c>
    </row>
    <row r="94" spans="1:28" ht="15" x14ac:dyDescent="0.25">
      <c r="A94" s="164" t="s">
        <v>33</v>
      </c>
      <c r="B94" s="172"/>
      <c r="C94" s="175"/>
      <c r="D94" s="65" t="s">
        <v>2</v>
      </c>
      <c r="E94" s="43">
        <v>4</v>
      </c>
      <c r="F94" s="39">
        <v>3</v>
      </c>
      <c r="G94" s="39">
        <v>5</v>
      </c>
      <c r="H94" s="39">
        <v>4</v>
      </c>
      <c r="I94" s="39">
        <v>4</v>
      </c>
      <c r="J94" s="39">
        <v>4</v>
      </c>
      <c r="K94" s="39">
        <v>5</v>
      </c>
      <c r="L94" s="39">
        <v>4</v>
      </c>
      <c r="M94" s="44">
        <v>3</v>
      </c>
      <c r="N94" s="178"/>
      <c r="O94" s="43">
        <v>5</v>
      </c>
      <c r="P94" s="39">
        <v>4</v>
      </c>
      <c r="Q94" s="39">
        <v>3</v>
      </c>
      <c r="R94" s="39">
        <v>5</v>
      </c>
      <c r="S94" s="39">
        <v>4</v>
      </c>
      <c r="T94" s="39">
        <v>4</v>
      </c>
      <c r="U94" s="39">
        <v>4</v>
      </c>
      <c r="V94" s="39">
        <v>3</v>
      </c>
      <c r="W94" s="44">
        <v>4</v>
      </c>
      <c r="X94" s="178"/>
      <c r="Y94" s="63">
        <v>72</v>
      </c>
      <c r="Z94" s="181"/>
      <c r="AA94" s="184"/>
      <c r="AB94" s="187"/>
    </row>
    <row r="95" spans="1:28" ht="15.75" thickBot="1" x14ac:dyDescent="0.3">
      <c r="A95" s="165">
        <v>45177</v>
      </c>
      <c r="B95" s="173"/>
      <c r="C95" s="176"/>
      <c r="D95" s="66" t="s">
        <v>3</v>
      </c>
      <c r="E95" s="45">
        <v>1</v>
      </c>
      <c r="F95" s="46">
        <v>17</v>
      </c>
      <c r="G95" s="46">
        <v>6</v>
      </c>
      <c r="H95" s="46">
        <v>9</v>
      </c>
      <c r="I95" s="46">
        <v>18</v>
      </c>
      <c r="J95" s="46">
        <v>12</v>
      </c>
      <c r="K95" s="46">
        <v>13</v>
      </c>
      <c r="L95" s="46">
        <v>15</v>
      </c>
      <c r="M95" s="47">
        <v>8</v>
      </c>
      <c r="N95" s="179"/>
      <c r="O95" s="45">
        <v>10</v>
      </c>
      <c r="P95" s="46">
        <v>5</v>
      </c>
      <c r="Q95" s="46">
        <v>16</v>
      </c>
      <c r="R95" s="46">
        <v>7</v>
      </c>
      <c r="S95" s="46">
        <v>3</v>
      </c>
      <c r="T95" s="46">
        <v>11</v>
      </c>
      <c r="U95" s="46">
        <v>4</v>
      </c>
      <c r="V95" s="46">
        <v>14</v>
      </c>
      <c r="W95" s="47">
        <v>2</v>
      </c>
      <c r="X95" s="179"/>
      <c r="Y95" s="108">
        <v>126</v>
      </c>
      <c r="Z95" s="182"/>
      <c r="AA95" s="185"/>
      <c r="AB95" s="188"/>
    </row>
    <row r="96" spans="1:28" ht="15" x14ac:dyDescent="0.25">
      <c r="A96" s="91"/>
      <c r="D96" s="48" t="s">
        <v>15</v>
      </c>
      <c r="E96" s="49">
        <v>2</v>
      </c>
      <c r="F96" s="49">
        <v>1</v>
      </c>
      <c r="G96" s="49">
        <v>2</v>
      </c>
      <c r="H96" s="49">
        <v>2</v>
      </c>
      <c r="I96" s="49">
        <v>1</v>
      </c>
      <c r="J96" s="49">
        <v>1</v>
      </c>
      <c r="K96" s="49">
        <v>1</v>
      </c>
      <c r="L96" s="49">
        <v>1</v>
      </c>
      <c r="M96" s="50">
        <v>2</v>
      </c>
      <c r="N96" s="123">
        <v>13</v>
      </c>
      <c r="O96" s="126">
        <v>2</v>
      </c>
      <c r="P96" s="49">
        <v>2</v>
      </c>
      <c r="Q96" s="49">
        <v>1</v>
      </c>
      <c r="R96" s="49">
        <v>2</v>
      </c>
      <c r="S96" s="49">
        <v>2</v>
      </c>
      <c r="T96" s="49">
        <v>1</v>
      </c>
      <c r="U96" s="49">
        <v>2</v>
      </c>
      <c r="V96" s="49">
        <v>1</v>
      </c>
      <c r="W96" s="50">
        <v>2</v>
      </c>
      <c r="X96" s="113">
        <v>15</v>
      </c>
      <c r="Y96" s="85">
        <v>28</v>
      </c>
      <c r="AB96" s="87"/>
    </row>
    <row r="97" spans="1:28" ht="15" x14ac:dyDescent="0.25">
      <c r="A97" s="91" t="s">
        <v>24</v>
      </c>
      <c r="B97" s="73">
        <v>25.700000000000021</v>
      </c>
      <c r="C97" s="112">
        <v>28</v>
      </c>
      <c r="D97" s="52" t="s">
        <v>14</v>
      </c>
      <c r="E97" s="84">
        <v>6</v>
      </c>
      <c r="F97" s="84">
        <v>5</v>
      </c>
      <c r="G97" s="84">
        <v>6</v>
      </c>
      <c r="H97" s="84">
        <v>5</v>
      </c>
      <c r="I97" s="84">
        <v>5</v>
      </c>
      <c r="J97" s="84">
        <v>7</v>
      </c>
      <c r="K97" s="84">
        <v>7</v>
      </c>
      <c r="L97" s="84">
        <v>4</v>
      </c>
      <c r="M97" s="114">
        <v>5</v>
      </c>
      <c r="N97" s="124">
        <v>50</v>
      </c>
      <c r="O97" s="84">
        <v>5</v>
      </c>
      <c r="P97" s="84">
        <v>6</v>
      </c>
      <c r="Q97" s="84">
        <v>4</v>
      </c>
      <c r="R97" s="84">
        <v>6</v>
      </c>
      <c r="S97" s="84">
        <v>6</v>
      </c>
      <c r="T97" s="84">
        <v>5</v>
      </c>
      <c r="U97" s="84">
        <v>8</v>
      </c>
      <c r="V97" s="84">
        <v>4</v>
      </c>
      <c r="W97" s="114">
        <v>7</v>
      </c>
      <c r="X97" s="109">
        <v>51</v>
      </c>
      <c r="Y97" s="67">
        <v>101</v>
      </c>
      <c r="Z97" s="92">
        <v>0</v>
      </c>
      <c r="AA97" s="142">
        <v>25.700000000000021</v>
      </c>
      <c r="AB97" s="93">
        <v>121</v>
      </c>
    </row>
    <row r="98" spans="1:28" ht="15.75" thickBot="1" x14ac:dyDescent="0.3">
      <c r="A98" s="94"/>
      <c r="D98" s="74" t="s">
        <v>18</v>
      </c>
      <c r="E98" s="51">
        <v>2</v>
      </c>
      <c r="F98" s="51">
        <v>1</v>
      </c>
      <c r="G98" s="51">
        <v>3</v>
      </c>
      <c r="H98" s="51">
        <v>3</v>
      </c>
      <c r="I98" s="51">
        <v>2</v>
      </c>
      <c r="J98" s="51">
        <v>0</v>
      </c>
      <c r="K98" s="51">
        <v>1</v>
      </c>
      <c r="L98" s="51">
        <v>3</v>
      </c>
      <c r="M98" s="115">
        <v>2</v>
      </c>
      <c r="N98" s="125">
        <v>17</v>
      </c>
      <c r="O98" s="128">
        <v>4</v>
      </c>
      <c r="P98" s="51">
        <v>2</v>
      </c>
      <c r="Q98" s="51">
        <v>2</v>
      </c>
      <c r="R98" s="51">
        <v>3</v>
      </c>
      <c r="S98" s="51">
        <v>2</v>
      </c>
      <c r="T98" s="51">
        <v>2</v>
      </c>
      <c r="U98" s="51">
        <v>0</v>
      </c>
      <c r="V98" s="51">
        <v>2</v>
      </c>
      <c r="W98" s="115">
        <v>1</v>
      </c>
      <c r="X98" s="120">
        <v>18</v>
      </c>
      <c r="Y98" s="68">
        <v>35</v>
      </c>
      <c r="AB98" s="87"/>
    </row>
    <row r="99" spans="1:28" ht="13.5" thickBot="1" x14ac:dyDescent="0.25">
      <c r="A99" s="95"/>
      <c r="AB99" s="87"/>
    </row>
    <row r="100" spans="1:28" ht="15" x14ac:dyDescent="0.25">
      <c r="A100" s="99"/>
      <c r="D100" s="53" t="s">
        <v>15</v>
      </c>
      <c r="E100" s="54">
        <v>2</v>
      </c>
      <c r="F100" s="54">
        <v>1</v>
      </c>
      <c r="G100" s="54">
        <v>2</v>
      </c>
      <c r="H100" s="54">
        <v>2</v>
      </c>
      <c r="I100" s="54">
        <v>1</v>
      </c>
      <c r="J100" s="54">
        <v>1</v>
      </c>
      <c r="K100" s="54">
        <v>1</v>
      </c>
      <c r="L100" s="54">
        <v>1</v>
      </c>
      <c r="M100" s="55">
        <v>2</v>
      </c>
      <c r="N100" s="129">
        <v>13</v>
      </c>
      <c r="O100" s="132">
        <v>2</v>
      </c>
      <c r="P100" s="54">
        <v>2</v>
      </c>
      <c r="Q100" s="54">
        <v>1</v>
      </c>
      <c r="R100" s="54">
        <v>2</v>
      </c>
      <c r="S100" s="54">
        <v>2</v>
      </c>
      <c r="T100" s="54">
        <v>1</v>
      </c>
      <c r="U100" s="54">
        <v>2</v>
      </c>
      <c r="V100" s="54">
        <v>1</v>
      </c>
      <c r="W100" s="55">
        <v>2</v>
      </c>
      <c r="X100" s="116">
        <v>15</v>
      </c>
      <c r="Y100" s="55">
        <v>28</v>
      </c>
      <c r="AB100" s="87"/>
    </row>
    <row r="101" spans="1:28" ht="15" x14ac:dyDescent="0.25">
      <c r="A101" s="96" t="s">
        <v>22</v>
      </c>
      <c r="B101" s="78">
        <v>26.4</v>
      </c>
      <c r="C101" s="112">
        <v>28</v>
      </c>
      <c r="D101" s="57" t="s">
        <v>14</v>
      </c>
      <c r="E101" s="84">
        <v>7</v>
      </c>
      <c r="F101" s="84">
        <v>6</v>
      </c>
      <c r="G101" s="84">
        <v>9</v>
      </c>
      <c r="H101" s="84">
        <v>5</v>
      </c>
      <c r="I101" s="84">
        <v>7</v>
      </c>
      <c r="J101" s="84">
        <v>6</v>
      </c>
      <c r="K101" s="84">
        <v>8</v>
      </c>
      <c r="L101" s="84">
        <v>6</v>
      </c>
      <c r="M101" s="114">
        <v>6</v>
      </c>
      <c r="N101" s="130">
        <v>60</v>
      </c>
      <c r="O101" s="84">
        <v>9</v>
      </c>
      <c r="P101" s="84">
        <v>6</v>
      </c>
      <c r="Q101" s="84">
        <v>4</v>
      </c>
      <c r="R101" s="84">
        <v>9</v>
      </c>
      <c r="S101" s="84">
        <v>8</v>
      </c>
      <c r="T101" s="84">
        <v>7</v>
      </c>
      <c r="U101" s="84">
        <v>8</v>
      </c>
      <c r="V101" s="84">
        <v>6</v>
      </c>
      <c r="W101" s="114">
        <v>7</v>
      </c>
      <c r="X101" s="110">
        <v>64</v>
      </c>
      <c r="Y101" s="69">
        <v>124</v>
      </c>
      <c r="Z101" s="97">
        <v>2.0000000000000004</v>
      </c>
      <c r="AA101" s="143">
        <v>26.4</v>
      </c>
      <c r="AB101" s="98">
        <v>119</v>
      </c>
    </row>
    <row r="102" spans="1:28" ht="15.75" thickBot="1" x14ac:dyDescent="0.3">
      <c r="A102" s="99"/>
      <c r="D102" s="75" t="s">
        <v>18</v>
      </c>
      <c r="E102" s="56">
        <v>1</v>
      </c>
      <c r="F102" s="56">
        <v>0</v>
      </c>
      <c r="G102" s="56">
        <v>0</v>
      </c>
      <c r="H102" s="56">
        <v>3</v>
      </c>
      <c r="I102" s="56">
        <v>0</v>
      </c>
      <c r="J102" s="56">
        <v>1</v>
      </c>
      <c r="K102" s="56">
        <v>0</v>
      </c>
      <c r="L102" s="56">
        <v>1</v>
      </c>
      <c r="M102" s="117">
        <v>1</v>
      </c>
      <c r="N102" s="131">
        <v>7</v>
      </c>
      <c r="O102" s="133">
        <v>0</v>
      </c>
      <c r="P102" s="56">
        <v>2</v>
      </c>
      <c r="Q102" s="56">
        <v>2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117">
        <v>1</v>
      </c>
      <c r="X102" s="121">
        <v>5</v>
      </c>
      <c r="Y102" s="70">
        <v>12</v>
      </c>
      <c r="AB102" s="87"/>
    </row>
    <row r="103" spans="1:28" ht="13.5" thickBot="1" x14ac:dyDescent="0.25">
      <c r="A103" s="95"/>
      <c r="AB103" s="87"/>
    </row>
    <row r="104" spans="1:28" ht="15" x14ac:dyDescent="0.25">
      <c r="A104" s="100"/>
      <c r="D104" s="58" t="s">
        <v>15</v>
      </c>
      <c r="E104" s="59">
        <v>2</v>
      </c>
      <c r="F104" s="59">
        <v>1</v>
      </c>
      <c r="G104" s="59">
        <v>2</v>
      </c>
      <c r="H104" s="59">
        <v>2</v>
      </c>
      <c r="I104" s="59">
        <v>1</v>
      </c>
      <c r="J104" s="59">
        <v>1</v>
      </c>
      <c r="K104" s="59">
        <v>1</v>
      </c>
      <c r="L104" s="59">
        <v>1</v>
      </c>
      <c r="M104" s="60">
        <v>2</v>
      </c>
      <c r="N104" s="134">
        <v>13</v>
      </c>
      <c r="O104" s="137">
        <v>1</v>
      </c>
      <c r="P104" s="59">
        <v>2</v>
      </c>
      <c r="Q104" s="59">
        <v>1</v>
      </c>
      <c r="R104" s="59">
        <v>2</v>
      </c>
      <c r="S104" s="59">
        <v>2</v>
      </c>
      <c r="T104" s="59">
        <v>1</v>
      </c>
      <c r="U104" s="59">
        <v>2</v>
      </c>
      <c r="V104" s="59">
        <v>1</v>
      </c>
      <c r="W104" s="60">
        <v>2</v>
      </c>
      <c r="X104" s="118">
        <v>14</v>
      </c>
      <c r="Y104" s="60">
        <v>27</v>
      </c>
      <c r="AB104" s="87"/>
    </row>
    <row r="105" spans="1:28" ht="15" x14ac:dyDescent="0.25">
      <c r="A105" s="101" t="s">
        <v>23</v>
      </c>
      <c r="B105" s="79">
        <v>25.400000000000016</v>
      </c>
      <c r="C105" s="112">
        <v>27</v>
      </c>
      <c r="D105" s="62" t="s">
        <v>14</v>
      </c>
      <c r="E105" s="84">
        <v>8</v>
      </c>
      <c r="F105" s="84">
        <v>4</v>
      </c>
      <c r="G105" s="84">
        <v>6</v>
      </c>
      <c r="H105" s="84">
        <v>7</v>
      </c>
      <c r="I105" s="84">
        <v>4</v>
      </c>
      <c r="J105" s="84">
        <v>7</v>
      </c>
      <c r="K105" s="84">
        <v>8</v>
      </c>
      <c r="L105" s="84">
        <v>6</v>
      </c>
      <c r="M105" s="114">
        <v>5</v>
      </c>
      <c r="N105" s="135">
        <v>55</v>
      </c>
      <c r="O105" s="84">
        <v>8</v>
      </c>
      <c r="P105" s="84">
        <v>6</v>
      </c>
      <c r="Q105" s="84">
        <v>4</v>
      </c>
      <c r="R105" s="84">
        <v>9</v>
      </c>
      <c r="S105" s="84">
        <v>5</v>
      </c>
      <c r="T105" s="84">
        <v>4</v>
      </c>
      <c r="U105" s="84">
        <v>7</v>
      </c>
      <c r="V105" s="84">
        <v>3</v>
      </c>
      <c r="W105" s="114">
        <v>7</v>
      </c>
      <c r="X105" s="111">
        <v>53</v>
      </c>
      <c r="Y105" s="71">
        <v>108</v>
      </c>
      <c r="Z105" s="102">
        <v>0.5</v>
      </c>
      <c r="AA105" s="141">
        <v>25.900000000000016</v>
      </c>
      <c r="AB105" s="103">
        <v>136</v>
      </c>
    </row>
    <row r="106" spans="1:28" ht="15.75" thickBot="1" x14ac:dyDescent="0.3">
      <c r="A106" s="104"/>
      <c r="B106" s="105"/>
      <c r="C106" s="105"/>
      <c r="D106" s="76" t="s">
        <v>18</v>
      </c>
      <c r="E106" s="61">
        <v>0</v>
      </c>
      <c r="F106" s="61">
        <v>2</v>
      </c>
      <c r="G106" s="61">
        <v>3</v>
      </c>
      <c r="H106" s="61">
        <v>1</v>
      </c>
      <c r="I106" s="61">
        <v>3</v>
      </c>
      <c r="J106" s="61">
        <v>0</v>
      </c>
      <c r="K106" s="61">
        <v>0</v>
      </c>
      <c r="L106" s="61">
        <v>1</v>
      </c>
      <c r="M106" s="119">
        <v>2</v>
      </c>
      <c r="N106" s="136">
        <v>12</v>
      </c>
      <c r="O106" s="138">
        <v>0</v>
      </c>
      <c r="P106" s="61">
        <v>2</v>
      </c>
      <c r="Q106" s="61">
        <v>2</v>
      </c>
      <c r="R106" s="61">
        <v>0</v>
      </c>
      <c r="S106" s="61">
        <v>3</v>
      </c>
      <c r="T106" s="61">
        <v>3</v>
      </c>
      <c r="U106" s="61">
        <v>1</v>
      </c>
      <c r="V106" s="61">
        <v>3</v>
      </c>
      <c r="W106" s="119">
        <v>1</v>
      </c>
      <c r="X106" s="122">
        <v>15</v>
      </c>
      <c r="Y106" s="72">
        <v>27</v>
      </c>
      <c r="Z106" s="105"/>
      <c r="AA106" s="105"/>
      <c r="AB106" s="106"/>
    </row>
    <row r="107" spans="1:28" ht="13.5" thickBot="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</row>
    <row r="108" spans="1:28" ht="15" x14ac:dyDescent="0.25">
      <c r="A108" s="88"/>
      <c r="B108" s="171" t="s">
        <v>4</v>
      </c>
      <c r="C108" s="174" t="s">
        <v>19</v>
      </c>
      <c r="D108" s="64" t="s">
        <v>1</v>
      </c>
      <c r="E108" s="40">
        <v>382</v>
      </c>
      <c r="F108" s="41">
        <v>459</v>
      </c>
      <c r="G108" s="41">
        <v>301</v>
      </c>
      <c r="H108" s="41">
        <v>302</v>
      </c>
      <c r="I108" s="41">
        <v>146</v>
      </c>
      <c r="J108" s="41">
        <v>373</v>
      </c>
      <c r="K108" s="41">
        <v>478</v>
      </c>
      <c r="L108" s="41">
        <v>172</v>
      </c>
      <c r="M108" s="42">
        <v>349</v>
      </c>
      <c r="N108" s="177" t="s">
        <v>16</v>
      </c>
      <c r="O108" s="40">
        <v>403</v>
      </c>
      <c r="P108" s="41">
        <v>182</v>
      </c>
      <c r="Q108" s="41">
        <v>471</v>
      </c>
      <c r="R108" s="41">
        <v>150</v>
      </c>
      <c r="S108" s="41">
        <v>387</v>
      </c>
      <c r="T108" s="41">
        <v>286</v>
      </c>
      <c r="U108" s="41">
        <v>376</v>
      </c>
      <c r="V108" s="41">
        <v>476</v>
      </c>
      <c r="W108" s="42">
        <v>270</v>
      </c>
      <c r="X108" s="177" t="s">
        <v>17</v>
      </c>
      <c r="Y108" s="89">
        <v>71.5</v>
      </c>
      <c r="Z108" s="180" t="s">
        <v>27</v>
      </c>
      <c r="AA108" s="183" t="s">
        <v>6</v>
      </c>
      <c r="AB108" s="186" t="s">
        <v>20</v>
      </c>
    </row>
    <row r="109" spans="1:28" ht="15" x14ac:dyDescent="0.25">
      <c r="A109" s="90" t="s">
        <v>21</v>
      </c>
      <c r="B109" s="172"/>
      <c r="C109" s="175"/>
      <c r="D109" s="65" t="s">
        <v>2</v>
      </c>
      <c r="E109" s="43">
        <v>4</v>
      </c>
      <c r="F109" s="39">
        <v>5</v>
      </c>
      <c r="G109" s="39">
        <v>4</v>
      </c>
      <c r="H109" s="39">
        <v>4</v>
      </c>
      <c r="I109" s="39">
        <v>3</v>
      </c>
      <c r="J109" s="39">
        <v>4</v>
      </c>
      <c r="K109" s="39">
        <v>5</v>
      </c>
      <c r="L109" s="39">
        <v>3</v>
      </c>
      <c r="M109" s="44">
        <v>4</v>
      </c>
      <c r="N109" s="178"/>
      <c r="O109" s="43">
        <v>4</v>
      </c>
      <c r="P109" s="39">
        <v>3</v>
      </c>
      <c r="Q109" s="39">
        <v>5</v>
      </c>
      <c r="R109" s="39">
        <v>3</v>
      </c>
      <c r="S109" s="39">
        <v>4</v>
      </c>
      <c r="T109" s="39">
        <v>4</v>
      </c>
      <c r="U109" s="39">
        <v>4</v>
      </c>
      <c r="V109" s="39">
        <v>5</v>
      </c>
      <c r="W109" s="44">
        <v>4</v>
      </c>
      <c r="X109" s="178"/>
      <c r="Y109" s="63">
        <v>72</v>
      </c>
      <c r="Z109" s="181"/>
      <c r="AA109" s="184"/>
      <c r="AB109" s="187"/>
    </row>
    <row r="110" spans="1:28" ht="15.75" thickBot="1" x14ac:dyDescent="0.3">
      <c r="A110" s="107">
        <v>45167</v>
      </c>
      <c r="B110" s="173"/>
      <c r="C110" s="176"/>
      <c r="D110" s="66" t="s">
        <v>3</v>
      </c>
      <c r="E110" s="45">
        <v>5</v>
      </c>
      <c r="F110" s="46">
        <v>9</v>
      </c>
      <c r="G110" s="46">
        <v>13</v>
      </c>
      <c r="H110" s="46">
        <v>15</v>
      </c>
      <c r="I110" s="46">
        <v>17</v>
      </c>
      <c r="J110" s="46">
        <v>3</v>
      </c>
      <c r="K110" s="46">
        <v>7</v>
      </c>
      <c r="L110" s="46">
        <v>11</v>
      </c>
      <c r="M110" s="47">
        <v>1</v>
      </c>
      <c r="N110" s="179"/>
      <c r="O110" s="45">
        <v>4</v>
      </c>
      <c r="P110" s="46">
        <v>14</v>
      </c>
      <c r="Q110" s="46">
        <v>6</v>
      </c>
      <c r="R110" s="46">
        <v>18</v>
      </c>
      <c r="S110" s="46">
        <v>2</v>
      </c>
      <c r="T110" s="46">
        <v>16</v>
      </c>
      <c r="U110" s="46">
        <v>8</v>
      </c>
      <c r="V110" s="46">
        <v>12</v>
      </c>
      <c r="W110" s="47">
        <v>10</v>
      </c>
      <c r="X110" s="179"/>
      <c r="Y110" s="108">
        <v>130</v>
      </c>
      <c r="Z110" s="182"/>
      <c r="AA110" s="185"/>
      <c r="AB110" s="188"/>
    </row>
    <row r="111" spans="1:28" ht="15" x14ac:dyDescent="0.25">
      <c r="A111" s="91"/>
      <c r="D111" s="48" t="s">
        <v>15</v>
      </c>
      <c r="E111" s="49">
        <v>2</v>
      </c>
      <c r="F111" s="49">
        <v>2</v>
      </c>
      <c r="G111" s="49">
        <v>1</v>
      </c>
      <c r="H111" s="49">
        <v>1</v>
      </c>
      <c r="I111" s="49">
        <v>1</v>
      </c>
      <c r="J111" s="49">
        <v>2</v>
      </c>
      <c r="K111" s="49">
        <v>2</v>
      </c>
      <c r="L111" s="49">
        <v>2</v>
      </c>
      <c r="M111" s="50">
        <v>2</v>
      </c>
      <c r="N111" s="123">
        <v>15</v>
      </c>
      <c r="O111" s="126">
        <v>2</v>
      </c>
      <c r="P111" s="49">
        <v>1</v>
      </c>
      <c r="Q111" s="49">
        <v>2</v>
      </c>
      <c r="R111" s="49">
        <v>1</v>
      </c>
      <c r="S111" s="49">
        <v>2</v>
      </c>
      <c r="T111" s="49">
        <v>1</v>
      </c>
      <c r="U111" s="49">
        <v>2</v>
      </c>
      <c r="V111" s="49">
        <v>1</v>
      </c>
      <c r="W111" s="50">
        <v>2</v>
      </c>
      <c r="X111" s="113">
        <v>14</v>
      </c>
      <c r="Y111" s="85">
        <v>29</v>
      </c>
      <c r="AB111" s="87"/>
    </row>
    <row r="112" spans="1:28" ht="15" x14ac:dyDescent="0.25">
      <c r="A112" s="91" t="s">
        <v>24</v>
      </c>
      <c r="B112" s="73">
        <v>25.700000000000021</v>
      </c>
      <c r="C112" s="112">
        <v>29</v>
      </c>
      <c r="D112" s="52" t="s">
        <v>14</v>
      </c>
      <c r="E112" s="84">
        <v>0</v>
      </c>
      <c r="F112" s="84">
        <v>0</v>
      </c>
      <c r="G112" s="84">
        <v>0</v>
      </c>
      <c r="H112" s="84">
        <v>0</v>
      </c>
      <c r="I112" s="84">
        <v>0</v>
      </c>
      <c r="J112" s="84">
        <v>0</v>
      </c>
      <c r="K112" s="84">
        <v>0</v>
      </c>
      <c r="L112" s="84">
        <v>0</v>
      </c>
      <c r="M112" s="114">
        <v>0</v>
      </c>
      <c r="N112" s="124">
        <v>0</v>
      </c>
      <c r="O112" s="84">
        <v>0</v>
      </c>
      <c r="P112" s="84">
        <v>0</v>
      </c>
      <c r="Q112" s="84">
        <v>0</v>
      </c>
      <c r="R112" s="84">
        <v>0</v>
      </c>
      <c r="S112" s="84">
        <v>0</v>
      </c>
      <c r="T112" s="84">
        <v>0</v>
      </c>
      <c r="U112" s="84">
        <v>0</v>
      </c>
      <c r="V112" s="84">
        <v>0</v>
      </c>
      <c r="W112" s="114">
        <v>0</v>
      </c>
      <c r="X112" s="109">
        <v>0</v>
      </c>
      <c r="Y112" s="67">
        <v>0</v>
      </c>
      <c r="Z112" s="92">
        <v>0</v>
      </c>
      <c r="AA112" s="142">
        <v>25.700000000000021</v>
      </c>
      <c r="AB112" s="93">
        <v>120</v>
      </c>
    </row>
    <row r="113" spans="1:28" ht="15.75" thickBot="1" x14ac:dyDescent="0.3">
      <c r="A113" s="94"/>
      <c r="D113" s="74" t="s">
        <v>18</v>
      </c>
      <c r="E113" s="51">
        <v>0</v>
      </c>
      <c r="F113" s="51">
        <v>0</v>
      </c>
      <c r="G113" s="51">
        <v>0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115">
        <v>0</v>
      </c>
      <c r="N113" s="125">
        <v>0</v>
      </c>
      <c r="O113" s="128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115">
        <v>0</v>
      </c>
      <c r="X113" s="120">
        <v>0</v>
      </c>
      <c r="Y113" s="68">
        <v>0</v>
      </c>
      <c r="AB113" s="87"/>
    </row>
    <row r="114" spans="1:28" ht="13.5" thickBot="1" x14ac:dyDescent="0.25">
      <c r="A114" s="95"/>
      <c r="AB114" s="87"/>
    </row>
    <row r="115" spans="1:28" ht="15" x14ac:dyDescent="0.25">
      <c r="A115" s="99"/>
      <c r="D115" s="53" t="s">
        <v>15</v>
      </c>
      <c r="E115" s="54">
        <v>2</v>
      </c>
      <c r="F115" s="54">
        <v>2</v>
      </c>
      <c r="G115" s="54">
        <v>1</v>
      </c>
      <c r="H115" s="54">
        <v>1</v>
      </c>
      <c r="I115" s="54">
        <v>1</v>
      </c>
      <c r="J115" s="54">
        <v>2</v>
      </c>
      <c r="K115" s="54">
        <v>2</v>
      </c>
      <c r="L115" s="54">
        <v>2</v>
      </c>
      <c r="M115" s="55">
        <v>2</v>
      </c>
      <c r="N115" s="129">
        <v>15</v>
      </c>
      <c r="O115" s="132">
        <v>2</v>
      </c>
      <c r="P115" s="54">
        <v>1</v>
      </c>
      <c r="Q115" s="54">
        <v>2</v>
      </c>
      <c r="R115" s="54">
        <v>1</v>
      </c>
      <c r="S115" s="54">
        <v>2</v>
      </c>
      <c r="T115" s="54">
        <v>1</v>
      </c>
      <c r="U115" s="54">
        <v>2</v>
      </c>
      <c r="V115" s="54">
        <v>2</v>
      </c>
      <c r="W115" s="55">
        <v>2</v>
      </c>
      <c r="X115" s="116">
        <v>15</v>
      </c>
      <c r="Y115" s="55">
        <v>30</v>
      </c>
      <c r="AB115" s="87"/>
    </row>
    <row r="116" spans="1:28" ht="15" x14ac:dyDescent="0.25">
      <c r="A116" s="96" t="s">
        <v>22</v>
      </c>
      <c r="B116" s="78">
        <v>26.4</v>
      </c>
      <c r="C116" s="112">
        <v>30</v>
      </c>
      <c r="D116" s="57" t="s">
        <v>14</v>
      </c>
      <c r="E116" s="84">
        <v>7</v>
      </c>
      <c r="F116" s="84">
        <v>8</v>
      </c>
      <c r="G116" s="84">
        <v>7</v>
      </c>
      <c r="H116" s="84">
        <v>7</v>
      </c>
      <c r="I116" s="84">
        <v>6</v>
      </c>
      <c r="J116" s="84">
        <v>8</v>
      </c>
      <c r="K116" s="84">
        <v>8</v>
      </c>
      <c r="L116" s="84">
        <v>4</v>
      </c>
      <c r="M116" s="114">
        <v>7</v>
      </c>
      <c r="N116" s="130">
        <v>62</v>
      </c>
      <c r="O116" s="84">
        <v>6</v>
      </c>
      <c r="P116" s="84">
        <v>6</v>
      </c>
      <c r="Q116" s="84">
        <v>7</v>
      </c>
      <c r="R116" s="84">
        <v>4</v>
      </c>
      <c r="S116" s="84">
        <v>7</v>
      </c>
      <c r="T116" s="84">
        <v>5</v>
      </c>
      <c r="U116" s="84">
        <v>6</v>
      </c>
      <c r="V116" s="84">
        <v>6</v>
      </c>
      <c r="W116" s="114">
        <v>6</v>
      </c>
      <c r="X116" s="110">
        <v>53</v>
      </c>
      <c r="Y116" s="69">
        <v>115</v>
      </c>
      <c r="Z116" s="97">
        <v>0.89999999999999991</v>
      </c>
      <c r="AA116" s="143">
        <v>26.4</v>
      </c>
      <c r="AB116" s="98">
        <v>118</v>
      </c>
    </row>
    <row r="117" spans="1:28" ht="15.75" thickBot="1" x14ac:dyDescent="0.3">
      <c r="A117" s="99"/>
      <c r="D117" s="75" t="s">
        <v>18</v>
      </c>
      <c r="E117" s="56">
        <v>1</v>
      </c>
      <c r="F117" s="56">
        <v>1</v>
      </c>
      <c r="G117" s="56">
        <v>0</v>
      </c>
      <c r="H117" s="56">
        <v>0</v>
      </c>
      <c r="I117" s="56">
        <v>0</v>
      </c>
      <c r="J117" s="56">
        <v>0</v>
      </c>
      <c r="K117" s="56">
        <v>1</v>
      </c>
      <c r="L117" s="56">
        <v>3</v>
      </c>
      <c r="M117" s="117">
        <v>1</v>
      </c>
      <c r="N117" s="131">
        <v>7</v>
      </c>
      <c r="O117" s="133">
        <v>2</v>
      </c>
      <c r="P117" s="56">
        <v>0</v>
      </c>
      <c r="Q117" s="56">
        <v>2</v>
      </c>
      <c r="R117" s="56">
        <v>2</v>
      </c>
      <c r="S117" s="56">
        <v>1</v>
      </c>
      <c r="T117" s="56">
        <v>2</v>
      </c>
      <c r="U117" s="56">
        <v>2</v>
      </c>
      <c r="V117" s="56">
        <v>3</v>
      </c>
      <c r="W117" s="117">
        <v>2</v>
      </c>
      <c r="X117" s="121">
        <v>16</v>
      </c>
      <c r="Y117" s="70">
        <v>23</v>
      </c>
      <c r="AB117" s="87"/>
    </row>
    <row r="118" spans="1:28" ht="13.5" thickBot="1" x14ac:dyDescent="0.25">
      <c r="A118" s="95"/>
      <c r="AB118" s="87"/>
    </row>
    <row r="119" spans="1:28" ht="15" x14ac:dyDescent="0.25">
      <c r="A119" s="100"/>
      <c r="D119" s="58" t="s">
        <v>15</v>
      </c>
      <c r="E119" s="59">
        <v>2</v>
      </c>
      <c r="F119" s="59">
        <v>2</v>
      </c>
      <c r="G119" s="59">
        <v>1</v>
      </c>
      <c r="H119" s="59">
        <v>1</v>
      </c>
      <c r="I119" s="59">
        <v>1</v>
      </c>
      <c r="J119" s="59">
        <v>2</v>
      </c>
      <c r="K119" s="59">
        <v>2</v>
      </c>
      <c r="L119" s="59">
        <v>2</v>
      </c>
      <c r="M119" s="60">
        <v>2</v>
      </c>
      <c r="N119" s="134">
        <v>15</v>
      </c>
      <c r="O119" s="137">
        <v>2</v>
      </c>
      <c r="P119" s="59">
        <v>1</v>
      </c>
      <c r="Q119" s="59">
        <v>2</v>
      </c>
      <c r="R119" s="59">
        <v>1</v>
      </c>
      <c r="S119" s="59">
        <v>2</v>
      </c>
      <c r="T119" s="59">
        <v>1</v>
      </c>
      <c r="U119" s="59">
        <v>2</v>
      </c>
      <c r="V119" s="59">
        <v>1</v>
      </c>
      <c r="W119" s="60">
        <v>2</v>
      </c>
      <c r="X119" s="118">
        <v>14</v>
      </c>
      <c r="Y119" s="60">
        <v>29</v>
      </c>
      <c r="AB119" s="87"/>
    </row>
    <row r="120" spans="1:28" ht="15" x14ac:dyDescent="0.25">
      <c r="A120" s="101" t="s">
        <v>23</v>
      </c>
      <c r="B120" s="79">
        <v>25.400000000000016</v>
      </c>
      <c r="C120" s="112">
        <v>29</v>
      </c>
      <c r="D120" s="62" t="s">
        <v>14</v>
      </c>
      <c r="E120" s="84">
        <v>8</v>
      </c>
      <c r="F120" s="84">
        <v>7</v>
      </c>
      <c r="G120" s="84">
        <v>6</v>
      </c>
      <c r="H120" s="84">
        <v>6</v>
      </c>
      <c r="I120" s="84">
        <v>4</v>
      </c>
      <c r="J120" s="84">
        <v>6</v>
      </c>
      <c r="K120" s="84">
        <v>6</v>
      </c>
      <c r="L120" s="84">
        <v>5</v>
      </c>
      <c r="M120" s="114">
        <v>5</v>
      </c>
      <c r="N120" s="135">
        <v>53</v>
      </c>
      <c r="O120" s="127">
        <v>4</v>
      </c>
      <c r="P120" s="84">
        <v>5</v>
      </c>
      <c r="Q120" s="84">
        <v>7</v>
      </c>
      <c r="R120" s="84">
        <v>5</v>
      </c>
      <c r="S120" s="84">
        <v>5</v>
      </c>
      <c r="T120" s="84">
        <v>5</v>
      </c>
      <c r="U120" s="84">
        <v>7</v>
      </c>
      <c r="V120" s="84">
        <v>7</v>
      </c>
      <c r="W120" s="114">
        <v>4</v>
      </c>
      <c r="X120" s="111">
        <v>49</v>
      </c>
      <c r="Y120" s="71">
        <v>102</v>
      </c>
      <c r="Z120" s="102">
        <v>0</v>
      </c>
      <c r="AA120" s="141">
        <v>25.400000000000016</v>
      </c>
      <c r="AB120" s="103">
        <v>135</v>
      </c>
    </row>
    <row r="121" spans="1:28" ht="15.75" thickBot="1" x14ac:dyDescent="0.3">
      <c r="A121" s="104"/>
      <c r="B121" s="105"/>
      <c r="C121" s="105"/>
      <c r="D121" s="76" t="s">
        <v>18</v>
      </c>
      <c r="E121" s="61">
        <v>0</v>
      </c>
      <c r="F121" s="61">
        <v>2</v>
      </c>
      <c r="G121" s="61">
        <v>1</v>
      </c>
      <c r="H121" s="61">
        <v>1</v>
      </c>
      <c r="I121" s="61">
        <v>2</v>
      </c>
      <c r="J121" s="61">
        <v>2</v>
      </c>
      <c r="K121" s="61">
        <v>3</v>
      </c>
      <c r="L121" s="61">
        <v>2</v>
      </c>
      <c r="M121" s="119">
        <v>3</v>
      </c>
      <c r="N121" s="136">
        <v>16</v>
      </c>
      <c r="O121" s="138">
        <v>4</v>
      </c>
      <c r="P121" s="61">
        <v>1</v>
      </c>
      <c r="Q121" s="61">
        <v>2</v>
      </c>
      <c r="R121" s="61">
        <v>1</v>
      </c>
      <c r="S121" s="61">
        <v>3</v>
      </c>
      <c r="T121" s="61">
        <v>2</v>
      </c>
      <c r="U121" s="61">
        <v>1</v>
      </c>
      <c r="V121" s="61">
        <v>1</v>
      </c>
      <c r="W121" s="119">
        <v>4</v>
      </c>
      <c r="X121" s="122">
        <v>19</v>
      </c>
      <c r="Y121" s="72">
        <v>35</v>
      </c>
      <c r="Z121" s="105"/>
      <c r="AA121" s="105"/>
      <c r="AB121" s="106"/>
    </row>
    <row r="122" spans="1:28" ht="13.5" thickBot="1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</row>
    <row r="123" spans="1:28" ht="15" x14ac:dyDescent="0.25">
      <c r="A123" s="167" t="s">
        <v>36</v>
      </c>
      <c r="B123" s="171" t="s">
        <v>4</v>
      </c>
      <c r="C123" s="174" t="s">
        <v>19</v>
      </c>
      <c r="D123" s="64" t="s">
        <v>1</v>
      </c>
      <c r="E123" s="189" t="s">
        <v>34</v>
      </c>
      <c r="F123" s="190"/>
      <c r="G123" s="190"/>
      <c r="H123" s="190"/>
      <c r="I123" s="190"/>
      <c r="J123" s="190"/>
      <c r="K123" s="190"/>
      <c r="L123" s="190"/>
      <c r="M123" s="191"/>
      <c r="N123" s="177" t="s">
        <v>16</v>
      </c>
      <c r="O123" s="189" t="s">
        <v>35</v>
      </c>
      <c r="P123" s="190"/>
      <c r="Q123" s="190"/>
      <c r="R123" s="190"/>
      <c r="S123" s="190"/>
      <c r="T123" s="190"/>
      <c r="U123" s="190"/>
      <c r="V123" s="190"/>
      <c r="W123" s="191"/>
      <c r="X123" s="177" t="s">
        <v>17</v>
      </c>
      <c r="Y123" s="89">
        <v>68.599999999999994</v>
      </c>
      <c r="Z123" s="180" t="s">
        <v>27</v>
      </c>
      <c r="AA123" s="183" t="s">
        <v>6</v>
      </c>
      <c r="AB123" s="186" t="s">
        <v>20</v>
      </c>
    </row>
    <row r="124" spans="1:28" ht="15" x14ac:dyDescent="0.25">
      <c r="A124" s="83" t="s">
        <v>26</v>
      </c>
      <c r="B124" s="172"/>
      <c r="C124" s="175"/>
      <c r="D124" s="65" t="s">
        <v>2</v>
      </c>
      <c r="E124" s="43">
        <v>5</v>
      </c>
      <c r="F124" s="39">
        <v>4</v>
      </c>
      <c r="G124" s="39">
        <v>4</v>
      </c>
      <c r="H124" s="39">
        <v>4</v>
      </c>
      <c r="I124" s="39">
        <v>3</v>
      </c>
      <c r="J124" s="39">
        <v>4</v>
      </c>
      <c r="K124" s="39">
        <v>5</v>
      </c>
      <c r="L124" s="39">
        <v>3</v>
      </c>
      <c r="M124" s="44">
        <v>4</v>
      </c>
      <c r="N124" s="178"/>
      <c r="O124" s="43">
        <v>5</v>
      </c>
      <c r="P124" s="39">
        <v>4</v>
      </c>
      <c r="Q124" s="39">
        <v>4</v>
      </c>
      <c r="R124" s="39">
        <v>4</v>
      </c>
      <c r="S124" s="39">
        <v>3</v>
      </c>
      <c r="T124" s="39">
        <v>4</v>
      </c>
      <c r="U124" s="39">
        <v>5</v>
      </c>
      <c r="V124" s="39">
        <v>3</v>
      </c>
      <c r="W124" s="44">
        <v>4</v>
      </c>
      <c r="X124" s="178"/>
      <c r="Y124" s="63">
        <v>72</v>
      </c>
      <c r="Z124" s="181"/>
      <c r="AA124" s="184"/>
      <c r="AB124" s="187"/>
    </row>
    <row r="125" spans="1:28" ht="15.75" thickBot="1" x14ac:dyDescent="0.3">
      <c r="A125" s="139">
        <v>45142</v>
      </c>
      <c r="B125" s="173"/>
      <c r="C125" s="176"/>
      <c r="D125" s="66" t="s">
        <v>3</v>
      </c>
      <c r="E125" s="45">
        <v>3</v>
      </c>
      <c r="F125" s="46">
        <v>9</v>
      </c>
      <c r="G125" s="46">
        <v>5</v>
      </c>
      <c r="H125" s="46">
        <v>13</v>
      </c>
      <c r="I125" s="46">
        <v>17</v>
      </c>
      <c r="J125" s="46">
        <v>11</v>
      </c>
      <c r="K125" s="46">
        <v>1</v>
      </c>
      <c r="L125" s="46">
        <v>15</v>
      </c>
      <c r="M125" s="47">
        <v>7</v>
      </c>
      <c r="N125" s="179"/>
      <c r="O125" s="45">
        <v>3</v>
      </c>
      <c r="P125" s="46">
        <v>9</v>
      </c>
      <c r="Q125" s="46">
        <v>5</v>
      </c>
      <c r="R125" s="46">
        <v>13</v>
      </c>
      <c r="S125" s="46">
        <v>17</v>
      </c>
      <c r="T125" s="46">
        <v>11</v>
      </c>
      <c r="U125" s="46">
        <v>1</v>
      </c>
      <c r="V125" s="46">
        <v>15</v>
      </c>
      <c r="W125" s="47">
        <v>7</v>
      </c>
      <c r="X125" s="179"/>
      <c r="Y125" s="108">
        <v>122</v>
      </c>
      <c r="Z125" s="182"/>
      <c r="AA125" s="185"/>
      <c r="AB125" s="188"/>
    </row>
    <row r="126" spans="1:28" ht="15" x14ac:dyDescent="0.25">
      <c r="A126" s="146"/>
      <c r="D126" s="48" t="s">
        <v>15</v>
      </c>
      <c r="E126" s="126">
        <v>2</v>
      </c>
      <c r="F126" s="49">
        <v>1</v>
      </c>
      <c r="G126" s="49">
        <v>2</v>
      </c>
      <c r="H126" s="49">
        <v>1</v>
      </c>
      <c r="I126" s="49">
        <v>1</v>
      </c>
      <c r="J126" s="49">
        <v>1</v>
      </c>
      <c r="K126" s="49">
        <v>2</v>
      </c>
      <c r="L126" s="49">
        <v>1</v>
      </c>
      <c r="M126" s="50">
        <v>1</v>
      </c>
      <c r="N126" s="123">
        <v>12</v>
      </c>
      <c r="O126" s="126">
        <v>2</v>
      </c>
      <c r="P126" s="49">
        <v>1</v>
      </c>
      <c r="Q126" s="49">
        <v>2</v>
      </c>
      <c r="R126" s="49">
        <v>1</v>
      </c>
      <c r="S126" s="49">
        <v>1</v>
      </c>
      <c r="T126" s="49">
        <v>1</v>
      </c>
      <c r="U126" s="49">
        <v>2</v>
      </c>
      <c r="V126" s="49">
        <v>1</v>
      </c>
      <c r="W126" s="50">
        <v>1</v>
      </c>
      <c r="X126" s="113">
        <v>12</v>
      </c>
      <c r="Y126" s="85">
        <v>24</v>
      </c>
      <c r="AB126" s="87"/>
    </row>
    <row r="127" spans="1:28" ht="15" x14ac:dyDescent="0.25">
      <c r="A127" s="146" t="s">
        <v>24</v>
      </c>
      <c r="B127" s="73">
        <v>24.600000000000019</v>
      </c>
      <c r="C127" s="112">
        <v>23</v>
      </c>
      <c r="D127" s="52" t="s">
        <v>14</v>
      </c>
      <c r="E127" s="84">
        <v>6</v>
      </c>
      <c r="F127" s="84">
        <v>6</v>
      </c>
      <c r="G127" s="84">
        <v>8</v>
      </c>
      <c r="H127" s="84">
        <v>7</v>
      </c>
      <c r="I127" s="84">
        <v>5</v>
      </c>
      <c r="J127" s="84">
        <v>5</v>
      </c>
      <c r="K127" s="84">
        <v>9</v>
      </c>
      <c r="L127" s="84">
        <v>4</v>
      </c>
      <c r="M127" s="114">
        <v>7</v>
      </c>
      <c r="N127" s="147">
        <v>57</v>
      </c>
      <c r="O127" s="84">
        <v>7</v>
      </c>
      <c r="P127" s="84">
        <v>6</v>
      </c>
      <c r="Q127" s="84">
        <v>7</v>
      </c>
      <c r="R127" s="84">
        <v>6</v>
      </c>
      <c r="S127" s="84">
        <v>4</v>
      </c>
      <c r="T127" s="84">
        <v>6</v>
      </c>
      <c r="U127" s="84">
        <v>9</v>
      </c>
      <c r="V127" s="84">
        <v>4</v>
      </c>
      <c r="W127" s="114">
        <v>5</v>
      </c>
      <c r="X127" s="109">
        <v>54</v>
      </c>
      <c r="Y127" s="67">
        <v>111</v>
      </c>
      <c r="Z127" s="92">
        <v>1.0999999999999999</v>
      </c>
      <c r="AA127" s="142">
        <v>25.700000000000021</v>
      </c>
      <c r="AB127" s="93">
        <v>120</v>
      </c>
    </row>
    <row r="128" spans="1:28" ht="15.75" thickBot="1" x14ac:dyDescent="0.3">
      <c r="A128" s="94"/>
      <c r="D128" s="148" t="s">
        <v>18</v>
      </c>
      <c r="E128" s="128">
        <v>3</v>
      </c>
      <c r="F128" s="51">
        <v>1</v>
      </c>
      <c r="G128" s="51">
        <v>0</v>
      </c>
      <c r="H128" s="51">
        <v>0</v>
      </c>
      <c r="I128" s="51">
        <v>1</v>
      </c>
      <c r="J128" s="51">
        <v>2</v>
      </c>
      <c r="K128" s="51">
        <v>0</v>
      </c>
      <c r="L128" s="51">
        <v>2</v>
      </c>
      <c r="M128" s="115">
        <v>0</v>
      </c>
      <c r="N128" s="125">
        <v>9</v>
      </c>
      <c r="O128" s="128">
        <v>2</v>
      </c>
      <c r="P128" s="51">
        <v>1</v>
      </c>
      <c r="Q128" s="51">
        <v>1</v>
      </c>
      <c r="R128" s="51">
        <v>1</v>
      </c>
      <c r="S128" s="51">
        <v>2</v>
      </c>
      <c r="T128" s="51">
        <v>1</v>
      </c>
      <c r="U128" s="51">
        <v>0</v>
      </c>
      <c r="V128" s="51">
        <v>2</v>
      </c>
      <c r="W128" s="115">
        <v>2</v>
      </c>
      <c r="X128" s="120">
        <v>12</v>
      </c>
      <c r="Y128" s="68">
        <v>21</v>
      </c>
      <c r="AB128" s="87"/>
    </row>
    <row r="129" spans="1:28" ht="13.5" thickBot="1" x14ac:dyDescent="0.25">
      <c r="A129" s="95"/>
      <c r="AB129" s="87"/>
    </row>
    <row r="130" spans="1:28" ht="15" x14ac:dyDescent="0.25">
      <c r="A130" s="99"/>
      <c r="D130" s="53" t="s">
        <v>15</v>
      </c>
      <c r="E130" s="132">
        <v>2</v>
      </c>
      <c r="F130" s="54">
        <v>1</v>
      </c>
      <c r="G130" s="54">
        <v>2</v>
      </c>
      <c r="H130" s="54">
        <v>1</v>
      </c>
      <c r="I130" s="54">
        <v>1</v>
      </c>
      <c r="J130" s="54">
        <v>1</v>
      </c>
      <c r="K130" s="54">
        <v>2</v>
      </c>
      <c r="L130" s="54">
        <v>1</v>
      </c>
      <c r="M130" s="55">
        <v>2</v>
      </c>
      <c r="N130" s="129">
        <v>13</v>
      </c>
      <c r="O130" s="132">
        <v>2</v>
      </c>
      <c r="P130" s="54">
        <v>1</v>
      </c>
      <c r="Q130" s="54">
        <v>2</v>
      </c>
      <c r="R130" s="54">
        <v>1</v>
      </c>
      <c r="S130" s="54">
        <v>1</v>
      </c>
      <c r="T130" s="54">
        <v>1</v>
      </c>
      <c r="U130" s="54">
        <v>2</v>
      </c>
      <c r="V130" s="54">
        <v>1</v>
      </c>
      <c r="W130" s="55">
        <v>2</v>
      </c>
      <c r="X130" s="116">
        <v>13</v>
      </c>
      <c r="Y130" s="55">
        <v>26</v>
      </c>
      <c r="AB130" s="87"/>
    </row>
    <row r="131" spans="1:28" ht="15" x14ac:dyDescent="0.25">
      <c r="A131" s="149" t="s">
        <v>22</v>
      </c>
      <c r="B131" s="78">
        <v>26.4</v>
      </c>
      <c r="C131" s="112">
        <v>25</v>
      </c>
      <c r="D131" s="57" t="s">
        <v>14</v>
      </c>
      <c r="E131" s="84">
        <v>9</v>
      </c>
      <c r="F131" s="84">
        <v>6</v>
      </c>
      <c r="G131" s="84">
        <v>6</v>
      </c>
      <c r="H131" s="84">
        <v>7</v>
      </c>
      <c r="I131" s="84">
        <v>2</v>
      </c>
      <c r="J131" s="84">
        <v>6</v>
      </c>
      <c r="K131" s="84">
        <v>8</v>
      </c>
      <c r="L131" s="84">
        <v>4</v>
      </c>
      <c r="M131" s="114">
        <v>7</v>
      </c>
      <c r="N131" s="130">
        <v>55</v>
      </c>
      <c r="O131" s="84">
        <v>6</v>
      </c>
      <c r="P131" s="84">
        <v>6</v>
      </c>
      <c r="Q131" s="84">
        <v>5</v>
      </c>
      <c r="R131" s="84">
        <v>6</v>
      </c>
      <c r="S131" s="84">
        <v>3</v>
      </c>
      <c r="T131" s="84">
        <v>6</v>
      </c>
      <c r="U131" s="84">
        <v>9</v>
      </c>
      <c r="V131" s="84">
        <v>5</v>
      </c>
      <c r="W131" s="114">
        <v>5</v>
      </c>
      <c r="X131" s="110">
        <v>51</v>
      </c>
      <c r="Y131" s="69">
        <v>106</v>
      </c>
      <c r="Z131" s="97">
        <v>0.4</v>
      </c>
      <c r="AA131" s="143">
        <v>26.4</v>
      </c>
      <c r="AB131" s="98">
        <v>117</v>
      </c>
    </row>
    <row r="132" spans="1:28" ht="15.75" thickBot="1" x14ac:dyDescent="0.3">
      <c r="A132" s="99"/>
      <c r="D132" s="150" t="s">
        <v>18</v>
      </c>
      <c r="E132" s="133">
        <v>0</v>
      </c>
      <c r="F132" s="56">
        <v>1</v>
      </c>
      <c r="G132" s="56">
        <v>2</v>
      </c>
      <c r="H132" s="56">
        <v>0</v>
      </c>
      <c r="I132" s="56">
        <v>4</v>
      </c>
      <c r="J132" s="56">
        <v>1</v>
      </c>
      <c r="K132" s="56">
        <v>1</v>
      </c>
      <c r="L132" s="56">
        <v>2</v>
      </c>
      <c r="M132" s="117">
        <v>1</v>
      </c>
      <c r="N132" s="131">
        <v>12</v>
      </c>
      <c r="O132" s="133">
        <v>3</v>
      </c>
      <c r="P132" s="56">
        <v>1</v>
      </c>
      <c r="Q132" s="56">
        <v>3</v>
      </c>
      <c r="R132" s="56">
        <v>1</v>
      </c>
      <c r="S132" s="56">
        <v>3</v>
      </c>
      <c r="T132" s="56">
        <v>1</v>
      </c>
      <c r="U132" s="56">
        <v>0</v>
      </c>
      <c r="V132" s="56">
        <v>1</v>
      </c>
      <c r="W132" s="117">
        <v>3</v>
      </c>
      <c r="X132" s="121">
        <v>16</v>
      </c>
      <c r="Y132" s="70">
        <v>28</v>
      </c>
      <c r="AB132" s="87"/>
    </row>
    <row r="133" spans="1:28" ht="13.5" thickBot="1" x14ac:dyDescent="0.25">
      <c r="A133" s="95"/>
      <c r="AB133" s="87"/>
    </row>
    <row r="134" spans="1:28" ht="15" x14ac:dyDescent="0.25">
      <c r="A134" s="100"/>
      <c r="D134" s="58" t="s">
        <v>15</v>
      </c>
      <c r="E134" s="137">
        <v>2</v>
      </c>
      <c r="F134" s="59">
        <v>1</v>
      </c>
      <c r="G134" s="59">
        <v>2</v>
      </c>
      <c r="H134" s="59">
        <v>1</v>
      </c>
      <c r="I134" s="59">
        <v>1</v>
      </c>
      <c r="J134" s="59">
        <v>1</v>
      </c>
      <c r="K134" s="59">
        <v>2</v>
      </c>
      <c r="L134" s="59">
        <v>1</v>
      </c>
      <c r="M134" s="60">
        <v>1</v>
      </c>
      <c r="N134" s="134">
        <v>12</v>
      </c>
      <c r="O134" s="137">
        <v>2</v>
      </c>
      <c r="P134" s="59">
        <v>1</v>
      </c>
      <c r="Q134" s="59">
        <v>2</v>
      </c>
      <c r="R134" s="59">
        <v>1</v>
      </c>
      <c r="S134" s="59">
        <v>1</v>
      </c>
      <c r="T134" s="59">
        <v>1</v>
      </c>
      <c r="U134" s="59">
        <v>2</v>
      </c>
      <c r="V134" s="59">
        <v>1</v>
      </c>
      <c r="W134" s="60">
        <v>1</v>
      </c>
      <c r="X134" s="118">
        <v>12</v>
      </c>
      <c r="Y134" s="60">
        <v>24</v>
      </c>
      <c r="AB134" s="87"/>
    </row>
    <row r="135" spans="1:28" ht="15" x14ac:dyDescent="0.25">
      <c r="A135" s="151" t="s">
        <v>23</v>
      </c>
      <c r="B135" s="79">
        <v>24.900000000000016</v>
      </c>
      <c r="C135" s="112">
        <v>23</v>
      </c>
      <c r="D135" s="62" t="s">
        <v>14</v>
      </c>
      <c r="E135" s="127">
        <v>6</v>
      </c>
      <c r="F135" s="84">
        <v>8</v>
      </c>
      <c r="G135" s="84">
        <v>7</v>
      </c>
      <c r="H135" s="84">
        <v>5</v>
      </c>
      <c r="I135" s="84">
        <v>4</v>
      </c>
      <c r="J135" s="84">
        <v>6</v>
      </c>
      <c r="K135" s="84">
        <v>9</v>
      </c>
      <c r="L135" s="84">
        <v>4</v>
      </c>
      <c r="M135" s="114">
        <v>9</v>
      </c>
      <c r="N135" s="135">
        <v>58</v>
      </c>
      <c r="O135" s="127">
        <v>8</v>
      </c>
      <c r="P135" s="84">
        <v>6</v>
      </c>
      <c r="Q135" s="84">
        <v>5</v>
      </c>
      <c r="R135" s="84">
        <v>6</v>
      </c>
      <c r="S135" s="84">
        <v>3</v>
      </c>
      <c r="T135" s="84">
        <v>6</v>
      </c>
      <c r="U135" s="84">
        <v>9</v>
      </c>
      <c r="V135" s="84">
        <v>2</v>
      </c>
      <c r="W135" s="114">
        <v>5</v>
      </c>
      <c r="X135" s="111">
        <v>50</v>
      </c>
      <c r="Y135" s="71">
        <v>108</v>
      </c>
      <c r="Z135" s="102">
        <v>0.5</v>
      </c>
      <c r="AA135" s="141">
        <v>25.400000000000016</v>
      </c>
      <c r="AB135" s="103">
        <v>134</v>
      </c>
    </row>
    <row r="136" spans="1:28" ht="15.75" thickBot="1" x14ac:dyDescent="0.3">
      <c r="A136" s="104"/>
      <c r="B136" s="105"/>
      <c r="C136" s="105"/>
      <c r="D136" s="152" t="s">
        <v>18</v>
      </c>
      <c r="E136" s="138">
        <v>3</v>
      </c>
      <c r="F136" s="61">
        <v>0</v>
      </c>
      <c r="G136" s="61">
        <v>1</v>
      </c>
      <c r="H136" s="61">
        <v>2</v>
      </c>
      <c r="I136" s="61">
        <v>2</v>
      </c>
      <c r="J136" s="61">
        <v>1</v>
      </c>
      <c r="K136" s="61">
        <v>0</v>
      </c>
      <c r="L136" s="61">
        <v>2</v>
      </c>
      <c r="M136" s="119">
        <v>0</v>
      </c>
      <c r="N136" s="136">
        <v>11</v>
      </c>
      <c r="O136" s="138">
        <v>1</v>
      </c>
      <c r="P136" s="61">
        <v>1</v>
      </c>
      <c r="Q136" s="61">
        <v>3</v>
      </c>
      <c r="R136" s="61">
        <v>1</v>
      </c>
      <c r="S136" s="61">
        <v>3</v>
      </c>
      <c r="T136" s="61">
        <v>1</v>
      </c>
      <c r="U136" s="61">
        <v>0</v>
      </c>
      <c r="V136" s="61">
        <v>4</v>
      </c>
      <c r="W136" s="119">
        <v>2</v>
      </c>
      <c r="X136" s="122">
        <v>16</v>
      </c>
      <c r="Y136" s="72">
        <v>27</v>
      </c>
      <c r="Z136" s="105"/>
      <c r="AA136" s="105"/>
      <c r="AB136" s="106"/>
    </row>
    <row r="137" spans="1:28" ht="13.5" thickBot="1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</row>
    <row r="138" spans="1:28" ht="15" x14ac:dyDescent="0.25">
      <c r="A138" s="164"/>
      <c r="B138" s="171" t="s">
        <v>4</v>
      </c>
      <c r="C138" s="174" t="s">
        <v>19</v>
      </c>
      <c r="D138" s="64" t="s">
        <v>1</v>
      </c>
      <c r="E138" s="163">
        <v>379</v>
      </c>
      <c r="F138" s="163">
        <v>132</v>
      </c>
      <c r="G138" s="163">
        <v>482</v>
      </c>
      <c r="H138" s="163">
        <v>369</v>
      </c>
      <c r="I138" s="163">
        <v>276</v>
      </c>
      <c r="J138" s="163">
        <v>313</v>
      </c>
      <c r="K138" s="163">
        <v>505</v>
      </c>
      <c r="L138" s="163">
        <v>316</v>
      </c>
      <c r="M138" s="163">
        <v>200</v>
      </c>
      <c r="N138" s="177" t="s">
        <v>16</v>
      </c>
      <c r="O138" s="163">
        <v>486</v>
      </c>
      <c r="P138" s="163">
        <v>306</v>
      </c>
      <c r="Q138" s="163">
        <v>144</v>
      </c>
      <c r="R138" s="163">
        <v>466</v>
      </c>
      <c r="S138" s="163">
        <v>369</v>
      </c>
      <c r="T138" s="163">
        <v>361</v>
      </c>
      <c r="U138" s="163">
        <v>381</v>
      </c>
      <c r="V138" s="163">
        <v>145</v>
      </c>
      <c r="W138" s="163">
        <v>414</v>
      </c>
      <c r="X138" s="177" t="s">
        <v>17</v>
      </c>
      <c r="Y138" s="89">
        <v>71</v>
      </c>
      <c r="Z138" s="180" t="s">
        <v>27</v>
      </c>
      <c r="AA138" s="183" t="s">
        <v>6</v>
      </c>
      <c r="AB138" s="186" t="s">
        <v>20</v>
      </c>
    </row>
    <row r="139" spans="1:28" ht="15" x14ac:dyDescent="0.25">
      <c r="A139" s="164" t="s">
        <v>33</v>
      </c>
      <c r="B139" s="172"/>
      <c r="C139" s="175"/>
      <c r="D139" s="65" t="s">
        <v>2</v>
      </c>
      <c r="E139" s="43">
        <v>4</v>
      </c>
      <c r="F139" s="39">
        <v>3</v>
      </c>
      <c r="G139" s="39">
        <v>5</v>
      </c>
      <c r="H139" s="39">
        <v>4</v>
      </c>
      <c r="I139" s="39">
        <v>4</v>
      </c>
      <c r="J139" s="39">
        <v>4</v>
      </c>
      <c r="K139" s="39">
        <v>5</v>
      </c>
      <c r="L139" s="39">
        <v>4</v>
      </c>
      <c r="M139" s="44">
        <v>3</v>
      </c>
      <c r="N139" s="178"/>
      <c r="O139" s="43">
        <v>5</v>
      </c>
      <c r="P139" s="39">
        <v>4</v>
      </c>
      <c r="Q139" s="39">
        <v>3</v>
      </c>
      <c r="R139" s="39">
        <v>5</v>
      </c>
      <c r="S139" s="39">
        <v>4</v>
      </c>
      <c r="T139" s="39">
        <v>4</v>
      </c>
      <c r="U139" s="39">
        <v>4</v>
      </c>
      <c r="V139" s="39">
        <v>3</v>
      </c>
      <c r="W139" s="44">
        <v>4</v>
      </c>
      <c r="X139" s="178"/>
      <c r="Y139" s="63">
        <v>72</v>
      </c>
      <c r="Z139" s="181"/>
      <c r="AA139" s="184"/>
      <c r="AB139" s="187"/>
    </row>
    <row r="140" spans="1:28" ht="15.75" thickBot="1" x14ac:dyDescent="0.3">
      <c r="A140" s="165">
        <v>45140</v>
      </c>
      <c r="B140" s="173"/>
      <c r="C140" s="176"/>
      <c r="D140" s="66" t="s">
        <v>3</v>
      </c>
      <c r="E140" s="45">
        <v>1</v>
      </c>
      <c r="F140" s="46">
        <v>17</v>
      </c>
      <c r="G140" s="46">
        <v>6</v>
      </c>
      <c r="H140" s="46">
        <v>9</v>
      </c>
      <c r="I140" s="46">
        <v>18</v>
      </c>
      <c r="J140" s="46">
        <v>12</v>
      </c>
      <c r="K140" s="46">
        <v>13</v>
      </c>
      <c r="L140" s="46">
        <v>15</v>
      </c>
      <c r="M140" s="47">
        <v>8</v>
      </c>
      <c r="N140" s="179"/>
      <c r="O140" s="45">
        <v>10</v>
      </c>
      <c r="P140" s="46">
        <v>5</v>
      </c>
      <c r="Q140" s="46">
        <v>16</v>
      </c>
      <c r="R140" s="46">
        <v>7</v>
      </c>
      <c r="S140" s="46">
        <v>3</v>
      </c>
      <c r="T140" s="46">
        <v>11</v>
      </c>
      <c r="U140" s="46">
        <v>4</v>
      </c>
      <c r="V140" s="46">
        <v>14</v>
      </c>
      <c r="W140" s="47">
        <v>2</v>
      </c>
      <c r="X140" s="179"/>
      <c r="Y140" s="108">
        <v>126</v>
      </c>
      <c r="Z140" s="182"/>
      <c r="AA140" s="185"/>
      <c r="AB140" s="188"/>
    </row>
    <row r="141" spans="1:28" ht="15" x14ac:dyDescent="0.25">
      <c r="A141" s="91"/>
      <c r="D141" s="48" t="s">
        <v>15</v>
      </c>
      <c r="E141" s="49">
        <v>2</v>
      </c>
      <c r="F141" s="49">
        <v>1</v>
      </c>
      <c r="G141" s="49">
        <v>2</v>
      </c>
      <c r="H141" s="49">
        <v>1</v>
      </c>
      <c r="I141" s="49">
        <v>1</v>
      </c>
      <c r="J141" s="49">
        <v>1</v>
      </c>
      <c r="K141" s="49">
        <v>1</v>
      </c>
      <c r="L141" s="49">
        <v>1</v>
      </c>
      <c r="M141" s="50">
        <v>2</v>
      </c>
      <c r="N141" s="123">
        <v>12</v>
      </c>
      <c r="O141" s="126">
        <v>1</v>
      </c>
      <c r="P141" s="49">
        <v>2</v>
      </c>
      <c r="Q141" s="49">
        <v>1</v>
      </c>
      <c r="R141" s="49">
        <v>2</v>
      </c>
      <c r="S141" s="49">
        <v>2</v>
      </c>
      <c r="T141" s="49">
        <v>1</v>
      </c>
      <c r="U141" s="49">
        <v>2</v>
      </c>
      <c r="V141" s="49">
        <v>1</v>
      </c>
      <c r="W141" s="50">
        <v>2</v>
      </c>
      <c r="X141" s="113">
        <v>14</v>
      </c>
      <c r="Y141" s="85">
        <v>26</v>
      </c>
      <c r="AB141" s="87"/>
    </row>
    <row r="142" spans="1:28" ht="15" x14ac:dyDescent="0.25">
      <c r="A142" s="91" t="s">
        <v>24</v>
      </c>
      <c r="B142" s="73">
        <v>24.500000000000018</v>
      </c>
      <c r="C142" s="112">
        <v>26</v>
      </c>
      <c r="D142" s="52" t="s">
        <v>14</v>
      </c>
      <c r="E142" s="84">
        <v>7</v>
      </c>
      <c r="F142" s="84">
        <v>3</v>
      </c>
      <c r="G142" s="84">
        <v>6</v>
      </c>
      <c r="H142" s="84">
        <v>5</v>
      </c>
      <c r="I142" s="84">
        <v>5</v>
      </c>
      <c r="J142" s="84">
        <v>7</v>
      </c>
      <c r="K142" s="84">
        <v>8</v>
      </c>
      <c r="L142" s="84">
        <v>5</v>
      </c>
      <c r="M142" s="114">
        <v>4</v>
      </c>
      <c r="N142" s="124">
        <v>50</v>
      </c>
      <c r="O142" s="84">
        <v>6</v>
      </c>
      <c r="P142" s="84">
        <v>5</v>
      </c>
      <c r="Q142" s="84">
        <v>6</v>
      </c>
      <c r="R142" s="84">
        <v>5</v>
      </c>
      <c r="S142" s="84">
        <v>5</v>
      </c>
      <c r="T142" s="84">
        <v>6</v>
      </c>
      <c r="U142" s="84">
        <v>7</v>
      </c>
      <c r="V142" s="84">
        <v>6</v>
      </c>
      <c r="W142" s="114">
        <v>7</v>
      </c>
      <c r="X142" s="109">
        <v>53</v>
      </c>
      <c r="Y142" s="67">
        <v>103</v>
      </c>
      <c r="Z142" s="92">
        <v>0.1</v>
      </c>
      <c r="AA142" s="142">
        <v>24.600000000000019</v>
      </c>
      <c r="AB142" s="93">
        <v>119</v>
      </c>
    </row>
    <row r="143" spans="1:28" ht="15.75" thickBot="1" x14ac:dyDescent="0.3">
      <c r="A143" s="94"/>
      <c r="D143" s="74" t="s">
        <v>18</v>
      </c>
      <c r="E143" s="51">
        <v>1</v>
      </c>
      <c r="F143" s="51">
        <v>3</v>
      </c>
      <c r="G143" s="51">
        <v>3</v>
      </c>
      <c r="H143" s="51">
        <v>2</v>
      </c>
      <c r="I143" s="51">
        <v>2</v>
      </c>
      <c r="J143" s="51">
        <v>0</v>
      </c>
      <c r="K143" s="51">
        <v>0</v>
      </c>
      <c r="L143" s="51">
        <v>2</v>
      </c>
      <c r="M143" s="115">
        <v>3</v>
      </c>
      <c r="N143" s="125">
        <v>16</v>
      </c>
      <c r="O143" s="128">
        <v>2</v>
      </c>
      <c r="P143" s="51">
        <v>3</v>
      </c>
      <c r="Q143" s="51">
        <v>0</v>
      </c>
      <c r="R143" s="51">
        <v>4</v>
      </c>
      <c r="S143" s="51">
        <v>3</v>
      </c>
      <c r="T143" s="51">
        <v>1</v>
      </c>
      <c r="U143" s="51">
        <v>1</v>
      </c>
      <c r="V143" s="51">
        <v>0</v>
      </c>
      <c r="W143" s="115">
        <v>1</v>
      </c>
      <c r="X143" s="120">
        <v>15</v>
      </c>
      <c r="Y143" s="68">
        <v>31</v>
      </c>
      <c r="AB143" s="87"/>
    </row>
    <row r="144" spans="1:28" ht="13.5" thickBot="1" x14ac:dyDescent="0.25">
      <c r="A144" s="95"/>
      <c r="AB144" s="87"/>
    </row>
    <row r="145" spans="1:28" ht="15" x14ac:dyDescent="0.25">
      <c r="A145" s="99"/>
      <c r="D145" s="53" t="s">
        <v>15</v>
      </c>
      <c r="E145" s="54">
        <v>2</v>
      </c>
      <c r="F145" s="54">
        <v>1</v>
      </c>
      <c r="G145" s="54">
        <v>2</v>
      </c>
      <c r="H145" s="54">
        <v>2</v>
      </c>
      <c r="I145" s="54">
        <v>1</v>
      </c>
      <c r="J145" s="54">
        <v>1</v>
      </c>
      <c r="K145" s="54">
        <v>1</v>
      </c>
      <c r="L145" s="54">
        <v>1</v>
      </c>
      <c r="M145" s="55">
        <v>2</v>
      </c>
      <c r="N145" s="129">
        <v>13</v>
      </c>
      <c r="O145" s="132">
        <v>2</v>
      </c>
      <c r="P145" s="54">
        <v>2</v>
      </c>
      <c r="Q145" s="54">
        <v>1</v>
      </c>
      <c r="R145" s="54">
        <v>2</v>
      </c>
      <c r="S145" s="54">
        <v>2</v>
      </c>
      <c r="T145" s="54">
        <v>1</v>
      </c>
      <c r="U145" s="54">
        <v>2</v>
      </c>
      <c r="V145" s="54">
        <v>1</v>
      </c>
      <c r="W145" s="55">
        <v>2</v>
      </c>
      <c r="X145" s="116">
        <v>15</v>
      </c>
      <c r="Y145" s="55">
        <v>28</v>
      </c>
      <c r="AB145" s="87"/>
    </row>
    <row r="146" spans="1:28" ht="15" x14ac:dyDescent="0.25">
      <c r="A146" s="96" t="s">
        <v>22</v>
      </c>
      <c r="B146" s="78">
        <v>26</v>
      </c>
      <c r="C146" s="112">
        <v>28</v>
      </c>
      <c r="D146" s="57" t="s">
        <v>14</v>
      </c>
      <c r="E146" s="84">
        <v>0</v>
      </c>
      <c r="F146" s="84">
        <v>0</v>
      </c>
      <c r="G146" s="84">
        <v>0</v>
      </c>
      <c r="H146" s="84">
        <v>0</v>
      </c>
      <c r="I146" s="84">
        <v>0</v>
      </c>
      <c r="J146" s="84">
        <v>0</v>
      </c>
      <c r="K146" s="84">
        <v>0</v>
      </c>
      <c r="L146" s="84">
        <v>0</v>
      </c>
      <c r="M146" s="114">
        <v>0</v>
      </c>
      <c r="N146" s="130">
        <v>0</v>
      </c>
      <c r="O146" s="84">
        <v>0</v>
      </c>
      <c r="P146" s="84">
        <v>0</v>
      </c>
      <c r="Q146" s="84">
        <v>0</v>
      </c>
      <c r="R146" s="84">
        <v>0</v>
      </c>
      <c r="S146" s="84">
        <v>0</v>
      </c>
      <c r="T146" s="84">
        <v>0</v>
      </c>
      <c r="U146" s="84">
        <v>0</v>
      </c>
      <c r="V146" s="84">
        <v>0</v>
      </c>
      <c r="W146" s="114">
        <v>0</v>
      </c>
      <c r="X146" s="110">
        <v>0</v>
      </c>
      <c r="Y146" s="69">
        <v>0</v>
      </c>
      <c r="Z146" s="97">
        <v>0</v>
      </c>
      <c r="AA146" s="143">
        <v>26</v>
      </c>
      <c r="AB146" s="98">
        <v>116</v>
      </c>
    </row>
    <row r="147" spans="1:28" ht="15.75" thickBot="1" x14ac:dyDescent="0.3">
      <c r="A147" s="99"/>
      <c r="D147" s="75" t="s">
        <v>18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117">
        <v>0</v>
      </c>
      <c r="N147" s="131">
        <v>0</v>
      </c>
      <c r="O147" s="133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  <c r="U147" s="56">
        <v>0</v>
      </c>
      <c r="V147" s="56">
        <v>0</v>
      </c>
      <c r="W147" s="117">
        <v>0</v>
      </c>
      <c r="X147" s="121">
        <v>0</v>
      </c>
      <c r="Y147" s="70">
        <v>0</v>
      </c>
      <c r="AB147" s="87"/>
    </row>
    <row r="148" spans="1:28" ht="13.5" thickBot="1" x14ac:dyDescent="0.25">
      <c r="A148" s="95"/>
      <c r="AB148" s="87"/>
    </row>
    <row r="149" spans="1:28" ht="15" x14ac:dyDescent="0.25">
      <c r="A149" s="100"/>
      <c r="D149" s="58" t="s">
        <v>15</v>
      </c>
      <c r="E149" s="59">
        <v>2</v>
      </c>
      <c r="F149" s="59">
        <v>1</v>
      </c>
      <c r="G149" s="59">
        <v>2</v>
      </c>
      <c r="H149" s="59">
        <v>2</v>
      </c>
      <c r="I149" s="59">
        <v>1</v>
      </c>
      <c r="J149" s="59">
        <v>1</v>
      </c>
      <c r="K149" s="59">
        <v>1</v>
      </c>
      <c r="L149" s="59">
        <v>1</v>
      </c>
      <c r="M149" s="60">
        <v>2</v>
      </c>
      <c r="N149" s="134">
        <v>13</v>
      </c>
      <c r="O149" s="137">
        <v>1</v>
      </c>
      <c r="P149" s="59">
        <v>2</v>
      </c>
      <c r="Q149" s="59">
        <v>1</v>
      </c>
      <c r="R149" s="59">
        <v>2</v>
      </c>
      <c r="S149" s="59">
        <v>2</v>
      </c>
      <c r="T149" s="59">
        <v>1</v>
      </c>
      <c r="U149" s="59">
        <v>2</v>
      </c>
      <c r="V149" s="59">
        <v>1</v>
      </c>
      <c r="W149" s="60">
        <v>2</v>
      </c>
      <c r="X149" s="118">
        <v>14</v>
      </c>
      <c r="Y149" s="60">
        <v>27</v>
      </c>
      <c r="AB149" s="87"/>
    </row>
    <row r="150" spans="1:28" ht="15" x14ac:dyDescent="0.25">
      <c r="A150" s="101" t="s">
        <v>23</v>
      </c>
      <c r="B150" s="79">
        <v>25.300000000000015</v>
      </c>
      <c r="C150" s="112">
        <v>27</v>
      </c>
      <c r="D150" s="62" t="s">
        <v>14</v>
      </c>
      <c r="E150" s="84">
        <v>7</v>
      </c>
      <c r="F150" s="84">
        <v>4</v>
      </c>
      <c r="G150" s="84">
        <v>7</v>
      </c>
      <c r="H150" s="84">
        <v>6</v>
      </c>
      <c r="I150" s="84">
        <v>4</v>
      </c>
      <c r="J150" s="84">
        <v>5</v>
      </c>
      <c r="K150" s="84">
        <v>6</v>
      </c>
      <c r="L150" s="84">
        <v>5</v>
      </c>
      <c r="M150" s="114">
        <v>5</v>
      </c>
      <c r="N150" s="135">
        <v>49</v>
      </c>
      <c r="O150" s="84">
        <v>8</v>
      </c>
      <c r="P150" s="84">
        <v>6</v>
      </c>
      <c r="Q150" s="84">
        <v>3</v>
      </c>
      <c r="R150" s="84">
        <v>5</v>
      </c>
      <c r="S150" s="84">
        <v>7</v>
      </c>
      <c r="T150" s="84">
        <v>5</v>
      </c>
      <c r="U150" s="84">
        <v>6</v>
      </c>
      <c r="V150" s="84">
        <v>4</v>
      </c>
      <c r="W150" s="114">
        <v>5</v>
      </c>
      <c r="X150" s="111">
        <v>49</v>
      </c>
      <c r="Y150" s="71">
        <v>98</v>
      </c>
      <c r="Z150" s="102">
        <v>-0.4</v>
      </c>
      <c r="AA150" s="141">
        <v>24.900000000000016</v>
      </c>
      <c r="AB150" s="103">
        <v>133</v>
      </c>
    </row>
    <row r="151" spans="1:28" ht="15.75" thickBot="1" x14ac:dyDescent="0.3">
      <c r="A151" s="104"/>
      <c r="B151" s="105"/>
      <c r="C151" s="105"/>
      <c r="D151" s="76" t="s">
        <v>18</v>
      </c>
      <c r="E151" s="61">
        <v>1</v>
      </c>
      <c r="F151" s="61">
        <v>2</v>
      </c>
      <c r="G151" s="61">
        <v>2</v>
      </c>
      <c r="H151" s="61">
        <v>2</v>
      </c>
      <c r="I151" s="61">
        <v>3</v>
      </c>
      <c r="J151" s="61">
        <v>2</v>
      </c>
      <c r="K151" s="61">
        <v>2</v>
      </c>
      <c r="L151" s="61">
        <v>2</v>
      </c>
      <c r="M151" s="119">
        <v>2</v>
      </c>
      <c r="N151" s="136">
        <v>18</v>
      </c>
      <c r="O151" s="138">
        <v>0</v>
      </c>
      <c r="P151" s="61">
        <v>2</v>
      </c>
      <c r="Q151" s="61">
        <v>3</v>
      </c>
      <c r="R151" s="61">
        <v>4</v>
      </c>
      <c r="S151" s="61">
        <v>1</v>
      </c>
      <c r="T151" s="61">
        <v>2</v>
      </c>
      <c r="U151" s="61">
        <v>2</v>
      </c>
      <c r="V151" s="61">
        <v>2</v>
      </c>
      <c r="W151" s="119">
        <v>3</v>
      </c>
      <c r="X151" s="122">
        <v>19</v>
      </c>
      <c r="Y151" s="72">
        <v>37</v>
      </c>
      <c r="Z151" s="105"/>
      <c r="AA151" s="105"/>
      <c r="AB151" s="106"/>
    </row>
    <row r="152" spans="1:28" ht="13.5" thickBot="1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</row>
    <row r="153" spans="1:28" ht="15" x14ac:dyDescent="0.25">
      <c r="A153" s="86"/>
      <c r="B153" s="171" t="s">
        <v>4</v>
      </c>
      <c r="C153" s="174" t="s">
        <v>19</v>
      </c>
      <c r="D153" s="64" t="s">
        <v>1</v>
      </c>
      <c r="E153" s="155">
        <v>507</v>
      </c>
      <c r="F153" s="155">
        <v>362</v>
      </c>
      <c r="G153" s="155">
        <v>205</v>
      </c>
      <c r="H153" s="155">
        <v>371</v>
      </c>
      <c r="I153" s="155">
        <v>455</v>
      </c>
      <c r="J153" s="155">
        <v>393</v>
      </c>
      <c r="K153" s="155">
        <v>130</v>
      </c>
      <c r="L153" s="155">
        <v>264</v>
      </c>
      <c r="M153" s="156">
        <v>339</v>
      </c>
      <c r="N153" s="177" t="s">
        <v>16</v>
      </c>
      <c r="O153" s="157">
        <v>449</v>
      </c>
      <c r="P153" s="155">
        <v>343</v>
      </c>
      <c r="Q153" s="155">
        <v>174</v>
      </c>
      <c r="R153" s="155">
        <v>338</v>
      </c>
      <c r="S153" s="155">
        <v>331</v>
      </c>
      <c r="T153" s="155">
        <v>384</v>
      </c>
      <c r="U153" s="155">
        <v>504</v>
      </c>
      <c r="V153" s="155">
        <v>177</v>
      </c>
      <c r="W153" s="156">
        <v>345</v>
      </c>
      <c r="X153" s="177" t="s">
        <v>17</v>
      </c>
      <c r="Y153" s="89">
        <v>72.400000000000006</v>
      </c>
      <c r="Z153" s="180" t="s">
        <v>27</v>
      </c>
      <c r="AA153" s="183" t="s">
        <v>6</v>
      </c>
      <c r="AB153" s="186" t="s">
        <v>20</v>
      </c>
    </row>
    <row r="154" spans="1:28" ht="15" x14ac:dyDescent="0.25">
      <c r="A154" s="86" t="s">
        <v>31</v>
      </c>
      <c r="B154" s="172"/>
      <c r="C154" s="175"/>
      <c r="D154" s="65" t="s">
        <v>2</v>
      </c>
      <c r="E154" s="63">
        <v>5</v>
      </c>
      <c r="F154" s="63">
        <v>4</v>
      </c>
      <c r="G154" s="63">
        <v>3</v>
      </c>
      <c r="H154" s="63">
        <v>4</v>
      </c>
      <c r="I154" s="63">
        <v>5</v>
      </c>
      <c r="J154" s="63">
        <v>4</v>
      </c>
      <c r="K154" s="63">
        <v>3</v>
      </c>
      <c r="L154" s="63">
        <v>4</v>
      </c>
      <c r="M154" s="158">
        <v>4</v>
      </c>
      <c r="N154" s="178"/>
      <c r="O154" s="159">
        <v>5</v>
      </c>
      <c r="P154" s="63">
        <v>4</v>
      </c>
      <c r="Q154" s="63">
        <v>3</v>
      </c>
      <c r="R154" s="63">
        <v>4</v>
      </c>
      <c r="S154" s="63">
        <v>4</v>
      </c>
      <c r="T154" s="63">
        <v>4</v>
      </c>
      <c r="U154" s="63">
        <v>5</v>
      </c>
      <c r="V154" s="63">
        <v>3</v>
      </c>
      <c r="W154" s="158">
        <v>4</v>
      </c>
      <c r="X154" s="178"/>
      <c r="Y154" s="63">
        <v>72</v>
      </c>
      <c r="Z154" s="181"/>
      <c r="AA154" s="184"/>
      <c r="AB154" s="187"/>
    </row>
    <row r="155" spans="1:28" ht="15.75" thickBot="1" x14ac:dyDescent="0.3">
      <c r="A155" s="140">
        <v>45064</v>
      </c>
      <c r="B155" s="173"/>
      <c r="C155" s="176"/>
      <c r="D155" s="66" t="s">
        <v>3</v>
      </c>
      <c r="E155" s="160">
        <v>2</v>
      </c>
      <c r="F155" s="160">
        <v>8</v>
      </c>
      <c r="G155" s="160">
        <v>4</v>
      </c>
      <c r="H155" s="160">
        <v>10</v>
      </c>
      <c r="I155" s="160">
        <v>18</v>
      </c>
      <c r="J155" s="160">
        <v>6</v>
      </c>
      <c r="K155" s="160">
        <v>16</v>
      </c>
      <c r="L155" s="160">
        <v>14</v>
      </c>
      <c r="M155" s="161">
        <v>12</v>
      </c>
      <c r="N155" s="179"/>
      <c r="O155" s="162">
        <v>9</v>
      </c>
      <c r="P155" s="160">
        <v>17</v>
      </c>
      <c r="Q155" s="160">
        <v>11</v>
      </c>
      <c r="R155" s="160">
        <v>13</v>
      </c>
      <c r="S155" s="160">
        <v>5</v>
      </c>
      <c r="T155" s="160">
        <v>1</v>
      </c>
      <c r="U155" s="160">
        <v>3</v>
      </c>
      <c r="V155" s="160">
        <v>7</v>
      </c>
      <c r="W155" s="161">
        <v>15</v>
      </c>
      <c r="X155" s="179"/>
      <c r="Y155" s="108">
        <v>140</v>
      </c>
      <c r="Z155" s="182"/>
      <c r="AA155" s="185"/>
      <c r="AB155" s="188"/>
    </row>
    <row r="156" spans="1:28" ht="15" x14ac:dyDescent="0.25">
      <c r="A156" s="146"/>
      <c r="D156" s="48" t="s">
        <v>15</v>
      </c>
      <c r="E156" s="49">
        <v>2</v>
      </c>
      <c r="F156" s="49">
        <v>2</v>
      </c>
      <c r="G156" s="49">
        <v>2</v>
      </c>
      <c r="H156" s="49">
        <v>2</v>
      </c>
      <c r="I156" s="49">
        <v>1</v>
      </c>
      <c r="J156" s="49">
        <v>2</v>
      </c>
      <c r="K156" s="49">
        <v>1</v>
      </c>
      <c r="L156" s="49">
        <v>1</v>
      </c>
      <c r="M156" s="50">
        <v>2</v>
      </c>
      <c r="N156" s="123">
        <v>15</v>
      </c>
      <c r="O156" s="126">
        <v>2</v>
      </c>
      <c r="P156" s="49">
        <v>1</v>
      </c>
      <c r="Q156" s="49">
        <v>2</v>
      </c>
      <c r="R156" s="49">
        <v>1</v>
      </c>
      <c r="S156" s="49">
        <v>2</v>
      </c>
      <c r="T156" s="49">
        <v>2</v>
      </c>
      <c r="U156" s="49">
        <v>2</v>
      </c>
      <c r="V156" s="49">
        <v>2</v>
      </c>
      <c r="W156" s="50">
        <v>1</v>
      </c>
      <c r="X156" s="113">
        <v>15</v>
      </c>
      <c r="Y156" s="85">
        <v>30</v>
      </c>
      <c r="AB156" s="87"/>
    </row>
    <row r="157" spans="1:28" ht="15" x14ac:dyDescent="0.25">
      <c r="A157" s="146" t="s">
        <v>24</v>
      </c>
      <c r="B157" s="73">
        <v>24.000000000000018</v>
      </c>
      <c r="C157" s="112">
        <v>30</v>
      </c>
      <c r="D157" s="52" t="s">
        <v>14</v>
      </c>
      <c r="E157" s="84">
        <v>9</v>
      </c>
      <c r="F157" s="84">
        <v>6</v>
      </c>
      <c r="G157" s="84">
        <v>5</v>
      </c>
      <c r="H157" s="84">
        <v>6</v>
      </c>
      <c r="I157" s="84">
        <v>7</v>
      </c>
      <c r="J157" s="84">
        <v>7</v>
      </c>
      <c r="K157" s="84">
        <v>4</v>
      </c>
      <c r="L157" s="84">
        <v>7</v>
      </c>
      <c r="M157" s="114">
        <v>5</v>
      </c>
      <c r="N157" s="147">
        <v>56</v>
      </c>
      <c r="O157" s="84">
        <v>7</v>
      </c>
      <c r="P157" s="84">
        <v>6</v>
      </c>
      <c r="Q157" s="84">
        <v>7</v>
      </c>
      <c r="R157" s="84">
        <v>4</v>
      </c>
      <c r="S157" s="84">
        <v>5</v>
      </c>
      <c r="T157" s="84">
        <v>7</v>
      </c>
      <c r="U157" s="84">
        <v>9</v>
      </c>
      <c r="V157" s="84">
        <v>4</v>
      </c>
      <c r="W157" s="114">
        <v>6</v>
      </c>
      <c r="X157" s="109">
        <v>55</v>
      </c>
      <c r="Y157" s="67">
        <v>111</v>
      </c>
      <c r="Z157" s="92">
        <v>0.5</v>
      </c>
      <c r="AA157" s="142">
        <v>24.500000000000018</v>
      </c>
      <c r="AB157" s="93">
        <v>118</v>
      </c>
    </row>
    <row r="158" spans="1:28" ht="15.75" thickBot="1" x14ac:dyDescent="0.3">
      <c r="A158" s="94"/>
      <c r="D158" s="148" t="s">
        <v>18</v>
      </c>
      <c r="E158" s="51">
        <v>0</v>
      </c>
      <c r="F158" s="51">
        <v>2</v>
      </c>
      <c r="G158" s="51">
        <v>2</v>
      </c>
      <c r="H158" s="51">
        <v>2</v>
      </c>
      <c r="I158" s="51">
        <v>1</v>
      </c>
      <c r="J158" s="51">
        <v>1</v>
      </c>
      <c r="K158" s="51">
        <v>2</v>
      </c>
      <c r="L158" s="51">
        <v>0</v>
      </c>
      <c r="M158" s="115">
        <v>3</v>
      </c>
      <c r="N158" s="125">
        <v>13</v>
      </c>
      <c r="O158" s="128">
        <v>2</v>
      </c>
      <c r="P158" s="51">
        <v>1</v>
      </c>
      <c r="Q158" s="51">
        <v>0</v>
      </c>
      <c r="R158" s="51">
        <v>3</v>
      </c>
      <c r="S158" s="51">
        <v>3</v>
      </c>
      <c r="T158" s="51">
        <v>1</v>
      </c>
      <c r="U158" s="51">
        <v>0</v>
      </c>
      <c r="V158" s="51">
        <v>3</v>
      </c>
      <c r="W158" s="115">
        <v>1</v>
      </c>
      <c r="X158" s="120">
        <v>14</v>
      </c>
      <c r="Y158" s="68">
        <v>27</v>
      </c>
      <c r="AB158" s="87"/>
    </row>
    <row r="159" spans="1:28" ht="13.5" thickBot="1" x14ac:dyDescent="0.25">
      <c r="A159" s="95"/>
      <c r="AB159" s="87"/>
    </row>
    <row r="160" spans="1:28" ht="15" x14ac:dyDescent="0.25">
      <c r="A160" s="99"/>
      <c r="D160" s="53" t="s">
        <v>15</v>
      </c>
      <c r="E160" s="54">
        <v>2</v>
      </c>
      <c r="F160" s="54">
        <v>2</v>
      </c>
      <c r="G160" s="54">
        <v>2</v>
      </c>
      <c r="H160" s="54">
        <v>2</v>
      </c>
      <c r="I160" s="54">
        <v>1</v>
      </c>
      <c r="J160" s="54">
        <v>2</v>
      </c>
      <c r="K160" s="54">
        <v>1</v>
      </c>
      <c r="L160" s="54">
        <v>1</v>
      </c>
      <c r="M160" s="55">
        <v>2</v>
      </c>
      <c r="N160" s="129">
        <v>15</v>
      </c>
      <c r="O160" s="132">
        <v>2</v>
      </c>
      <c r="P160" s="54">
        <v>1</v>
      </c>
      <c r="Q160" s="54">
        <v>2</v>
      </c>
      <c r="R160" s="54">
        <v>1</v>
      </c>
      <c r="S160" s="54">
        <v>2</v>
      </c>
      <c r="T160" s="54">
        <v>2</v>
      </c>
      <c r="U160" s="54">
        <v>2</v>
      </c>
      <c r="V160" s="54">
        <v>2</v>
      </c>
      <c r="W160" s="55">
        <v>1</v>
      </c>
      <c r="X160" s="116">
        <v>15</v>
      </c>
      <c r="Y160" s="55">
        <v>30</v>
      </c>
      <c r="AB160" s="87"/>
    </row>
    <row r="161" spans="1:28" ht="15" x14ac:dyDescent="0.25">
      <c r="A161" s="149" t="s">
        <v>22</v>
      </c>
      <c r="B161" s="78">
        <v>24</v>
      </c>
      <c r="C161" s="112">
        <v>30</v>
      </c>
      <c r="D161" s="57">
        <v>9</v>
      </c>
      <c r="E161" s="84">
        <v>9</v>
      </c>
      <c r="F161" s="84">
        <v>8</v>
      </c>
      <c r="G161" s="84">
        <v>7</v>
      </c>
      <c r="H161" s="84">
        <v>8</v>
      </c>
      <c r="I161" s="84">
        <v>8</v>
      </c>
      <c r="J161" s="84">
        <v>8</v>
      </c>
      <c r="K161" s="84">
        <v>3</v>
      </c>
      <c r="L161" s="84">
        <v>7</v>
      </c>
      <c r="M161" s="114">
        <v>7</v>
      </c>
      <c r="N161" s="130">
        <v>65</v>
      </c>
      <c r="O161" s="84">
        <v>9</v>
      </c>
      <c r="P161" s="84">
        <v>6</v>
      </c>
      <c r="Q161" s="84">
        <v>6</v>
      </c>
      <c r="R161" s="84">
        <v>5</v>
      </c>
      <c r="S161" s="84">
        <v>7</v>
      </c>
      <c r="T161" s="84">
        <v>7</v>
      </c>
      <c r="U161" s="84">
        <v>7</v>
      </c>
      <c r="V161" s="84">
        <v>7</v>
      </c>
      <c r="W161" s="114">
        <v>7</v>
      </c>
      <c r="X161" s="110">
        <v>61</v>
      </c>
      <c r="Y161" s="69">
        <v>126</v>
      </c>
      <c r="Z161" s="97">
        <v>2.0000000000000004</v>
      </c>
      <c r="AA161" s="143">
        <v>26</v>
      </c>
      <c r="AB161" s="98">
        <v>116</v>
      </c>
    </row>
    <row r="162" spans="1:28" ht="15.75" thickBot="1" x14ac:dyDescent="0.3">
      <c r="A162" s="99"/>
      <c r="D162" s="150" t="s">
        <v>18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3</v>
      </c>
      <c r="L162" s="56">
        <v>0</v>
      </c>
      <c r="M162" s="117">
        <v>1</v>
      </c>
      <c r="N162" s="131">
        <v>4</v>
      </c>
      <c r="O162" s="133">
        <v>0</v>
      </c>
      <c r="P162" s="56">
        <v>1</v>
      </c>
      <c r="Q162" s="56">
        <v>1</v>
      </c>
      <c r="R162" s="56">
        <v>2</v>
      </c>
      <c r="S162" s="56">
        <v>1</v>
      </c>
      <c r="T162" s="56">
        <v>1</v>
      </c>
      <c r="U162" s="56">
        <v>2</v>
      </c>
      <c r="V162" s="56">
        <v>0</v>
      </c>
      <c r="W162" s="117">
        <v>0</v>
      </c>
      <c r="X162" s="121">
        <v>8</v>
      </c>
      <c r="Y162" s="70">
        <v>12</v>
      </c>
      <c r="AB162" s="87"/>
    </row>
    <row r="163" spans="1:28" ht="13.5" thickBot="1" x14ac:dyDescent="0.25">
      <c r="A163" s="95"/>
      <c r="AB163" s="87"/>
    </row>
    <row r="164" spans="1:28" ht="15" x14ac:dyDescent="0.25">
      <c r="A164" s="100"/>
      <c r="D164" s="58" t="s">
        <v>15</v>
      </c>
      <c r="E164" s="59">
        <v>2</v>
      </c>
      <c r="F164" s="59">
        <v>2</v>
      </c>
      <c r="G164" s="59">
        <v>2</v>
      </c>
      <c r="H164" s="59">
        <v>2</v>
      </c>
      <c r="I164" s="59">
        <v>1</v>
      </c>
      <c r="J164" s="59">
        <v>2</v>
      </c>
      <c r="K164" s="59">
        <v>1</v>
      </c>
      <c r="L164" s="59">
        <v>2</v>
      </c>
      <c r="M164" s="60">
        <v>2</v>
      </c>
      <c r="N164" s="134">
        <v>16</v>
      </c>
      <c r="O164" s="137">
        <v>2</v>
      </c>
      <c r="P164" s="59">
        <v>1</v>
      </c>
      <c r="Q164" s="59">
        <v>2</v>
      </c>
      <c r="R164" s="59">
        <v>2</v>
      </c>
      <c r="S164" s="59">
        <v>2</v>
      </c>
      <c r="T164" s="59">
        <v>2</v>
      </c>
      <c r="U164" s="59">
        <v>2</v>
      </c>
      <c r="V164" s="59">
        <v>2</v>
      </c>
      <c r="W164" s="60">
        <v>1</v>
      </c>
      <c r="X164" s="118">
        <v>16</v>
      </c>
      <c r="Y164" s="60">
        <v>32</v>
      </c>
      <c r="AB164" s="87"/>
    </row>
    <row r="165" spans="1:28" ht="15" x14ac:dyDescent="0.25">
      <c r="A165" s="151" t="s">
        <v>23</v>
      </c>
      <c r="B165" s="79">
        <v>25.300000000000015</v>
      </c>
      <c r="C165" s="112">
        <v>32</v>
      </c>
      <c r="D165" s="62" t="s">
        <v>14</v>
      </c>
      <c r="E165" s="84">
        <v>9</v>
      </c>
      <c r="F165" s="84">
        <v>6</v>
      </c>
      <c r="G165" s="84">
        <v>4</v>
      </c>
      <c r="H165" s="84">
        <v>5</v>
      </c>
      <c r="I165" s="84">
        <v>6</v>
      </c>
      <c r="J165" s="84">
        <v>6</v>
      </c>
      <c r="K165" s="84">
        <v>4</v>
      </c>
      <c r="L165" s="84">
        <v>8</v>
      </c>
      <c r="M165" s="114">
        <v>5</v>
      </c>
      <c r="N165" s="135">
        <v>53</v>
      </c>
      <c r="O165" s="127">
        <v>6</v>
      </c>
      <c r="P165" s="84">
        <v>6</v>
      </c>
      <c r="Q165" s="84">
        <v>4</v>
      </c>
      <c r="R165" s="84">
        <v>6</v>
      </c>
      <c r="S165" s="84">
        <v>6</v>
      </c>
      <c r="T165" s="84">
        <v>7</v>
      </c>
      <c r="U165" s="84">
        <v>7</v>
      </c>
      <c r="V165" s="84">
        <v>4</v>
      </c>
      <c r="W165" s="114">
        <v>6</v>
      </c>
      <c r="X165" s="111">
        <v>52</v>
      </c>
      <c r="Y165" s="71">
        <v>105</v>
      </c>
      <c r="Z165" s="102">
        <v>0</v>
      </c>
      <c r="AA165" s="141">
        <v>25.300000000000015</v>
      </c>
      <c r="AB165" s="103">
        <v>132</v>
      </c>
    </row>
    <row r="166" spans="1:28" ht="15.75" thickBot="1" x14ac:dyDescent="0.3">
      <c r="A166" s="104"/>
      <c r="B166" s="105"/>
      <c r="C166" s="105"/>
      <c r="D166" s="152" t="s">
        <v>18</v>
      </c>
      <c r="E166" s="61">
        <v>0</v>
      </c>
      <c r="F166" s="61">
        <v>2</v>
      </c>
      <c r="G166" s="61">
        <v>3</v>
      </c>
      <c r="H166" s="61">
        <v>3</v>
      </c>
      <c r="I166" s="61">
        <v>2</v>
      </c>
      <c r="J166" s="61">
        <v>2</v>
      </c>
      <c r="K166" s="61">
        <v>2</v>
      </c>
      <c r="L166" s="61">
        <v>0</v>
      </c>
      <c r="M166" s="119">
        <v>3</v>
      </c>
      <c r="N166" s="136">
        <v>17</v>
      </c>
      <c r="O166" s="138">
        <v>3</v>
      </c>
      <c r="P166" s="61">
        <v>1</v>
      </c>
      <c r="Q166" s="61">
        <v>3</v>
      </c>
      <c r="R166" s="61">
        <v>2</v>
      </c>
      <c r="S166" s="61">
        <v>2</v>
      </c>
      <c r="T166" s="61">
        <v>1</v>
      </c>
      <c r="U166" s="61">
        <v>2</v>
      </c>
      <c r="V166" s="61">
        <v>3</v>
      </c>
      <c r="W166" s="119">
        <v>1</v>
      </c>
      <c r="X166" s="122">
        <v>18</v>
      </c>
      <c r="Y166" s="72">
        <v>35</v>
      </c>
      <c r="Z166" s="105"/>
      <c r="AA166" s="105"/>
      <c r="AB166" s="106"/>
    </row>
    <row r="167" spans="1:28" ht="13.5" thickBot="1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</row>
    <row r="168" spans="1:28" ht="15" x14ac:dyDescent="0.25">
      <c r="A168" s="83"/>
      <c r="B168" s="171" t="s">
        <v>4</v>
      </c>
      <c r="C168" s="174" t="s">
        <v>19</v>
      </c>
      <c r="D168" s="64" t="s">
        <v>1</v>
      </c>
      <c r="E168" s="40">
        <v>476</v>
      </c>
      <c r="F168" s="41">
        <v>340</v>
      </c>
      <c r="G168" s="41">
        <v>145</v>
      </c>
      <c r="H168" s="41">
        <v>336</v>
      </c>
      <c r="I168" s="41">
        <v>432</v>
      </c>
      <c r="J168" s="41">
        <v>306</v>
      </c>
      <c r="K168" s="41">
        <v>310</v>
      </c>
      <c r="L168" s="41">
        <v>340</v>
      </c>
      <c r="M168" s="42">
        <v>136</v>
      </c>
      <c r="N168" s="177" t="s">
        <v>16</v>
      </c>
      <c r="O168" s="40">
        <v>405</v>
      </c>
      <c r="P168" s="41">
        <v>352</v>
      </c>
      <c r="Q168" s="41">
        <v>328</v>
      </c>
      <c r="R168" s="41">
        <v>296</v>
      </c>
      <c r="S168" s="41">
        <v>166</v>
      </c>
      <c r="T168" s="41">
        <v>348</v>
      </c>
      <c r="U168" s="41">
        <v>430</v>
      </c>
      <c r="V168" s="41">
        <v>150</v>
      </c>
      <c r="W168" s="42">
        <v>336</v>
      </c>
      <c r="X168" s="177" t="s">
        <v>17</v>
      </c>
      <c r="Y168" s="89">
        <v>68.599999999999994</v>
      </c>
      <c r="Z168" s="180" t="s">
        <v>27</v>
      </c>
      <c r="AA168" s="183" t="s">
        <v>6</v>
      </c>
      <c r="AB168" s="186" t="s">
        <v>20</v>
      </c>
    </row>
    <row r="169" spans="1:28" ht="15" x14ac:dyDescent="0.25">
      <c r="A169" s="83" t="s">
        <v>26</v>
      </c>
      <c r="B169" s="172"/>
      <c r="C169" s="175"/>
      <c r="D169" s="65" t="s">
        <v>2</v>
      </c>
      <c r="E169" s="43">
        <v>5</v>
      </c>
      <c r="F169" s="39">
        <v>4</v>
      </c>
      <c r="G169" s="39">
        <v>3</v>
      </c>
      <c r="H169" s="39">
        <v>4</v>
      </c>
      <c r="I169" s="39">
        <v>5</v>
      </c>
      <c r="J169" s="39">
        <v>4</v>
      </c>
      <c r="K169" s="39">
        <v>4</v>
      </c>
      <c r="L169" s="39">
        <v>4</v>
      </c>
      <c r="M169" s="44">
        <v>3</v>
      </c>
      <c r="N169" s="178"/>
      <c r="O169" s="43">
        <v>5</v>
      </c>
      <c r="P169" s="39">
        <v>4</v>
      </c>
      <c r="Q169" s="39">
        <v>4</v>
      </c>
      <c r="R169" s="39">
        <v>4</v>
      </c>
      <c r="S169" s="39">
        <v>3</v>
      </c>
      <c r="T169" s="39">
        <v>4</v>
      </c>
      <c r="U169" s="39">
        <v>5</v>
      </c>
      <c r="V169" s="39">
        <v>3</v>
      </c>
      <c r="W169" s="44">
        <v>4</v>
      </c>
      <c r="X169" s="178"/>
      <c r="Y169" s="63">
        <v>72</v>
      </c>
      <c r="Z169" s="181"/>
      <c r="AA169" s="184"/>
      <c r="AB169" s="187"/>
    </row>
    <row r="170" spans="1:28" ht="15.75" thickBot="1" x14ac:dyDescent="0.3">
      <c r="A170" s="139">
        <v>45042</v>
      </c>
      <c r="B170" s="173"/>
      <c r="C170" s="176"/>
      <c r="D170" s="66" t="s">
        <v>3</v>
      </c>
      <c r="E170" s="45">
        <v>4</v>
      </c>
      <c r="F170" s="46">
        <v>10</v>
      </c>
      <c r="G170" s="46">
        <v>18</v>
      </c>
      <c r="H170" s="46">
        <v>6</v>
      </c>
      <c r="I170" s="46">
        <v>2</v>
      </c>
      <c r="J170" s="46">
        <v>12</v>
      </c>
      <c r="K170" s="46">
        <v>14</v>
      </c>
      <c r="L170" s="46">
        <v>8</v>
      </c>
      <c r="M170" s="47">
        <v>16</v>
      </c>
      <c r="N170" s="179"/>
      <c r="O170" s="45">
        <v>3</v>
      </c>
      <c r="P170" s="46">
        <v>9</v>
      </c>
      <c r="Q170" s="46">
        <v>5</v>
      </c>
      <c r="R170" s="46">
        <v>13</v>
      </c>
      <c r="S170" s="46">
        <v>17</v>
      </c>
      <c r="T170" s="46">
        <v>11</v>
      </c>
      <c r="U170" s="46">
        <v>1</v>
      </c>
      <c r="V170" s="46">
        <v>15</v>
      </c>
      <c r="W170" s="47">
        <v>7</v>
      </c>
      <c r="X170" s="179"/>
      <c r="Y170" s="108">
        <v>122</v>
      </c>
      <c r="Z170" s="182"/>
      <c r="AA170" s="185"/>
      <c r="AB170" s="188"/>
    </row>
    <row r="171" spans="1:28" ht="15" x14ac:dyDescent="0.25">
      <c r="A171" s="146"/>
      <c r="D171" s="48" t="s">
        <v>15</v>
      </c>
      <c r="E171" s="49">
        <v>2</v>
      </c>
      <c r="F171" s="49">
        <v>1</v>
      </c>
      <c r="G171" s="49">
        <v>1</v>
      </c>
      <c r="H171" s="49">
        <v>1</v>
      </c>
      <c r="I171" s="49">
        <v>2</v>
      </c>
      <c r="J171" s="49">
        <v>1</v>
      </c>
      <c r="K171" s="49">
        <v>1</v>
      </c>
      <c r="L171" s="49">
        <v>1</v>
      </c>
      <c r="M171" s="50">
        <v>1</v>
      </c>
      <c r="N171" s="123">
        <v>11</v>
      </c>
      <c r="O171" s="126">
        <v>2</v>
      </c>
      <c r="P171" s="49">
        <v>1</v>
      </c>
      <c r="Q171" s="49">
        <v>1</v>
      </c>
      <c r="R171" s="49">
        <v>1</v>
      </c>
      <c r="S171" s="49">
        <v>1</v>
      </c>
      <c r="T171" s="49">
        <v>1</v>
      </c>
      <c r="U171" s="49">
        <v>2</v>
      </c>
      <c r="V171" s="49">
        <v>1</v>
      </c>
      <c r="W171" s="50">
        <v>1</v>
      </c>
      <c r="X171" s="113">
        <v>11</v>
      </c>
      <c r="Y171" s="85">
        <v>22</v>
      </c>
      <c r="AB171" s="87"/>
    </row>
    <row r="172" spans="1:28" ht="15" x14ac:dyDescent="0.25">
      <c r="A172" s="146" t="s">
        <v>24</v>
      </c>
      <c r="B172" s="73">
        <v>23.500000000000018</v>
      </c>
      <c r="C172" s="112">
        <v>22</v>
      </c>
      <c r="D172" s="52" t="s">
        <v>14</v>
      </c>
      <c r="E172" s="84">
        <v>8</v>
      </c>
      <c r="F172" s="84">
        <v>5</v>
      </c>
      <c r="G172" s="84">
        <v>5</v>
      </c>
      <c r="H172" s="84">
        <v>6</v>
      </c>
      <c r="I172" s="84">
        <v>8</v>
      </c>
      <c r="J172" s="84">
        <v>6</v>
      </c>
      <c r="K172" s="84">
        <v>5</v>
      </c>
      <c r="L172" s="84">
        <v>7</v>
      </c>
      <c r="M172" s="114">
        <v>3</v>
      </c>
      <c r="N172" s="147">
        <v>53</v>
      </c>
      <c r="O172" s="84">
        <v>8</v>
      </c>
      <c r="P172" s="84">
        <v>4</v>
      </c>
      <c r="Q172" s="84">
        <v>6</v>
      </c>
      <c r="R172" s="84">
        <v>5</v>
      </c>
      <c r="S172" s="84">
        <v>4</v>
      </c>
      <c r="T172" s="84">
        <v>6</v>
      </c>
      <c r="U172" s="84">
        <v>9</v>
      </c>
      <c r="V172" s="84">
        <v>3</v>
      </c>
      <c r="W172" s="114">
        <v>5</v>
      </c>
      <c r="X172" s="109">
        <v>50</v>
      </c>
      <c r="Y172" s="67">
        <v>103</v>
      </c>
      <c r="Z172" s="92">
        <v>0.5</v>
      </c>
      <c r="AA172" s="142">
        <v>24.000000000000018</v>
      </c>
      <c r="AB172" s="93">
        <v>117</v>
      </c>
    </row>
    <row r="173" spans="1:28" ht="15.75" thickBot="1" x14ac:dyDescent="0.3">
      <c r="A173" s="94"/>
      <c r="D173" s="148" t="s">
        <v>18</v>
      </c>
      <c r="E173" s="51">
        <v>1</v>
      </c>
      <c r="F173" s="51">
        <v>2</v>
      </c>
      <c r="G173" s="51">
        <v>1</v>
      </c>
      <c r="H173" s="51">
        <v>1</v>
      </c>
      <c r="I173" s="51">
        <v>1</v>
      </c>
      <c r="J173" s="51">
        <v>1</v>
      </c>
      <c r="K173" s="51">
        <v>2</v>
      </c>
      <c r="L173" s="51">
        <v>0</v>
      </c>
      <c r="M173" s="115">
        <v>3</v>
      </c>
      <c r="N173" s="125">
        <v>12</v>
      </c>
      <c r="O173" s="128">
        <v>1</v>
      </c>
      <c r="P173" s="51">
        <v>3</v>
      </c>
      <c r="Q173" s="51">
        <v>1</v>
      </c>
      <c r="R173" s="51">
        <v>2</v>
      </c>
      <c r="S173" s="51">
        <v>2</v>
      </c>
      <c r="T173" s="51">
        <v>1</v>
      </c>
      <c r="U173" s="51">
        <v>0</v>
      </c>
      <c r="V173" s="51">
        <v>3</v>
      </c>
      <c r="W173" s="115">
        <v>2</v>
      </c>
      <c r="X173" s="120">
        <v>15</v>
      </c>
      <c r="Y173" s="68">
        <v>27</v>
      </c>
      <c r="AB173" s="87"/>
    </row>
    <row r="174" spans="1:28" ht="13.5" thickBot="1" x14ac:dyDescent="0.25">
      <c r="A174" s="95"/>
      <c r="AB174" s="87"/>
    </row>
    <row r="175" spans="1:28" ht="15" x14ac:dyDescent="0.25">
      <c r="A175" s="99"/>
      <c r="D175" s="53" t="s">
        <v>15</v>
      </c>
      <c r="E175" s="54">
        <v>2</v>
      </c>
      <c r="F175" s="54">
        <v>1</v>
      </c>
      <c r="G175" s="54">
        <v>1</v>
      </c>
      <c r="H175" s="54">
        <v>2</v>
      </c>
      <c r="I175" s="54">
        <v>2</v>
      </c>
      <c r="J175" s="54">
        <v>1</v>
      </c>
      <c r="K175" s="54">
        <v>1</v>
      </c>
      <c r="L175" s="54">
        <v>1</v>
      </c>
      <c r="M175" s="55">
        <v>1</v>
      </c>
      <c r="N175" s="129">
        <v>12</v>
      </c>
      <c r="O175" s="132">
        <v>2</v>
      </c>
      <c r="P175" s="54">
        <v>1</v>
      </c>
      <c r="Q175" s="54">
        <v>2</v>
      </c>
      <c r="R175" s="54">
        <v>1</v>
      </c>
      <c r="S175" s="54">
        <v>1</v>
      </c>
      <c r="T175" s="54">
        <v>1</v>
      </c>
      <c r="U175" s="54">
        <v>2</v>
      </c>
      <c r="V175" s="54">
        <v>1</v>
      </c>
      <c r="W175" s="55">
        <v>2</v>
      </c>
      <c r="X175" s="116">
        <v>13</v>
      </c>
      <c r="Y175" s="55">
        <v>25</v>
      </c>
      <c r="AB175" s="87"/>
    </row>
    <row r="176" spans="1:28" ht="15" x14ac:dyDescent="0.25">
      <c r="A176" s="149" t="s">
        <v>22</v>
      </c>
      <c r="B176" s="78">
        <v>26.4</v>
      </c>
      <c r="C176" s="112">
        <v>25</v>
      </c>
      <c r="D176" s="57" t="s">
        <v>14</v>
      </c>
      <c r="E176" s="84">
        <v>7</v>
      </c>
      <c r="F176" s="84">
        <v>5</v>
      </c>
      <c r="G176" s="84">
        <v>4</v>
      </c>
      <c r="H176" s="84">
        <v>5</v>
      </c>
      <c r="I176" s="84">
        <v>8</v>
      </c>
      <c r="J176" s="84">
        <v>6</v>
      </c>
      <c r="K176" s="84">
        <v>6</v>
      </c>
      <c r="L176" s="84">
        <v>7</v>
      </c>
      <c r="M176" s="114">
        <v>6</v>
      </c>
      <c r="N176" s="130">
        <v>54</v>
      </c>
      <c r="O176" s="84">
        <v>6</v>
      </c>
      <c r="P176" s="84">
        <v>7</v>
      </c>
      <c r="Q176" s="84">
        <v>8</v>
      </c>
      <c r="R176" s="84">
        <v>5</v>
      </c>
      <c r="S176" s="84">
        <v>4</v>
      </c>
      <c r="T176" s="84">
        <v>5</v>
      </c>
      <c r="U176" s="84">
        <v>9</v>
      </c>
      <c r="V176" s="84">
        <v>3</v>
      </c>
      <c r="W176" s="114">
        <v>5</v>
      </c>
      <c r="X176" s="110">
        <v>52</v>
      </c>
      <c r="Y176" s="69">
        <v>106</v>
      </c>
      <c r="Z176" s="97">
        <v>0.5</v>
      </c>
      <c r="AA176" s="143">
        <v>26.4</v>
      </c>
      <c r="AB176" s="98">
        <v>115</v>
      </c>
    </row>
    <row r="177" spans="1:28" ht="15.75" thickBot="1" x14ac:dyDescent="0.3">
      <c r="A177" s="99"/>
      <c r="D177" s="150" t="s">
        <v>18</v>
      </c>
      <c r="E177" s="56">
        <v>2</v>
      </c>
      <c r="F177" s="56">
        <v>2</v>
      </c>
      <c r="G177" s="56">
        <v>2</v>
      </c>
      <c r="H177" s="56">
        <v>3</v>
      </c>
      <c r="I177" s="56">
        <v>1</v>
      </c>
      <c r="J177" s="56">
        <v>1</v>
      </c>
      <c r="K177" s="56">
        <v>1</v>
      </c>
      <c r="L177" s="56">
        <v>0</v>
      </c>
      <c r="M177" s="117">
        <v>0</v>
      </c>
      <c r="N177" s="131">
        <v>12</v>
      </c>
      <c r="O177" s="133">
        <v>3</v>
      </c>
      <c r="P177" s="56">
        <v>0</v>
      </c>
      <c r="Q177" s="56">
        <v>0</v>
      </c>
      <c r="R177" s="56">
        <v>2</v>
      </c>
      <c r="S177" s="56">
        <v>2</v>
      </c>
      <c r="T177" s="56">
        <v>2</v>
      </c>
      <c r="U177" s="56">
        <v>0</v>
      </c>
      <c r="V177" s="56">
        <v>3</v>
      </c>
      <c r="W177" s="117">
        <v>3</v>
      </c>
      <c r="X177" s="121">
        <v>15</v>
      </c>
      <c r="Y177" s="70">
        <v>27</v>
      </c>
      <c r="AB177" s="87"/>
    </row>
    <row r="178" spans="1:28" ht="13.5" thickBot="1" x14ac:dyDescent="0.25">
      <c r="A178" s="95"/>
      <c r="AB178" s="87"/>
    </row>
    <row r="179" spans="1:28" ht="15" x14ac:dyDescent="0.25">
      <c r="A179" s="100"/>
      <c r="D179" s="58" t="s">
        <v>15</v>
      </c>
      <c r="E179" s="59">
        <v>2</v>
      </c>
      <c r="F179" s="59">
        <v>1</v>
      </c>
      <c r="G179" s="59">
        <v>1</v>
      </c>
      <c r="H179" s="59">
        <v>2</v>
      </c>
      <c r="I179" s="59">
        <v>2</v>
      </c>
      <c r="J179" s="59">
        <v>1</v>
      </c>
      <c r="K179" s="59">
        <v>1</v>
      </c>
      <c r="L179" s="59">
        <v>1</v>
      </c>
      <c r="M179" s="60">
        <v>1</v>
      </c>
      <c r="N179" s="134">
        <v>12</v>
      </c>
      <c r="O179" s="137">
        <v>2</v>
      </c>
      <c r="P179" s="59">
        <v>1</v>
      </c>
      <c r="Q179" s="59">
        <v>2</v>
      </c>
      <c r="R179" s="59">
        <v>1</v>
      </c>
      <c r="S179" s="59">
        <v>1</v>
      </c>
      <c r="T179" s="59">
        <v>1</v>
      </c>
      <c r="U179" s="59">
        <v>2</v>
      </c>
      <c r="V179" s="59">
        <v>1</v>
      </c>
      <c r="W179" s="60">
        <v>1</v>
      </c>
      <c r="X179" s="118">
        <v>12</v>
      </c>
      <c r="Y179" s="60">
        <v>24</v>
      </c>
      <c r="AB179" s="87"/>
    </row>
    <row r="180" spans="1:28" ht="15" x14ac:dyDescent="0.25">
      <c r="A180" s="151" t="s">
        <v>23</v>
      </c>
      <c r="B180" s="79">
        <v>25.200000000000014</v>
      </c>
      <c r="C180" s="112">
        <v>24</v>
      </c>
      <c r="D180" s="62" t="s">
        <v>14</v>
      </c>
      <c r="E180" s="84">
        <v>7</v>
      </c>
      <c r="F180" s="84">
        <v>4</v>
      </c>
      <c r="G180" s="84">
        <v>6</v>
      </c>
      <c r="H180" s="84">
        <v>6</v>
      </c>
      <c r="I180" s="84">
        <v>8</v>
      </c>
      <c r="J180" s="84">
        <v>5</v>
      </c>
      <c r="K180" s="84">
        <v>7</v>
      </c>
      <c r="L180" s="84">
        <v>4</v>
      </c>
      <c r="M180" s="114">
        <v>3</v>
      </c>
      <c r="N180" s="135">
        <v>50</v>
      </c>
      <c r="O180" s="127">
        <v>6</v>
      </c>
      <c r="P180" s="84">
        <v>6</v>
      </c>
      <c r="Q180" s="84">
        <v>6</v>
      </c>
      <c r="R180" s="84">
        <v>4</v>
      </c>
      <c r="S180" s="84">
        <v>6</v>
      </c>
      <c r="T180" s="84">
        <v>5</v>
      </c>
      <c r="U180" s="84">
        <v>8</v>
      </c>
      <c r="V180" s="84">
        <v>4</v>
      </c>
      <c r="W180" s="114">
        <v>6</v>
      </c>
      <c r="X180" s="111">
        <v>51</v>
      </c>
      <c r="Y180" s="71">
        <v>101</v>
      </c>
      <c r="Z180" s="102">
        <v>0.1</v>
      </c>
      <c r="AA180" s="141">
        <v>25.300000000000015</v>
      </c>
      <c r="AB180" s="103">
        <v>131</v>
      </c>
    </row>
    <row r="181" spans="1:28" ht="15.75" thickBot="1" x14ac:dyDescent="0.3">
      <c r="A181" s="104"/>
      <c r="B181" s="105"/>
      <c r="C181" s="105"/>
      <c r="D181" s="152" t="s">
        <v>18</v>
      </c>
      <c r="E181" s="61">
        <v>2</v>
      </c>
      <c r="F181" s="61">
        <v>3</v>
      </c>
      <c r="G181" s="61">
        <v>0</v>
      </c>
      <c r="H181" s="61">
        <v>2</v>
      </c>
      <c r="I181" s="61">
        <v>1</v>
      </c>
      <c r="J181" s="61">
        <v>2</v>
      </c>
      <c r="K181" s="61">
        <v>0</v>
      </c>
      <c r="L181" s="61">
        <v>3</v>
      </c>
      <c r="M181" s="119">
        <v>3</v>
      </c>
      <c r="N181" s="136">
        <v>16</v>
      </c>
      <c r="O181" s="138">
        <v>3</v>
      </c>
      <c r="P181" s="61">
        <v>1</v>
      </c>
      <c r="Q181" s="61">
        <v>2</v>
      </c>
      <c r="R181" s="61">
        <v>3</v>
      </c>
      <c r="S181" s="61">
        <v>0</v>
      </c>
      <c r="T181" s="61">
        <v>2</v>
      </c>
      <c r="U181" s="61">
        <v>1</v>
      </c>
      <c r="V181" s="61">
        <v>2</v>
      </c>
      <c r="W181" s="119">
        <v>1</v>
      </c>
      <c r="X181" s="122">
        <v>15</v>
      </c>
      <c r="Y181" s="72">
        <v>31</v>
      </c>
      <c r="Z181" s="105"/>
      <c r="AA181" s="105"/>
      <c r="AB181" s="106"/>
    </row>
    <row r="182" spans="1:28" ht="13.5" thickBot="1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</row>
    <row r="183" spans="1:28" ht="15" x14ac:dyDescent="0.25">
      <c r="A183" s="83"/>
      <c r="B183" s="171" t="s">
        <v>4</v>
      </c>
      <c r="C183" s="174" t="s">
        <v>19</v>
      </c>
      <c r="D183" s="64" t="s">
        <v>1</v>
      </c>
      <c r="E183" s="163">
        <v>450</v>
      </c>
      <c r="F183" s="163">
        <v>115</v>
      </c>
      <c r="G183" s="163">
        <v>293</v>
      </c>
      <c r="H183" s="163">
        <v>458</v>
      </c>
      <c r="I183" s="163">
        <v>389</v>
      </c>
      <c r="J183" s="163">
        <v>357</v>
      </c>
      <c r="K183" s="163">
        <v>348</v>
      </c>
      <c r="L183" s="163">
        <v>307</v>
      </c>
      <c r="M183" s="163">
        <v>136</v>
      </c>
      <c r="N183" s="177" t="s">
        <v>16</v>
      </c>
      <c r="O183" s="163">
        <v>290</v>
      </c>
      <c r="P183" s="163">
        <v>415</v>
      </c>
      <c r="Q183" s="163">
        <v>169</v>
      </c>
      <c r="R183" s="163">
        <v>282</v>
      </c>
      <c r="S183" s="163">
        <v>446</v>
      </c>
      <c r="T183" s="163">
        <v>137</v>
      </c>
      <c r="U183" s="163">
        <v>338</v>
      </c>
      <c r="V183" s="163">
        <v>357</v>
      </c>
      <c r="W183" s="163">
        <v>267</v>
      </c>
      <c r="X183" s="177" t="s">
        <v>17</v>
      </c>
      <c r="Y183" s="89">
        <v>68.7</v>
      </c>
      <c r="Z183" s="180" t="s">
        <v>27</v>
      </c>
      <c r="AA183" s="183" t="s">
        <v>6</v>
      </c>
      <c r="AB183" s="186" t="s">
        <v>20</v>
      </c>
    </row>
    <row r="184" spans="1:28" ht="15" x14ac:dyDescent="0.25">
      <c r="A184" s="83" t="s">
        <v>32</v>
      </c>
      <c r="B184" s="172"/>
      <c r="C184" s="175"/>
      <c r="D184" s="65" t="s">
        <v>2</v>
      </c>
      <c r="E184" s="43">
        <v>5</v>
      </c>
      <c r="F184" s="39">
        <v>3</v>
      </c>
      <c r="G184" s="39">
        <v>4</v>
      </c>
      <c r="H184" s="39">
        <v>5</v>
      </c>
      <c r="I184" s="39">
        <v>4</v>
      </c>
      <c r="J184" s="39">
        <v>4</v>
      </c>
      <c r="K184" s="39">
        <v>4</v>
      </c>
      <c r="L184" s="39">
        <v>4</v>
      </c>
      <c r="M184" s="44">
        <v>3</v>
      </c>
      <c r="N184" s="178"/>
      <c r="O184" s="43">
        <v>4</v>
      </c>
      <c r="P184" s="39">
        <v>5</v>
      </c>
      <c r="Q184" s="39">
        <v>3</v>
      </c>
      <c r="R184" s="39">
        <v>4</v>
      </c>
      <c r="S184" s="39">
        <v>5</v>
      </c>
      <c r="T184" s="39">
        <v>3</v>
      </c>
      <c r="U184" s="39">
        <v>4</v>
      </c>
      <c r="V184" s="39">
        <v>4</v>
      </c>
      <c r="W184" s="44">
        <v>4</v>
      </c>
      <c r="X184" s="178"/>
      <c r="Y184" s="63">
        <v>72</v>
      </c>
      <c r="Z184" s="181"/>
      <c r="AA184" s="184"/>
      <c r="AB184" s="187"/>
    </row>
    <row r="185" spans="1:28" ht="15.75" thickBot="1" x14ac:dyDescent="0.3">
      <c r="A185" s="139">
        <v>45036</v>
      </c>
      <c r="B185" s="173"/>
      <c r="C185" s="176"/>
      <c r="D185" s="66" t="s">
        <v>3</v>
      </c>
      <c r="E185" s="45">
        <v>9</v>
      </c>
      <c r="F185" s="46">
        <v>17</v>
      </c>
      <c r="G185" s="46">
        <v>11</v>
      </c>
      <c r="H185" s="46">
        <v>15</v>
      </c>
      <c r="I185" s="46">
        <v>3</v>
      </c>
      <c r="J185" s="46">
        <v>1</v>
      </c>
      <c r="K185" s="46">
        <v>5</v>
      </c>
      <c r="L185" s="46">
        <v>13</v>
      </c>
      <c r="M185" s="47">
        <v>7</v>
      </c>
      <c r="N185" s="179"/>
      <c r="O185" s="45">
        <v>14</v>
      </c>
      <c r="P185" s="46">
        <v>12</v>
      </c>
      <c r="Q185" s="46">
        <v>4</v>
      </c>
      <c r="R185" s="46">
        <v>18</v>
      </c>
      <c r="S185" s="46">
        <v>16</v>
      </c>
      <c r="T185" s="46">
        <v>8</v>
      </c>
      <c r="U185" s="46">
        <v>6</v>
      </c>
      <c r="V185" s="46">
        <v>2</v>
      </c>
      <c r="W185" s="47">
        <v>10</v>
      </c>
      <c r="X185" s="179"/>
      <c r="Y185" s="108">
        <v>125</v>
      </c>
      <c r="Z185" s="182"/>
      <c r="AA185" s="185"/>
      <c r="AB185" s="188"/>
    </row>
    <row r="186" spans="1:28" ht="15" x14ac:dyDescent="0.25">
      <c r="A186" s="91"/>
      <c r="D186" s="48" t="s">
        <v>15</v>
      </c>
      <c r="E186" s="49">
        <v>1</v>
      </c>
      <c r="F186" s="49">
        <v>1</v>
      </c>
      <c r="G186" s="49">
        <v>1</v>
      </c>
      <c r="H186" s="49">
        <v>1</v>
      </c>
      <c r="I186" s="49">
        <v>2</v>
      </c>
      <c r="J186" s="49">
        <v>2</v>
      </c>
      <c r="K186" s="49">
        <v>2</v>
      </c>
      <c r="L186" s="49">
        <v>1</v>
      </c>
      <c r="M186" s="50">
        <v>1</v>
      </c>
      <c r="N186" s="123">
        <v>12</v>
      </c>
      <c r="O186" s="126">
        <v>1</v>
      </c>
      <c r="P186" s="49">
        <v>1</v>
      </c>
      <c r="Q186" s="49">
        <v>2</v>
      </c>
      <c r="R186" s="49">
        <v>1</v>
      </c>
      <c r="S186" s="49">
        <v>1</v>
      </c>
      <c r="T186" s="49">
        <v>1</v>
      </c>
      <c r="U186" s="49">
        <v>1</v>
      </c>
      <c r="V186" s="49">
        <v>2</v>
      </c>
      <c r="W186" s="50">
        <v>1</v>
      </c>
      <c r="X186" s="113">
        <v>11</v>
      </c>
      <c r="Y186" s="85">
        <v>23</v>
      </c>
      <c r="AB186" s="87"/>
    </row>
    <row r="187" spans="1:28" ht="15" x14ac:dyDescent="0.25">
      <c r="A187" s="91" t="s">
        <v>24</v>
      </c>
      <c r="B187" s="73">
        <v>23.900000000000016</v>
      </c>
      <c r="C187" s="112">
        <v>23</v>
      </c>
      <c r="D187" s="52" t="s">
        <v>14</v>
      </c>
      <c r="E187" s="84">
        <v>6</v>
      </c>
      <c r="F187" s="84">
        <v>4</v>
      </c>
      <c r="G187" s="84">
        <v>5</v>
      </c>
      <c r="H187" s="84">
        <v>6</v>
      </c>
      <c r="I187" s="84">
        <v>6</v>
      </c>
      <c r="J187" s="84">
        <v>4</v>
      </c>
      <c r="K187" s="84">
        <v>4</v>
      </c>
      <c r="L187" s="84">
        <v>5</v>
      </c>
      <c r="M187" s="114">
        <v>4</v>
      </c>
      <c r="N187" s="109">
        <v>44</v>
      </c>
      <c r="O187" s="84">
        <v>4</v>
      </c>
      <c r="P187" s="84">
        <v>6</v>
      </c>
      <c r="Q187" s="84">
        <v>7</v>
      </c>
      <c r="R187" s="84">
        <v>4</v>
      </c>
      <c r="S187" s="84">
        <v>5</v>
      </c>
      <c r="T187" s="84">
        <v>3</v>
      </c>
      <c r="U187" s="84">
        <v>7</v>
      </c>
      <c r="V187" s="84">
        <v>7</v>
      </c>
      <c r="W187" s="114">
        <v>8</v>
      </c>
      <c r="X187" s="109">
        <v>51</v>
      </c>
      <c r="Y187" s="67">
        <v>95</v>
      </c>
      <c r="Z187" s="92">
        <v>-0.4</v>
      </c>
      <c r="AA187" s="142">
        <v>23.500000000000018</v>
      </c>
      <c r="AB187" s="93">
        <v>116</v>
      </c>
    </row>
    <row r="188" spans="1:28" ht="15.75" thickBot="1" x14ac:dyDescent="0.3">
      <c r="A188" s="94"/>
      <c r="D188" s="74" t="s">
        <v>18</v>
      </c>
      <c r="E188" s="51">
        <v>2</v>
      </c>
      <c r="F188" s="51">
        <v>2</v>
      </c>
      <c r="G188" s="51">
        <v>2</v>
      </c>
      <c r="H188" s="51">
        <v>2</v>
      </c>
      <c r="I188" s="51">
        <v>2</v>
      </c>
      <c r="J188" s="51">
        <v>4</v>
      </c>
      <c r="K188" s="51">
        <v>4</v>
      </c>
      <c r="L188" s="51">
        <v>2</v>
      </c>
      <c r="M188" s="115">
        <v>2</v>
      </c>
      <c r="N188" s="125">
        <v>22</v>
      </c>
      <c r="O188" s="128">
        <v>3</v>
      </c>
      <c r="P188" s="51">
        <v>2</v>
      </c>
      <c r="Q188" s="51">
        <v>0</v>
      </c>
      <c r="R188" s="51">
        <v>3</v>
      </c>
      <c r="S188" s="51">
        <v>3</v>
      </c>
      <c r="T188" s="51">
        <v>3</v>
      </c>
      <c r="U188" s="51">
        <v>0</v>
      </c>
      <c r="V188" s="51">
        <v>1</v>
      </c>
      <c r="W188" s="115">
        <v>0</v>
      </c>
      <c r="X188" s="120">
        <v>15</v>
      </c>
      <c r="Y188" s="68">
        <v>37</v>
      </c>
      <c r="AB188" s="87"/>
    </row>
    <row r="189" spans="1:28" ht="13.5" thickBot="1" x14ac:dyDescent="0.25">
      <c r="A189" s="95"/>
      <c r="AB189" s="87"/>
    </row>
    <row r="190" spans="1:28" ht="15" x14ac:dyDescent="0.25">
      <c r="A190" s="99"/>
      <c r="D190" s="53" t="s">
        <v>15</v>
      </c>
      <c r="E190" s="54">
        <v>1</v>
      </c>
      <c r="F190" s="54">
        <v>1</v>
      </c>
      <c r="G190" s="54">
        <v>1</v>
      </c>
      <c r="H190" s="54">
        <v>1</v>
      </c>
      <c r="I190" s="54">
        <v>2</v>
      </c>
      <c r="J190" s="54">
        <v>2</v>
      </c>
      <c r="K190" s="54">
        <v>2</v>
      </c>
      <c r="L190" s="54">
        <v>1</v>
      </c>
      <c r="M190" s="55">
        <v>2</v>
      </c>
      <c r="N190" s="129">
        <v>13</v>
      </c>
      <c r="O190" s="132">
        <v>1</v>
      </c>
      <c r="P190" s="54">
        <v>1</v>
      </c>
      <c r="Q190" s="54">
        <v>2</v>
      </c>
      <c r="R190" s="54">
        <v>1</v>
      </c>
      <c r="S190" s="54">
        <v>1</v>
      </c>
      <c r="T190" s="54">
        <v>2</v>
      </c>
      <c r="U190" s="54">
        <v>2</v>
      </c>
      <c r="V190" s="54">
        <v>2</v>
      </c>
      <c r="W190" s="55">
        <v>1</v>
      </c>
      <c r="X190" s="116">
        <v>13</v>
      </c>
      <c r="Y190" s="55">
        <v>26</v>
      </c>
      <c r="AB190" s="87"/>
    </row>
    <row r="191" spans="1:28" ht="15" x14ac:dyDescent="0.25">
      <c r="A191" s="96" t="s">
        <v>22</v>
      </c>
      <c r="B191" s="78">
        <v>26.4</v>
      </c>
      <c r="C191" s="112">
        <v>26</v>
      </c>
      <c r="D191" s="57" t="s">
        <v>14</v>
      </c>
      <c r="E191" s="84">
        <v>7</v>
      </c>
      <c r="F191" s="84">
        <v>4</v>
      </c>
      <c r="G191" s="84">
        <v>5</v>
      </c>
      <c r="H191" s="84">
        <v>7</v>
      </c>
      <c r="I191" s="84">
        <v>6</v>
      </c>
      <c r="J191" s="84">
        <v>5</v>
      </c>
      <c r="K191" s="84">
        <v>6</v>
      </c>
      <c r="L191" s="84">
        <v>5</v>
      </c>
      <c r="M191" s="114">
        <v>5</v>
      </c>
      <c r="N191" s="130">
        <v>50</v>
      </c>
      <c r="O191" s="84">
        <v>7</v>
      </c>
      <c r="P191" s="84">
        <v>5</v>
      </c>
      <c r="Q191" s="84">
        <v>5</v>
      </c>
      <c r="R191" s="84">
        <v>6</v>
      </c>
      <c r="S191" s="84">
        <v>8</v>
      </c>
      <c r="T191" s="84">
        <v>4</v>
      </c>
      <c r="U191" s="84">
        <v>6</v>
      </c>
      <c r="V191" s="84">
        <v>6</v>
      </c>
      <c r="W191" s="114">
        <v>5</v>
      </c>
      <c r="X191" s="110">
        <v>52</v>
      </c>
      <c r="Y191" s="69">
        <v>102</v>
      </c>
      <c r="Z191" s="97">
        <v>0</v>
      </c>
      <c r="AA191" s="143">
        <v>26.4</v>
      </c>
      <c r="AB191" s="98">
        <v>114</v>
      </c>
    </row>
    <row r="192" spans="1:28" ht="15.75" thickBot="1" x14ac:dyDescent="0.3">
      <c r="A192" s="99"/>
      <c r="D192" s="75" t="s">
        <v>18</v>
      </c>
      <c r="E192" s="56">
        <v>1</v>
      </c>
      <c r="F192" s="56">
        <v>2</v>
      </c>
      <c r="G192" s="56">
        <v>2</v>
      </c>
      <c r="H192" s="56">
        <v>1</v>
      </c>
      <c r="I192" s="56">
        <v>2</v>
      </c>
      <c r="J192" s="56">
        <v>3</v>
      </c>
      <c r="K192" s="56">
        <v>2</v>
      </c>
      <c r="L192" s="56">
        <v>2</v>
      </c>
      <c r="M192" s="117">
        <v>2</v>
      </c>
      <c r="N192" s="131">
        <v>17</v>
      </c>
      <c r="O192" s="133">
        <v>0</v>
      </c>
      <c r="P192" s="56">
        <v>3</v>
      </c>
      <c r="Q192" s="56">
        <v>2</v>
      </c>
      <c r="R192" s="56">
        <v>1</v>
      </c>
      <c r="S192" s="56">
        <v>0</v>
      </c>
      <c r="T192" s="56">
        <v>3</v>
      </c>
      <c r="U192" s="56">
        <v>2</v>
      </c>
      <c r="V192" s="56">
        <v>2</v>
      </c>
      <c r="W192" s="117">
        <v>2</v>
      </c>
      <c r="X192" s="121">
        <v>15</v>
      </c>
      <c r="Y192" s="70">
        <v>32</v>
      </c>
      <c r="AB192" s="87"/>
    </row>
    <row r="193" spans="1:28" ht="13.5" thickBot="1" x14ac:dyDescent="0.25">
      <c r="A193" s="95"/>
      <c r="AB193" s="87"/>
    </row>
    <row r="194" spans="1:28" ht="15" x14ac:dyDescent="0.25">
      <c r="A194" s="100"/>
      <c r="D194" s="58" t="s">
        <v>15</v>
      </c>
      <c r="E194" s="59">
        <v>1</v>
      </c>
      <c r="F194" s="59">
        <v>1</v>
      </c>
      <c r="G194" s="59">
        <v>1</v>
      </c>
      <c r="H194" s="59">
        <v>1</v>
      </c>
      <c r="I194" s="59">
        <v>2</v>
      </c>
      <c r="J194" s="59">
        <v>2</v>
      </c>
      <c r="K194" s="59">
        <v>2</v>
      </c>
      <c r="L194" s="59">
        <v>1</v>
      </c>
      <c r="M194" s="60">
        <v>2</v>
      </c>
      <c r="N194" s="134">
        <v>13</v>
      </c>
      <c r="O194" s="137">
        <v>1</v>
      </c>
      <c r="P194" s="59">
        <v>1</v>
      </c>
      <c r="Q194" s="59">
        <v>2</v>
      </c>
      <c r="R194" s="59">
        <v>1</v>
      </c>
      <c r="S194" s="59">
        <v>1</v>
      </c>
      <c r="T194" s="59">
        <v>1</v>
      </c>
      <c r="U194" s="59">
        <v>2</v>
      </c>
      <c r="V194" s="59">
        <v>2</v>
      </c>
      <c r="W194" s="60">
        <v>1</v>
      </c>
      <c r="X194" s="118">
        <v>12</v>
      </c>
      <c r="Y194" s="60">
        <v>25</v>
      </c>
      <c r="AB194" s="87"/>
    </row>
    <row r="195" spans="1:28" ht="15" x14ac:dyDescent="0.25">
      <c r="A195" s="101" t="s">
        <v>23</v>
      </c>
      <c r="B195" s="79">
        <v>25.200000000000014</v>
      </c>
      <c r="C195" s="112">
        <v>25</v>
      </c>
      <c r="D195" s="62" t="s">
        <v>14</v>
      </c>
      <c r="E195" s="84">
        <v>7</v>
      </c>
      <c r="F195" s="84">
        <v>4</v>
      </c>
      <c r="G195" s="84">
        <v>6</v>
      </c>
      <c r="H195" s="84">
        <v>7</v>
      </c>
      <c r="I195" s="84">
        <v>6</v>
      </c>
      <c r="J195" s="84">
        <v>5</v>
      </c>
      <c r="K195" s="84">
        <v>5</v>
      </c>
      <c r="L195" s="84">
        <v>6</v>
      </c>
      <c r="M195" s="114">
        <v>7</v>
      </c>
      <c r="N195" s="135">
        <v>53</v>
      </c>
      <c r="O195" s="84">
        <v>5</v>
      </c>
      <c r="P195" s="84">
        <v>6</v>
      </c>
      <c r="Q195" s="84">
        <v>4</v>
      </c>
      <c r="R195" s="84">
        <v>5</v>
      </c>
      <c r="S195" s="84">
        <v>5</v>
      </c>
      <c r="T195" s="84">
        <v>4</v>
      </c>
      <c r="U195" s="84">
        <v>5</v>
      </c>
      <c r="V195" s="84">
        <v>5</v>
      </c>
      <c r="W195" s="114">
        <v>6</v>
      </c>
      <c r="X195" s="111">
        <v>45</v>
      </c>
      <c r="Y195" s="71">
        <v>98</v>
      </c>
      <c r="Z195" s="102">
        <v>0</v>
      </c>
      <c r="AA195" s="141">
        <v>25.200000000000014</v>
      </c>
      <c r="AB195" s="103">
        <v>130</v>
      </c>
    </row>
    <row r="196" spans="1:28" ht="15.75" thickBot="1" x14ac:dyDescent="0.3">
      <c r="A196" s="104"/>
      <c r="B196" s="105"/>
      <c r="C196" s="105"/>
      <c r="D196" s="76" t="s">
        <v>18</v>
      </c>
      <c r="E196" s="61">
        <v>1</v>
      </c>
      <c r="F196" s="61">
        <v>2</v>
      </c>
      <c r="G196" s="61">
        <v>1</v>
      </c>
      <c r="H196" s="61">
        <v>1</v>
      </c>
      <c r="I196" s="61">
        <v>2</v>
      </c>
      <c r="J196" s="61">
        <v>3</v>
      </c>
      <c r="K196" s="61">
        <v>3</v>
      </c>
      <c r="L196" s="61">
        <v>1</v>
      </c>
      <c r="M196" s="119">
        <v>0</v>
      </c>
      <c r="N196" s="136">
        <v>14</v>
      </c>
      <c r="O196" s="138">
        <v>2</v>
      </c>
      <c r="P196" s="61">
        <v>2</v>
      </c>
      <c r="Q196" s="61">
        <v>3</v>
      </c>
      <c r="R196" s="61">
        <v>2</v>
      </c>
      <c r="S196" s="61">
        <v>3</v>
      </c>
      <c r="T196" s="61">
        <v>2</v>
      </c>
      <c r="U196" s="61">
        <v>3</v>
      </c>
      <c r="V196" s="61">
        <v>3</v>
      </c>
      <c r="W196" s="119">
        <v>1</v>
      </c>
      <c r="X196" s="122">
        <v>21</v>
      </c>
      <c r="Y196" s="72">
        <v>35</v>
      </c>
      <c r="Z196" s="105"/>
      <c r="AA196" s="105"/>
      <c r="AB196" s="106"/>
    </row>
    <row r="197" spans="1:28" ht="13.5" thickBot="1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</row>
    <row r="198" spans="1:28" ht="15" x14ac:dyDescent="0.25">
      <c r="A198" s="144"/>
      <c r="B198" s="171" t="s">
        <v>4</v>
      </c>
      <c r="C198" s="174" t="s">
        <v>19</v>
      </c>
      <c r="D198" s="64" t="s">
        <v>1</v>
      </c>
      <c r="E198" s="40">
        <v>456</v>
      </c>
      <c r="F198" s="41">
        <v>344</v>
      </c>
      <c r="G198" s="41">
        <v>153</v>
      </c>
      <c r="H198" s="41">
        <v>467</v>
      </c>
      <c r="I198" s="41">
        <v>148</v>
      </c>
      <c r="J198" s="41">
        <v>348</v>
      </c>
      <c r="K198" s="41">
        <v>350</v>
      </c>
      <c r="L198" s="41">
        <v>314</v>
      </c>
      <c r="M198" s="42">
        <v>370</v>
      </c>
      <c r="N198" s="177" t="s">
        <v>16</v>
      </c>
      <c r="O198" s="40">
        <v>343</v>
      </c>
      <c r="P198" s="41">
        <v>434</v>
      </c>
      <c r="Q198" s="41">
        <v>145</v>
      </c>
      <c r="R198" s="41">
        <v>338</v>
      </c>
      <c r="S198" s="41">
        <v>377</v>
      </c>
      <c r="T198" s="41">
        <v>348</v>
      </c>
      <c r="U198" s="41">
        <v>148</v>
      </c>
      <c r="V198" s="41">
        <v>372</v>
      </c>
      <c r="W198" s="42">
        <v>481</v>
      </c>
      <c r="X198" s="177" t="s">
        <v>17</v>
      </c>
      <c r="Y198" s="89">
        <v>71</v>
      </c>
      <c r="Z198" s="180" t="s">
        <v>27</v>
      </c>
      <c r="AA198" s="183" t="s">
        <v>6</v>
      </c>
      <c r="AB198" s="186" t="s">
        <v>20</v>
      </c>
    </row>
    <row r="199" spans="1:28" ht="15" x14ac:dyDescent="0.25">
      <c r="A199" s="144" t="s">
        <v>28</v>
      </c>
      <c r="B199" s="172"/>
      <c r="C199" s="175"/>
      <c r="D199" s="65" t="s">
        <v>2</v>
      </c>
      <c r="E199" s="43">
        <v>5</v>
      </c>
      <c r="F199" s="39">
        <v>4</v>
      </c>
      <c r="G199" s="39">
        <v>3</v>
      </c>
      <c r="H199" s="39">
        <v>5</v>
      </c>
      <c r="I199" s="39">
        <v>3</v>
      </c>
      <c r="J199" s="39">
        <v>4</v>
      </c>
      <c r="K199" s="39">
        <v>4</v>
      </c>
      <c r="L199" s="39">
        <v>4</v>
      </c>
      <c r="M199" s="44">
        <v>4</v>
      </c>
      <c r="N199" s="178"/>
      <c r="O199" s="43">
        <v>4</v>
      </c>
      <c r="P199" s="39">
        <v>5</v>
      </c>
      <c r="Q199" s="39">
        <v>3</v>
      </c>
      <c r="R199" s="39">
        <v>4</v>
      </c>
      <c r="S199" s="39">
        <v>4</v>
      </c>
      <c r="T199" s="39">
        <v>4</v>
      </c>
      <c r="U199" s="39">
        <v>3</v>
      </c>
      <c r="V199" s="39">
        <v>4</v>
      </c>
      <c r="W199" s="44">
        <v>5</v>
      </c>
      <c r="X199" s="178"/>
      <c r="Y199" s="63">
        <v>72</v>
      </c>
      <c r="Z199" s="181"/>
      <c r="AA199" s="184"/>
      <c r="AB199" s="187"/>
    </row>
    <row r="200" spans="1:28" ht="15.75" thickBot="1" x14ac:dyDescent="0.3">
      <c r="A200" s="145">
        <v>45026</v>
      </c>
      <c r="B200" s="173"/>
      <c r="C200" s="176"/>
      <c r="D200" s="66" t="s">
        <v>3</v>
      </c>
      <c r="E200" s="45">
        <v>15</v>
      </c>
      <c r="F200" s="46">
        <v>5</v>
      </c>
      <c r="G200" s="46">
        <v>11</v>
      </c>
      <c r="H200" s="46">
        <v>9</v>
      </c>
      <c r="I200" s="46">
        <v>7</v>
      </c>
      <c r="J200" s="46">
        <v>13</v>
      </c>
      <c r="K200" s="46">
        <v>3</v>
      </c>
      <c r="L200" s="46">
        <v>17</v>
      </c>
      <c r="M200" s="47">
        <v>1</v>
      </c>
      <c r="N200" s="179"/>
      <c r="O200" s="45">
        <v>18</v>
      </c>
      <c r="P200" s="46">
        <v>8</v>
      </c>
      <c r="Q200" s="46">
        <v>16</v>
      </c>
      <c r="R200" s="46">
        <v>10</v>
      </c>
      <c r="S200" s="46">
        <v>4</v>
      </c>
      <c r="T200" s="46">
        <v>14</v>
      </c>
      <c r="U200" s="46">
        <v>12</v>
      </c>
      <c r="V200" s="46">
        <v>2</v>
      </c>
      <c r="W200" s="47">
        <v>6</v>
      </c>
      <c r="X200" s="179"/>
      <c r="Y200" s="108">
        <v>127</v>
      </c>
      <c r="Z200" s="182"/>
      <c r="AA200" s="185"/>
      <c r="AB200" s="188"/>
    </row>
    <row r="201" spans="1:28" ht="15" x14ac:dyDescent="0.25">
      <c r="A201" s="91"/>
      <c r="D201" s="48" t="s">
        <v>15</v>
      </c>
      <c r="E201" s="49">
        <v>1</v>
      </c>
      <c r="F201" s="49">
        <v>2</v>
      </c>
      <c r="G201" s="49">
        <v>1</v>
      </c>
      <c r="H201" s="49">
        <v>1</v>
      </c>
      <c r="I201" s="49">
        <v>2</v>
      </c>
      <c r="J201" s="49">
        <v>1</v>
      </c>
      <c r="K201" s="49">
        <v>2</v>
      </c>
      <c r="L201" s="49">
        <v>1</v>
      </c>
      <c r="M201" s="50">
        <v>2</v>
      </c>
      <c r="N201" s="123">
        <v>13</v>
      </c>
      <c r="O201" s="126">
        <v>1</v>
      </c>
      <c r="P201" s="49">
        <v>2</v>
      </c>
      <c r="Q201" s="49">
        <v>1</v>
      </c>
      <c r="R201" s="49">
        <v>1</v>
      </c>
      <c r="S201" s="49">
        <v>2</v>
      </c>
      <c r="T201" s="49">
        <v>1</v>
      </c>
      <c r="U201" s="49">
        <v>1</v>
      </c>
      <c r="V201" s="49">
        <v>2</v>
      </c>
      <c r="W201" s="50">
        <v>2</v>
      </c>
      <c r="X201" s="113">
        <v>13</v>
      </c>
      <c r="Y201" s="85">
        <v>26</v>
      </c>
      <c r="AB201" s="87"/>
    </row>
    <row r="202" spans="1:28" ht="15" x14ac:dyDescent="0.25">
      <c r="A202" s="91" t="s">
        <v>24</v>
      </c>
      <c r="B202" s="73">
        <v>23.600000000000016</v>
      </c>
      <c r="C202" s="112">
        <v>26</v>
      </c>
      <c r="D202" s="52" t="s">
        <v>14</v>
      </c>
      <c r="E202" s="84">
        <v>6</v>
      </c>
      <c r="F202" s="84">
        <v>5</v>
      </c>
      <c r="G202" s="84">
        <v>3</v>
      </c>
      <c r="H202" s="84">
        <v>6</v>
      </c>
      <c r="I202" s="84">
        <v>7</v>
      </c>
      <c r="J202" s="84">
        <v>5</v>
      </c>
      <c r="K202" s="84">
        <v>6</v>
      </c>
      <c r="L202" s="84">
        <v>6</v>
      </c>
      <c r="M202" s="114">
        <v>5</v>
      </c>
      <c r="N202" s="124">
        <v>49</v>
      </c>
      <c r="O202" s="84">
        <v>5</v>
      </c>
      <c r="P202" s="84">
        <v>7</v>
      </c>
      <c r="Q202" s="84">
        <v>5</v>
      </c>
      <c r="R202" s="84">
        <v>6</v>
      </c>
      <c r="S202" s="84">
        <v>7</v>
      </c>
      <c r="T202" s="84">
        <v>5</v>
      </c>
      <c r="U202" s="84">
        <v>5</v>
      </c>
      <c r="V202" s="84">
        <v>7</v>
      </c>
      <c r="W202" s="114">
        <v>9</v>
      </c>
      <c r="X202" s="109">
        <v>56</v>
      </c>
      <c r="Y202" s="67">
        <v>105</v>
      </c>
      <c r="Z202" s="92">
        <v>0.30000000000000004</v>
      </c>
      <c r="AA202" s="142">
        <v>23.900000000000016</v>
      </c>
      <c r="AB202" s="93">
        <v>115</v>
      </c>
    </row>
    <row r="203" spans="1:28" ht="15.75" thickBot="1" x14ac:dyDescent="0.3">
      <c r="A203" s="94"/>
      <c r="D203" s="74" t="s">
        <v>18</v>
      </c>
      <c r="E203" s="51">
        <v>2</v>
      </c>
      <c r="F203" s="51">
        <v>3</v>
      </c>
      <c r="G203" s="51">
        <v>3</v>
      </c>
      <c r="H203" s="51">
        <v>2</v>
      </c>
      <c r="I203" s="51">
        <v>0</v>
      </c>
      <c r="J203" s="51">
        <v>2</v>
      </c>
      <c r="K203" s="51">
        <v>2</v>
      </c>
      <c r="L203" s="51">
        <v>1</v>
      </c>
      <c r="M203" s="115">
        <v>3</v>
      </c>
      <c r="N203" s="125">
        <v>18</v>
      </c>
      <c r="O203" s="128">
        <v>2</v>
      </c>
      <c r="P203" s="51">
        <v>2</v>
      </c>
      <c r="Q203" s="51">
        <v>1</v>
      </c>
      <c r="R203" s="51">
        <v>1</v>
      </c>
      <c r="S203" s="51">
        <v>1</v>
      </c>
      <c r="T203" s="51">
        <v>2</v>
      </c>
      <c r="U203" s="51">
        <v>1</v>
      </c>
      <c r="V203" s="51">
        <v>1</v>
      </c>
      <c r="W203" s="115">
        <v>0</v>
      </c>
      <c r="X203" s="120">
        <v>11</v>
      </c>
      <c r="Y203" s="68">
        <v>29</v>
      </c>
      <c r="AB203" s="87"/>
    </row>
    <row r="204" spans="1:28" ht="13.5" thickBot="1" x14ac:dyDescent="0.25">
      <c r="A204" s="95"/>
      <c r="AB204" s="87"/>
    </row>
    <row r="205" spans="1:28" ht="15" x14ac:dyDescent="0.25">
      <c r="A205" s="99"/>
      <c r="D205" s="53" t="s">
        <v>15</v>
      </c>
      <c r="E205" s="54">
        <v>1</v>
      </c>
      <c r="F205" s="54">
        <v>2</v>
      </c>
      <c r="G205" s="54">
        <v>2</v>
      </c>
      <c r="H205" s="54">
        <v>2</v>
      </c>
      <c r="I205" s="54">
        <v>2</v>
      </c>
      <c r="J205" s="54">
        <v>1</v>
      </c>
      <c r="K205" s="54">
        <v>2</v>
      </c>
      <c r="L205" s="54">
        <v>1</v>
      </c>
      <c r="M205" s="55">
        <v>2</v>
      </c>
      <c r="N205" s="129">
        <v>15</v>
      </c>
      <c r="O205" s="132">
        <v>1</v>
      </c>
      <c r="P205" s="54">
        <v>2</v>
      </c>
      <c r="Q205" s="54">
        <v>1</v>
      </c>
      <c r="R205" s="54">
        <v>2</v>
      </c>
      <c r="S205" s="54">
        <v>2</v>
      </c>
      <c r="T205" s="54">
        <v>1</v>
      </c>
      <c r="U205" s="54">
        <v>1</v>
      </c>
      <c r="V205" s="54">
        <v>2</v>
      </c>
      <c r="W205" s="55">
        <v>2</v>
      </c>
      <c r="X205" s="116">
        <v>14</v>
      </c>
      <c r="Y205" s="55">
        <v>29</v>
      </c>
      <c r="AB205" s="87"/>
    </row>
    <row r="206" spans="1:28" ht="15" x14ac:dyDescent="0.25">
      <c r="A206" s="96" t="s">
        <v>22</v>
      </c>
      <c r="B206" s="73">
        <v>26.4</v>
      </c>
      <c r="C206" s="112">
        <v>29</v>
      </c>
      <c r="D206" s="57" t="s">
        <v>14</v>
      </c>
      <c r="E206" s="84">
        <v>8</v>
      </c>
      <c r="F206" s="84">
        <v>6</v>
      </c>
      <c r="G206" s="84">
        <v>4</v>
      </c>
      <c r="H206" s="84">
        <v>7</v>
      </c>
      <c r="I206" s="84">
        <v>6</v>
      </c>
      <c r="J206" s="84">
        <v>7</v>
      </c>
      <c r="K206" s="84">
        <v>6</v>
      </c>
      <c r="L206" s="84">
        <v>6</v>
      </c>
      <c r="M206" s="114">
        <v>5</v>
      </c>
      <c r="N206" s="130">
        <v>55</v>
      </c>
      <c r="O206" s="84">
        <v>7</v>
      </c>
      <c r="P206" s="84">
        <v>6</v>
      </c>
      <c r="Q206" s="84">
        <v>5</v>
      </c>
      <c r="R206" s="84">
        <v>6</v>
      </c>
      <c r="S206" s="84">
        <v>6</v>
      </c>
      <c r="T206" s="84">
        <v>6</v>
      </c>
      <c r="U206" s="84">
        <v>5</v>
      </c>
      <c r="V206" s="84">
        <v>5</v>
      </c>
      <c r="W206" s="114">
        <v>8</v>
      </c>
      <c r="X206" s="110">
        <v>54</v>
      </c>
      <c r="Y206" s="69">
        <v>109</v>
      </c>
      <c r="Z206" s="97">
        <v>0.4</v>
      </c>
      <c r="AA206" s="143">
        <v>26.4</v>
      </c>
      <c r="AB206" s="98">
        <v>113</v>
      </c>
    </row>
    <row r="207" spans="1:28" ht="15.75" thickBot="1" x14ac:dyDescent="0.3">
      <c r="A207" s="99"/>
      <c r="D207" s="75" t="s">
        <v>18</v>
      </c>
      <c r="E207" s="56">
        <v>0</v>
      </c>
      <c r="F207" s="56">
        <v>2</v>
      </c>
      <c r="G207" s="56">
        <v>3</v>
      </c>
      <c r="H207" s="56">
        <v>2</v>
      </c>
      <c r="I207" s="56">
        <v>1</v>
      </c>
      <c r="J207" s="56">
        <v>0</v>
      </c>
      <c r="K207" s="56">
        <v>2</v>
      </c>
      <c r="L207" s="56">
        <v>1</v>
      </c>
      <c r="M207" s="117">
        <v>3</v>
      </c>
      <c r="N207" s="131">
        <v>14</v>
      </c>
      <c r="O207" s="133">
        <v>0</v>
      </c>
      <c r="P207" s="56">
        <v>3</v>
      </c>
      <c r="Q207" s="56">
        <v>1</v>
      </c>
      <c r="R207" s="56">
        <v>2</v>
      </c>
      <c r="S207" s="56">
        <v>2</v>
      </c>
      <c r="T207" s="56">
        <v>1</v>
      </c>
      <c r="U207" s="56">
        <v>1</v>
      </c>
      <c r="V207" s="56">
        <v>3</v>
      </c>
      <c r="W207" s="117">
        <v>1</v>
      </c>
      <c r="X207" s="121">
        <v>14</v>
      </c>
      <c r="Y207" s="70">
        <v>28</v>
      </c>
      <c r="AB207" s="87"/>
    </row>
    <row r="208" spans="1:28" ht="13.5" thickBot="1" x14ac:dyDescent="0.25">
      <c r="A208" s="95"/>
      <c r="AB208" s="87"/>
    </row>
    <row r="209" spans="1:28" ht="15" x14ac:dyDescent="0.25">
      <c r="A209" s="100"/>
      <c r="D209" s="58" t="s">
        <v>15</v>
      </c>
      <c r="E209" s="59">
        <v>1</v>
      </c>
      <c r="F209" s="59">
        <v>2</v>
      </c>
      <c r="G209" s="59">
        <v>1</v>
      </c>
      <c r="H209" s="59">
        <v>2</v>
      </c>
      <c r="I209" s="59">
        <v>2</v>
      </c>
      <c r="J209" s="59">
        <v>1</v>
      </c>
      <c r="K209" s="59">
        <v>2</v>
      </c>
      <c r="L209" s="59">
        <v>1</v>
      </c>
      <c r="M209" s="60">
        <v>2</v>
      </c>
      <c r="N209" s="134">
        <v>14</v>
      </c>
      <c r="O209" s="137">
        <v>1</v>
      </c>
      <c r="P209" s="59">
        <v>2</v>
      </c>
      <c r="Q209" s="59">
        <v>1</v>
      </c>
      <c r="R209" s="59">
        <v>1</v>
      </c>
      <c r="S209" s="59">
        <v>2</v>
      </c>
      <c r="T209" s="59">
        <v>1</v>
      </c>
      <c r="U209" s="59">
        <v>1</v>
      </c>
      <c r="V209" s="59">
        <v>2</v>
      </c>
      <c r="W209" s="60">
        <v>2</v>
      </c>
      <c r="X209" s="118">
        <v>13</v>
      </c>
      <c r="Y209" s="60">
        <v>27</v>
      </c>
      <c r="AB209" s="87"/>
    </row>
    <row r="210" spans="1:28" ht="15" x14ac:dyDescent="0.25">
      <c r="A210" s="101" t="s">
        <v>23</v>
      </c>
      <c r="B210" s="73">
        <v>24.700000000000014</v>
      </c>
      <c r="C210" s="112">
        <v>27</v>
      </c>
      <c r="D210" s="62" t="s">
        <v>14</v>
      </c>
      <c r="E210" s="84">
        <v>6</v>
      </c>
      <c r="F210" s="84">
        <v>5</v>
      </c>
      <c r="G210" s="84">
        <v>3</v>
      </c>
      <c r="H210" s="84">
        <v>6</v>
      </c>
      <c r="I210" s="84">
        <v>7</v>
      </c>
      <c r="J210" s="84">
        <v>7</v>
      </c>
      <c r="K210" s="84">
        <v>6</v>
      </c>
      <c r="L210" s="84">
        <v>5</v>
      </c>
      <c r="M210" s="114">
        <v>6</v>
      </c>
      <c r="N210" s="135">
        <v>51</v>
      </c>
      <c r="O210" s="127">
        <v>6</v>
      </c>
      <c r="P210" s="84">
        <v>9</v>
      </c>
      <c r="Q210" s="84">
        <v>4</v>
      </c>
      <c r="R210" s="84">
        <v>6</v>
      </c>
      <c r="S210" s="84">
        <v>6</v>
      </c>
      <c r="T210" s="84">
        <v>7</v>
      </c>
      <c r="U210" s="84">
        <v>5</v>
      </c>
      <c r="V210" s="84">
        <v>7</v>
      </c>
      <c r="W210" s="114">
        <v>7</v>
      </c>
      <c r="X210" s="111">
        <v>57</v>
      </c>
      <c r="Y210" s="71">
        <v>108</v>
      </c>
      <c r="Z210" s="102">
        <v>0.5</v>
      </c>
      <c r="AA210" s="141">
        <v>25.200000000000014</v>
      </c>
      <c r="AB210" s="103">
        <v>129</v>
      </c>
    </row>
    <row r="211" spans="1:28" ht="15.75" thickBot="1" x14ac:dyDescent="0.3">
      <c r="A211" s="104"/>
      <c r="B211" s="105"/>
      <c r="C211" s="105"/>
      <c r="D211" s="76" t="s">
        <v>18</v>
      </c>
      <c r="E211" s="61">
        <v>2</v>
      </c>
      <c r="F211" s="61">
        <v>3</v>
      </c>
      <c r="G211" s="61">
        <v>3</v>
      </c>
      <c r="H211" s="61">
        <v>3</v>
      </c>
      <c r="I211" s="61">
        <v>0</v>
      </c>
      <c r="J211" s="61">
        <v>0</v>
      </c>
      <c r="K211" s="61">
        <v>2</v>
      </c>
      <c r="L211" s="61">
        <v>2</v>
      </c>
      <c r="M211" s="119">
        <v>2</v>
      </c>
      <c r="N211" s="136">
        <v>17</v>
      </c>
      <c r="O211" s="138">
        <v>1</v>
      </c>
      <c r="P211" s="61">
        <v>0</v>
      </c>
      <c r="Q211" s="61">
        <v>2</v>
      </c>
      <c r="R211" s="61">
        <v>1</v>
      </c>
      <c r="S211" s="61">
        <v>2</v>
      </c>
      <c r="T211" s="61">
        <v>0</v>
      </c>
      <c r="U211" s="61">
        <v>1</v>
      </c>
      <c r="V211" s="61">
        <v>1</v>
      </c>
      <c r="W211" s="119">
        <v>2</v>
      </c>
      <c r="X211" s="122">
        <v>10</v>
      </c>
      <c r="Y211" s="72">
        <v>27</v>
      </c>
      <c r="Z211" s="105"/>
      <c r="AA211" s="105"/>
      <c r="AB211" s="106"/>
    </row>
    <row r="212" spans="1:28" ht="13.5" thickBot="1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</row>
    <row r="213" spans="1:28" ht="15" x14ac:dyDescent="0.25">
      <c r="A213" s="83"/>
      <c r="B213" s="171" t="s">
        <v>4</v>
      </c>
      <c r="C213" s="174" t="s">
        <v>19</v>
      </c>
      <c r="D213" s="64" t="s">
        <v>1</v>
      </c>
      <c r="E213" s="163">
        <v>450</v>
      </c>
      <c r="F213" s="163">
        <v>115</v>
      </c>
      <c r="G213" s="163">
        <v>293</v>
      </c>
      <c r="H213" s="163">
        <v>458</v>
      </c>
      <c r="I213" s="163">
        <v>389</v>
      </c>
      <c r="J213" s="163">
        <v>357</v>
      </c>
      <c r="K213" s="163">
        <v>348</v>
      </c>
      <c r="L213" s="163">
        <v>307</v>
      </c>
      <c r="M213" s="163">
        <v>136</v>
      </c>
      <c r="N213" s="177" t="s">
        <v>16</v>
      </c>
      <c r="O213" s="163">
        <v>290</v>
      </c>
      <c r="P213" s="163">
        <v>415</v>
      </c>
      <c r="Q213" s="163">
        <v>169</v>
      </c>
      <c r="R213" s="163">
        <v>282</v>
      </c>
      <c r="S213" s="163">
        <v>446</v>
      </c>
      <c r="T213" s="163">
        <v>137</v>
      </c>
      <c r="U213" s="163">
        <v>338</v>
      </c>
      <c r="V213" s="163">
        <v>357</v>
      </c>
      <c r="W213" s="163">
        <v>267</v>
      </c>
      <c r="X213" s="177" t="s">
        <v>17</v>
      </c>
      <c r="Y213" s="89">
        <v>68.7</v>
      </c>
      <c r="Z213" s="180" t="s">
        <v>27</v>
      </c>
      <c r="AA213" s="183" t="s">
        <v>6</v>
      </c>
      <c r="AB213" s="186" t="s">
        <v>20</v>
      </c>
    </row>
    <row r="214" spans="1:28" ht="15" x14ac:dyDescent="0.25">
      <c r="A214" s="83" t="s">
        <v>32</v>
      </c>
      <c r="B214" s="172"/>
      <c r="C214" s="175"/>
      <c r="D214" s="65" t="s">
        <v>2</v>
      </c>
      <c r="E214" s="43">
        <v>5</v>
      </c>
      <c r="F214" s="39">
        <v>3</v>
      </c>
      <c r="G214" s="39">
        <v>4</v>
      </c>
      <c r="H214" s="39">
        <v>5</v>
      </c>
      <c r="I214" s="39">
        <v>4</v>
      </c>
      <c r="J214" s="39">
        <v>4</v>
      </c>
      <c r="K214" s="39">
        <v>4</v>
      </c>
      <c r="L214" s="39">
        <v>4</v>
      </c>
      <c r="M214" s="44">
        <v>3</v>
      </c>
      <c r="N214" s="178"/>
      <c r="O214" s="43">
        <v>4</v>
      </c>
      <c r="P214" s="39">
        <v>5</v>
      </c>
      <c r="Q214" s="39">
        <v>3</v>
      </c>
      <c r="R214" s="39">
        <v>4</v>
      </c>
      <c r="S214" s="39">
        <v>5</v>
      </c>
      <c r="T214" s="39">
        <v>3</v>
      </c>
      <c r="U214" s="39">
        <v>4</v>
      </c>
      <c r="V214" s="39">
        <v>4</v>
      </c>
      <c r="W214" s="44">
        <v>4</v>
      </c>
      <c r="X214" s="178"/>
      <c r="Y214" s="63">
        <v>72</v>
      </c>
      <c r="Z214" s="181"/>
      <c r="AA214" s="184"/>
      <c r="AB214" s="187"/>
    </row>
    <row r="215" spans="1:28" ht="15.75" thickBot="1" x14ac:dyDescent="0.3">
      <c r="A215" s="139">
        <v>45001</v>
      </c>
      <c r="B215" s="173"/>
      <c r="C215" s="176"/>
      <c r="D215" s="66" t="s">
        <v>3</v>
      </c>
      <c r="E215" s="45">
        <v>9</v>
      </c>
      <c r="F215" s="46">
        <v>17</v>
      </c>
      <c r="G215" s="46">
        <v>11</v>
      </c>
      <c r="H215" s="46">
        <v>15</v>
      </c>
      <c r="I215" s="46">
        <v>3</v>
      </c>
      <c r="J215" s="46">
        <v>1</v>
      </c>
      <c r="K215" s="46">
        <v>5</v>
      </c>
      <c r="L215" s="46">
        <v>13</v>
      </c>
      <c r="M215" s="47">
        <v>7</v>
      </c>
      <c r="N215" s="179"/>
      <c r="O215" s="45">
        <v>14</v>
      </c>
      <c r="P215" s="46">
        <v>12</v>
      </c>
      <c r="Q215" s="46">
        <v>4</v>
      </c>
      <c r="R215" s="46">
        <v>18</v>
      </c>
      <c r="S215" s="46">
        <v>16</v>
      </c>
      <c r="T215" s="46">
        <v>8</v>
      </c>
      <c r="U215" s="46">
        <v>6</v>
      </c>
      <c r="V215" s="46">
        <v>2</v>
      </c>
      <c r="W215" s="47">
        <v>10</v>
      </c>
      <c r="X215" s="179"/>
      <c r="Y215" s="108">
        <v>125</v>
      </c>
      <c r="Z215" s="182"/>
      <c r="AA215" s="185"/>
      <c r="AB215" s="188"/>
    </row>
    <row r="216" spans="1:28" ht="15" x14ac:dyDescent="0.25">
      <c r="A216" s="91"/>
      <c r="D216" s="48" t="s">
        <v>15</v>
      </c>
      <c r="E216" s="49">
        <v>1</v>
      </c>
      <c r="F216" s="49">
        <v>1</v>
      </c>
      <c r="G216" s="49">
        <v>1</v>
      </c>
      <c r="H216" s="49">
        <v>1</v>
      </c>
      <c r="I216" s="49">
        <v>2</v>
      </c>
      <c r="J216" s="49">
        <v>2</v>
      </c>
      <c r="K216" s="49">
        <v>2</v>
      </c>
      <c r="L216" s="49">
        <v>1</v>
      </c>
      <c r="M216" s="50">
        <v>1</v>
      </c>
      <c r="N216" s="123">
        <v>12</v>
      </c>
      <c r="O216" s="126">
        <v>1</v>
      </c>
      <c r="P216" s="49">
        <v>1</v>
      </c>
      <c r="Q216" s="49">
        <v>2</v>
      </c>
      <c r="R216" s="49">
        <v>1</v>
      </c>
      <c r="S216" s="49">
        <v>1</v>
      </c>
      <c r="T216" s="49">
        <v>1</v>
      </c>
      <c r="U216" s="49">
        <v>1</v>
      </c>
      <c r="V216" s="49">
        <v>2</v>
      </c>
      <c r="W216" s="50">
        <v>1</v>
      </c>
      <c r="X216" s="113">
        <v>11</v>
      </c>
      <c r="Y216" s="85">
        <v>23</v>
      </c>
      <c r="AB216" s="87"/>
    </row>
    <row r="217" spans="1:28" ht="15" x14ac:dyDescent="0.25">
      <c r="A217" s="91" t="s">
        <v>24</v>
      </c>
      <c r="B217" s="73">
        <v>23.600000000000016</v>
      </c>
      <c r="C217" s="112">
        <v>23</v>
      </c>
      <c r="D217" s="52" t="s">
        <v>14</v>
      </c>
      <c r="E217" s="84">
        <v>0</v>
      </c>
      <c r="F217" s="84">
        <v>0</v>
      </c>
      <c r="G217" s="84">
        <v>0</v>
      </c>
      <c r="H217" s="84">
        <v>0</v>
      </c>
      <c r="I217" s="84">
        <v>0</v>
      </c>
      <c r="J217" s="84">
        <v>0</v>
      </c>
      <c r="K217" s="84">
        <v>0</v>
      </c>
      <c r="L217" s="84">
        <v>0</v>
      </c>
      <c r="M217" s="114">
        <v>0</v>
      </c>
      <c r="N217" s="124">
        <v>0</v>
      </c>
      <c r="O217" s="84">
        <v>0</v>
      </c>
      <c r="P217" s="84">
        <v>0</v>
      </c>
      <c r="Q217" s="84">
        <v>0</v>
      </c>
      <c r="R217" s="84">
        <v>0</v>
      </c>
      <c r="S217" s="84">
        <v>0</v>
      </c>
      <c r="T217" s="84">
        <v>0</v>
      </c>
      <c r="U217" s="84">
        <v>0</v>
      </c>
      <c r="V217" s="84">
        <v>0</v>
      </c>
      <c r="W217" s="114">
        <v>0</v>
      </c>
      <c r="X217" s="109">
        <v>0</v>
      </c>
      <c r="Y217" s="67">
        <v>0</v>
      </c>
      <c r="Z217" s="92">
        <v>0</v>
      </c>
      <c r="AA217" s="142">
        <v>23.600000000000016</v>
      </c>
      <c r="AB217" s="93">
        <v>114</v>
      </c>
    </row>
    <row r="218" spans="1:28" ht="15.75" thickBot="1" x14ac:dyDescent="0.3">
      <c r="A218" s="94"/>
      <c r="D218" s="74" t="s">
        <v>18</v>
      </c>
      <c r="E218" s="51">
        <v>0</v>
      </c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v>0</v>
      </c>
      <c r="L218" s="51">
        <v>0</v>
      </c>
      <c r="M218" s="115">
        <v>0</v>
      </c>
      <c r="N218" s="125">
        <v>0</v>
      </c>
      <c r="O218" s="128">
        <v>0</v>
      </c>
      <c r="P218" s="51">
        <v>0</v>
      </c>
      <c r="Q218" s="51">
        <v>0</v>
      </c>
      <c r="R218" s="51">
        <v>0</v>
      </c>
      <c r="S218" s="51">
        <v>0</v>
      </c>
      <c r="T218" s="51">
        <v>0</v>
      </c>
      <c r="U218" s="51">
        <v>0</v>
      </c>
      <c r="V218" s="51">
        <v>0</v>
      </c>
      <c r="W218" s="115">
        <v>0</v>
      </c>
      <c r="X218" s="120">
        <v>0</v>
      </c>
      <c r="Y218" s="68">
        <v>0</v>
      </c>
      <c r="AB218" s="87"/>
    </row>
    <row r="219" spans="1:28" ht="13.5" thickBot="1" x14ac:dyDescent="0.25">
      <c r="A219" s="95"/>
      <c r="AB219" s="87"/>
    </row>
    <row r="220" spans="1:28" ht="15" x14ac:dyDescent="0.25">
      <c r="A220" s="99"/>
      <c r="D220" s="53" t="s">
        <v>15</v>
      </c>
      <c r="E220" s="54">
        <v>1</v>
      </c>
      <c r="F220" s="54">
        <v>1</v>
      </c>
      <c r="G220" s="54">
        <v>1</v>
      </c>
      <c r="H220" s="54">
        <v>1</v>
      </c>
      <c r="I220" s="54">
        <v>2</v>
      </c>
      <c r="J220" s="54">
        <v>2</v>
      </c>
      <c r="K220" s="54">
        <v>2</v>
      </c>
      <c r="L220" s="54">
        <v>1</v>
      </c>
      <c r="M220" s="55">
        <v>2</v>
      </c>
      <c r="N220" s="129">
        <v>13</v>
      </c>
      <c r="O220" s="132">
        <v>1</v>
      </c>
      <c r="P220" s="54">
        <v>1</v>
      </c>
      <c r="Q220" s="54">
        <v>2</v>
      </c>
      <c r="R220" s="54">
        <v>1</v>
      </c>
      <c r="S220" s="54">
        <v>1</v>
      </c>
      <c r="T220" s="54">
        <v>1</v>
      </c>
      <c r="U220" s="54">
        <v>2</v>
      </c>
      <c r="V220" s="54">
        <v>2</v>
      </c>
      <c r="W220" s="55">
        <v>1</v>
      </c>
      <c r="X220" s="116">
        <v>12</v>
      </c>
      <c r="Y220" s="55">
        <v>25</v>
      </c>
      <c r="AB220" s="87"/>
    </row>
    <row r="221" spans="1:28" ht="15" x14ac:dyDescent="0.25">
      <c r="A221" s="96" t="s">
        <v>22</v>
      </c>
      <c r="B221" s="78">
        <v>25.400000000000002</v>
      </c>
      <c r="C221" s="112">
        <v>25</v>
      </c>
      <c r="D221" s="57" t="s">
        <v>14</v>
      </c>
      <c r="E221" s="84">
        <v>7</v>
      </c>
      <c r="F221" s="84">
        <v>3</v>
      </c>
      <c r="G221" s="84">
        <v>5</v>
      </c>
      <c r="H221" s="84">
        <v>7</v>
      </c>
      <c r="I221" s="84">
        <v>7</v>
      </c>
      <c r="J221" s="84">
        <v>8</v>
      </c>
      <c r="K221" s="84">
        <v>7</v>
      </c>
      <c r="L221" s="84">
        <v>5</v>
      </c>
      <c r="M221" s="114">
        <v>4</v>
      </c>
      <c r="N221" s="130">
        <v>53</v>
      </c>
      <c r="O221" s="84">
        <v>7</v>
      </c>
      <c r="P221" s="84">
        <v>7</v>
      </c>
      <c r="Q221" s="84">
        <v>7</v>
      </c>
      <c r="R221" s="84">
        <v>4</v>
      </c>
      <c r="S221" s="84">
        <v>8</v>
      </c>
      <c r="T221" s="84">
        <v>6</v>
      </c>
      <c r="U221" s="84">
        <v>8</v>
      </c>
      <c r="V221" s="84">
        <v>5</v>
      </c>
      <c r="W221" s="114">
        <v>7</v>
      </c>
      <c r="X221" s="110">
        <v>59</v>
      </c>
      <c r="Y221" s="69">
        <v>112</v>
      </c>
      <c r="Z221" s="97">
        <v>1.0999999999999999</v>
      </c>
      <c r="AA221" s="143">
        <v>26.4</v>
      </c>
      <c r="AB221" s="98">
        <v>112</v>
      </c>
    </row>
    <row r="222" spans="1:28" ht="15.75" thickBot="1" x14ac:dyDescent="0.3">
      <c r="A222" s="99"/>
      <c r="D222" s="75" t="s">
        <v>18</v>
      </c>
      <c r="E222" s="56">
        <v>1</v>
      </c>
      <c r="F222" s="56">
        <v>3</v>
      </c>
      <c r="G222" s="56">
        <v>2</v>
      </c>
      <c r="H222" s="56">
        <v>1</v>
      </c>
      <c r="I222" s="56">
        <v>1</v>
      </c>
      <c r="J222" s="56">
        <v>0</v>
      </c>
      <c r="K222" s="56">
        <v>1</v>
      </c>
      <c r="L222" s="56">
        <v>2</v>
      </c>
      <c r="M222" s="117">
        <v>3</v>
      </c>
      <c r="N222" s="131">
        <v>14</v>
      </c>
      <c r="O222" s="133">
        <v>0</v>
      </c>
      <c r="P222" s="56">
        <v>1</v>
      </c>
      <c r="Q222" s="56">
        <v>0</v>
      </c>
      <c r="R222" s="56">
        <v>3</v>
      </c>
      <c r="S222" s="56">
        <v>0</v>
      </c>
      <c r="T222" s="56">
        <v>0</v>
      </c>
      <c r="U222" s="56">
        <v>0</v>
      </c>
      <c r="V222" s="56">
        <v>3</v>
      </c>
      <c r="W222" s="117">
        <v>0</v>
      </c>
      <c r="X222" s="121">
        <v>7</v>
      </c>
      <c r="Y222" s="70">
        <v>21</v>
      </c>
      <c r="AB222" s="87"/>
    </row>
    <row r="223" spans="1:28" ht="13.5" thickBot="1" x14ac:dyDescent="0.25">
      <c r="A223" s="95"/>
      <c r="AB223" s="87"/>
    </row>
    <row r="224" spans="1:28" ht="15" x14ac:dyDescent="0.25">
      <c r="A224" s="100"/>
      <c r="D224" s="58" t="s">
        <v>15</v>
      </c>
      <c r="E224" s="59">
        <v>1</v>
      </c>
      <c r="F224" s="59">
        <v>1</v>
      </c>
      <c r="G224" s="59">
        <v>1</v>
      </c>
      <c r="H224" s="59">
        <v>1</v>
      </c>
      <c r="I224" s="59">
        <v>2</v>
      </c>
      <c r="J224" s="59">
        <v>2</v>
      </c>
      <c r="K224" s="59">
        <v>2</v>
      </c>
      <c r="L224" s="59">
        <v>1</v>
      </c>
      <c r="M224" s="60">
        <v>2</v>
      </c>
      <c r="N224" s="134">
        <v>13</v>
      </c>
      <c r="O224" s="137">
        <v>1</v>
      </c>
      <c r="P224" s="59">
        <v>1</v>
      </c>
      <c r="Q224" s="59">
        <v>2</v>
      </c>
      <c r="R224" s="59">
        <v>1</v>
      </c>
      <c r="S224" s="59">
        <v>1</v>
      </c>
      <c r="T224" s="59">
        <v>1</v>
      </c>
      <c r="U224" s="59">
        <v>2</v>
      </c>
      <c r="V224" s="59">
        <v>2</v>
      </c>
      <c r="W224" s="60">
        <v>1</v>
      </c>
      <c r="X224" s="118">
        <v>12</v>
      </c>
      <c r="Y224" s="60">
        <v>25</v>
      </c>
      <c r="AB224" s="87"/>
    </row>
    <row r="225" spans="1:28" ht="15" x14ac:dyDescent="0.25">
      <c r="A225" s="101" t="s">
        <v>23</v>
      </c>
      <c r="B225" s="79">
        <v>25.500000000000014</v>
      </c>
      <c r="C225" s="112">
        <v>25</v>
      </c>
      <c r="D225" s="62" t="s">
        <v>14</v>
      </c>
      <c r="E225" s="84">
        <v>5</v>
      </c>
      <c r="F225" s="84">
        <v>6</v>
      </c>
      <c r="G225" s="84">
        <v>6</v>
      </c>
      <c r="H225" s="84">
        <v>6</v>
      </c>
      <c r="I225" s="84">
        <v>5</v>
      </c>
      <c r="J225" s="84">
        <v>6</v>
      </c>
      <c r="K225" s="84">
        <v>5</v>
      </c>
      <c r="L225" s="84">
        <v>5</v>
      </c>
      <c r="M225" s="114">
        <v>6</v>
      </c>
      <c r="N225" s="135">
        <v>50</v>
      </c>
      <c r="O225" s="84">
        <v>6</v>
      </c>
      <c r="P225" s="84">
        <v>7</v>
      </c>
      <c r="Q225" s="84">
        <v>4</v>
      </c>
      <c r="R225" s="84">
        <v>5</v>
      </c>
      <c r="S225" s="84">
        <v>6</v>
      </c>
      <c r="T225" s="84">
        <v>4</v>
      </c>
      <c r="U225" s="84">
        <v>4</v>
      </c>
      <c r="V225" s="84">
        <v>5</v>
      </c>
      <c r="W225" s="114">
        <v>4</v>
      </c>
      <c r="X225" s="111">
        <v>45</v>
      </c>
      <c r="Y225" s="71">
        <v>95</v>
      </c>
      <c r="Z225" s="102">
        <v>-0.8</v>
      </c>
      <c r="AA225" s="141">
        <v>24.700000000000014</v>
      </c>
      <c r="AB225" s="103">
        <v>128</v>
      </c>
    </row>
    <row r="226" spans="1:28" ht="15.75" thickBot="1" x14ac:dyDescent="0.3">
      <c r="A226" s="104"/>
      <c r="B226" s="105"/>
      <c r="C226" s="105"/>
      <c r="D226" s="76" t="s">
        <v>18</v>
      </c>
      <c r="E226" s="61">
        <v>3</v>
      </c>
      <c r="F226" s="61">
        <v>0</v>
      </c>
      <c r="G226" s="61">
        <v>1</v>
      </c>
      <c r="H226" s="61">
        <v>2</v>
      </c>
      <c r="I226" s="61">
        <v>3</v>
      </c>
      <c r="J226" s="61">
        <v>2</v>
      </c>
      <c r="K226" s="61">
        <v>3</v>
      </c>
      <c r="L226" s="61">
        <v>2</v>
      </c>
      <c r="M226" s="119">
        <v>1</v>
      </c>
      <c r="N226" s="136">
        <v>17</v>
      </c>
      <c r="O226" s="138">
        <v>1</v>
      </c>
      <c r="P226" s="61">
        <v>1</v>
      </c>
      <c r="Q226" s="61">
        <v>3</v>
      </c>
      <c r="R226" s="61">
        <v>2</v>
      </c>
      <c r="S226" s="61">
        <v>2</v>
      </c>
      <c r="T226" s="61">
        <v>2</v>
      </c>
      <c r="U226" s="61">
        <v>4</v>
      </c>
      <c r="V226" s="61">
        <v>3</v>
      </c>
      <c r="W226" s="119">
        <v>3</v>
      </c>
      <c r="X226" s="122">
        <v>21</v>
      </c>
      <c r="Y226" s="72">
        <v>38</v>
      </c>
      <c r="Z226" s="105"/>
      <c r="AA226" s="105"/>
      <c r="AB226" s="106"/>
    </row>
    <row r="227" spans="1:28" ht="13.5" thickBot="1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</row>
    <row r="228" spans="1:28" ht="15" x14ac:dyDescent="0.25">
      <c r="A228" s="88"/>
      <c r="B228" s="171" t="s">
        <v>4</v>
      </c>
      <c r="C228" s="174" t="s">
        <v>19</v>
      </c>
      <c r="D228" s="64" t="s">
        <v>1</v>
      </c>
      <c r="E228" s="40">
        <v>382</v>
      </c>
      <c r="F228" s="41">
        <v>459</v>
      </c>
      <c r="G228" s="41">
        <v>301</v>
      </c>
      <c r="H228" s="41">
        <v>302</v>
      </c>
      <c r="I228" s="41">
        <v>146</v>
      </c>
      <c r="J228" s="41">
        <v>373</v>
      </c>
      <c r="K228" s="41">
        <v>478</v>
      </c>
      <c r="L228" s="41">
        <v>172</v>
      </c>
      <c r="M228" s="42">
        <v>349</v>
      </c>
      <c r="N228" s="177" t="s">
        <v>16</v>
      </c>
      <c r="O228" s="40">
        <v>403</v>
      </c>
      <c r="P228" s="41">
        <v>182</v>
      </c>
      <c r="Q228" s="41">
        <v>471</v>
      </c>
      <c r="R228" s="41">
        <v>150</v>
      </c>
      <c r="S228" s="41">
        <v>387</v>
      </c>
      <c r="T228" s="41">
        <v>286</v>
      </c>
      <c r="U228" s="41">
        <v>376</v>
      </c>
      <c r="V228" s="41">
        <v>476</v>
      </c>
      <c r="W228" s="42">
        <v>270</v>
      </c>
      <c r="X228" s="177" t="s">
        <v>17</v>
      </c>
      <c r="Y228" s="89">
        <v>71.5</v>
      </c>
      <c r="Z228" s="180" t="s">
        <v>27</v>
      </c>
      <c r="AA228" s="183" t="s">
        <v>6</v>
      </c>
      <c r="AB228" s="186" t="s">
        <v>20</v>
      </c>
    </row>
    <row r="229" spans="1:28" ht="15" x14ac:dyDescent="0.25">
      <c r="A229" s="90" t="s">
        <v>21</v>
      </c>
      <c r="B229" s="172"/>
      <c r="C229" s="175"/>
      <c r="D229" s="65" t="s">
        <v>2</v>
      </c>
      <c r="E229" s="43">
        <v>4</v>
      </c>
      <c r="F229" s="39">
        <v>5</v>
      </c>
      <c r="G229" s="39">
        <v>4</v>
      </c>
      <c r="H229" s="39">
        <v>4</v>
      </c>
      <c r="I229" s="39">
        <v>3</v>
      </c>
      <c r="J229" s="39">
        <v>4</v>
      </c>
      <c r="K229" s="39">
        <v>5</v>
      </c>
      <c r="L229" s="39">
        <v>3</v>
      </c>
      <c r="M229" s="44">
        <v>4</v>
      </c>
      <c r="N229" s="178"/>
      <c r="O229" s="43">
        <v>4</v>
      </c>
      <c r="P229" s="39">
        <v>3</v>
      </c>
      <c r="Q229" s="39">
        <v>5</v>
      </c>
      <c r="R229" s="39">
        <v>3</v>
      </c>
      <c r="S229" s="39">
        <v>4</v>
      </c>
      <c r="T229" s="39">
        <v>4</v>
      </c>
      <c r="U229" s="39">
        <v>4</v>
      </c>
      <c r="V229" s="39">
        <v>5</v>
      </c>
      <c r="W229" s="44">
        <v>4</v>
      </c>
      <c r="X229" s="178"/>
      <c r="Y229" s="63">
        <v>72</v>
      </c>
      <c r="Z229" s="181"/>
      <c r="AA229" s="184"/>
      <c r="AB229" s="187"/>
    </row>
    <row r="230" spans="1:28" ht="15.75" thickBot="1" x14ac:dyDescent="0.3">
      <c r="A230" s="107">
        <v>44936</v>
      </c>
      <c r="B230" s="173"/>
      <c r="C230" s="176"/>
      <c r="D230" s="66" t="s">
        <v>3</v>
      </c>
      <c r="E230" s="45">
        <v>5</v>
      </c>
      <c r="F230" s="46">
        <v>9</v>
      </c>
      <c r="G230" s="46">
        <v>13</v>
      </c>
      <c r="H230" s="46">
        <v>15</v>
      </c>
      <c r="I230" s="46">
        <v>17</v>
      </c>
      <c r="J230" s="46">
        <v>3</v>
      </c>
      <c r="K230" s="46">
        <v>7</v>
      </c>
      <c r="L230" s="46">
        <v>11</v>
      </c>
      <c r="M230" s="47">
        <v>1</v>
      </c>
      <c r="N230" s="179"/>
      <c r="O230" s="45">
        <v>4</v>
      </c>
      <c r="P230" s="46">
        <v>14</v>
      </c>
      <c r="Q230" s="46">
        <v>6</v>
      </c>
      <c r="R230" s="46">
        <v>18</v>
      </c>
      <c r="S230" s="46">
        <v>2</v>
      </c>
      <c r="T230" s="46">
        <v>16</v>
      </c>
      <c r="U230" s="46">
        <v>8</v>
      </c>
      <c r="V230" s="46">
        <v>12</v>
      </c>
      <c r="W230" s="47">
        <v>10</v>
      </c>
      <c r="X230" s="179"/>
      <c r="Y230" s="108">
        <v>130</v>
      </c>
      <c r="Z230" s="182"/>
      <c r="AA230" s="185"/>
      <c r="AB230" s="188"/>
    </row>
    <row r="231" spans="1:28" ht="15" x14ac:dyDescent="0.25">
      <c r="A231" s="91"/>
      <c r="D231" s="48" t="s">
        <v>15</v>
      </c>
      <c r="E231" s="49">
        <v>2</v>
      </c>
      <c r="F231" s="49">
        <v>1</v>
      </c>
      <c r="G231" s="49">
        <v>1</v>
      </c>
      <c r="H231" s="49">
        <v>1</v>
      </c>
      <c r="I231" s="49">
        <v>1</v>
      </c>
      <c r="J231" s="49">
        <v>2</v>
      </c>
      <c r="K231" s="49">
        <v>2</v>
      </c>
      <c r="L231" s="49">
        <v>1</v>
      </c>
      <c r="M231" s="50">
        <v>2</v>
      </c>
      <c r="N231" s="123">
        <v>13</v>
      </c>
      <c r="O231" s="126">
        <v>2</v>
      </c>
      <c r="P231" s="49">
        <v>1</v>
      </c>
      <c r="Q231" s="49">
        <v>2</v>
      </c>
      <c r="R231" s="49">
        <v>1</v>
      </c>
      <c r="S231" s="49">
        <v>2</v>
      </c>
      <c r="T231" s="49">
        <v>1</v>
      </c>
      <c r="U231" s="49">
        <v>2</v>
      </c>
      <c r="V231" s="49">
        <v>1</v>
      </c>
      <c r="W231" s="50">
        <v>1</v>
      </c>
      <c r="X231" s="113">
        <v>13</v>
      </c>
      <c r="Y231" s="85">
        <v>26</v>
      </c>
      <c r="AB231" s="87"/>
    </row>
    <row r="232" spans="1:28" ht="15" x14ac:dyDescent="0.25">
      <c r="A232" s="91" t="s">
        <v>24</v>
      </c>
      <c r="B232" s="73">
        <v>23.200000000000017</v>
      </c>
      <c r="C232" s="112">
        <v>26</v>
      </c>
      <c r="D232" s="52" t="s">
        <v>14</v>
      </c>
      <c r="E232" s="84">
        <v>5</v>
      </c>
      <c r="F232" s="84">
        <v>7</v>
      </c>
      <c r="G232" s="84">
        <v>4</v>
      </c>
      <c r="H232" s="84">
        <v>6</v>
      </c>
      <c r="I232" s="84">
        <v>6</v>
      </c>
      <c r="J232" s="84">
        <v>6</v>
      </c>
      <c r="K232" s="84">
        <v>6</v>
      </c>
      <c r="L232" s="84">
        <v>4</v>
      </c>
      <c r="M232" s="114">
        <v>6</v>
      </c>
      <c r="N232" s="124">
        <v>50</v>
      </c>
      <c r="O232" s="84">
        <v>8</v>
      </c>
      <c r="P232" s="84">
        <v>5</v>
      </c>
      <c r="Q232" s="84">
        <v>7</v>
      </c>
      <c r="R232" s="84">
        <v>4</v>
      </c>
      <c r="S232" s="84">
        <v>6</v>
      </c>
      <c r="T232" s="84">
        <v>5</v>
      </c>
      <c r="U232" s="84">
        <v>8</v>
      </c>
      <c r="V232" s="84">
        <v>8</v>
      </c>
      <c r="W232" s="114">
        <v>5</v>
      </c>
      <c r="X232" s="109">
        <v>56</v>
      </c>
      <c r="Y232" s="67">
        <v>106</v>
      </c>
      <c r="Z232" s="92">
        <v>0.4</v>
      </c>
      <c r="AA232" s="142">
        <v>23.600000000000016</v>
      </c>
      <c r="AB232" s="93">
        <v>114</v>
      </c>
    </row>
    <row r="233" spans="1:28" ht="15.75" thickBot="1" x14ac:dyDescent="0.3">
      <c r="A233" s="94"/>
      <c r="D233" s="74" t="s">
        <v>18</v>
      </c>
      <c r="E233" s="51">
        <v>3</v>
      </c>
      <c r="F233" s="51">
        <v>1</v>
      </c>
      <c r="G233" s="51">
        <v>3</v>
      </c>
      <c r="H233" s="51">
        <v>1</v>
      </c>
      <c r="I233" s="51">
        <v>0</v>
      </c>
      <c r="J233" s="51">
        <v>2</v>
      </c>
      <c r="K233" s="51">
        <v>3</v>
      </c>
      <c r="L233" s="51">
        <v>2</v>
      </c>
      <c r="M233" s="115">
        <v>2</v>
      </c>
      <c r="N233" s="125">
        <v>17</v>
      </c>
      <c r="O233" s="128">
        <v>0</v>
      </c>
      <c r="P233" s="51">
        <v>1</v>
      </c>
      <c r="Q233" s="51">
        <v>2</v>
      </c>
      <c r="R233" s="51">
        <v>2</v>
      </c>
      <c r="S233" s="51">
        <v>2</v>
      </c>
      <c r="T233" s="51">
        <v>2</v>
      </c>
      <c r="U233" s="51">
        <v>0</v>
      </c>
      <c r="V233" s="51">
        <v>0</v>
      </c>
      <c r="W233" s="115">
        <v>2</v>
      </c>
      <c r="X233" s="120">
        <v>11</v>
      </c>
      <c r="Y233" s="68">
        <v>28</v>
      </c>
      <c r="AB233" s="87"/>
    </row>
    <row r="234" spans="1:28" ht="13.5" thickBot="1" x14ac:dyDescent="0.25">
      <c r="A234" s="95"/>
      <c r="AB234" s="87"/>
    </row>
    <row r="235" spans="1:28" ht="15" x14ac:dyDescent="0.25">
      <c r="A235" s="99"/>
      <c r="D235" s="53" t="s">
        <v>15</v>
      </c>
      <c r="E235" s="54">
        <v>2</v>
      </c>
      <c r="F235" s="54">
        <v>2</v>
      </c>
      <c r="G235" s="54">
        <v>1</v>
      </c>
      <c r="H235" s="54">
        <v>1</v>
      </c>
      <c r="I235" s="54">
        <v>1</v>
      </c>
      <c r="J235" s="54">
        <v>2</v>
      </c>
      <c r="K235" s="54">
        <v>2</v>
      </c>
      <c r="L235" s="54">
        <v>1</v>
      </c>
      <c r="M235" s="55">
        <v>2</v>
      </c>
      <c r="N235" s="129">
        <v>14</v>
      </c>
      <c r="O235" s="132">
        <v>2</v>
      </c>
      <c r="P235" s="54">
        <v>1</v>
      </c>
      <c r="Q235" s="54">
        <v>2</v>
      </c>
      <c r="R235" s="54">
        <v>1</v>
      </c>
      <c r="S235" s="54">
        <v>2</v>
      </c>
      <c r="T235" s="54">
        <v>1</v>
      </c>
      <c r="U235" s="54">
        <v>2</v>
      </c>
      <c r="V235" s="54">
        <v>1</v>
      </c>
      <c r="W235" s="55">
        <v>2</v>
      </c>
      <c r="X235" s="116">
        <v>14</v>
      </c>
      <c r="Y235" s="55">
        <v>28</v>
      </c>
      <c r="AB235" s="87"/>
    </row>
    <row r="236" spans="1:28" ht="15" x14ac:dyDescent="0.25">
      <c r="A236" s="96" t="s">
        <v>22</v>
      </c>
      <c r="B236" s="78">
        <v>25.1</v>
      </c>
      <c r="C236" s="112">
        <v>28</v>
      </c>
      <c r="D236" s="57" t="s">
        <v>14</v>
      </c>
      <c r="E236" s="84">
        <v>5</v>
      </c>
      <c r="F236" s="84">
        <v>8</v>
      </c>
      <c r="G236" s="84">
        <v>7</v>
      </c>
      <c r="H236" s="84">
        <v>6</v>
      </c>
      <c r="I236" s="84">
        <v>3</v>
      </c>
      <c r="J236" s="84">
        <v>6</v>
      </c>
      <c r="K236" s="84">
        <v>8</v>
      </c>
      <c r="L236" s="84">
        <v>5</v>
      </c>
      <c r="M236" s="114">
        <v>8</v>
      </c>
      <c r="N236" s="130">
        <v>56</v>
      </c>
      <c r="O236" s="84">
        <v>6</v>
      </c>
      <c r="P236" s="84">
        <v>4</v>
      </c>
      <c r="Q236" s="84">
        <v>8</v>
      </c>
      <c r="R236" s="84">
        <v>5</v>
      </c>
      <c r="S236" s="84">
        <v>6</v>
      </c>
      <c r="T236" s="84">
        <v>5</v>
      </c>
      <c r="U236" s="84">
        <v>5</v>
      </c>
      <c r="V236" s="84">
        <v>7</v>
      </c>
      <c r="W236" s="114">
        <v>5</v>
      </c>
      <c r="X236" s="110">
        <v>51</v>
      </c>
      <c r="Y236" s="69">
        <v>107</v>
      </c>
      <c r="Z236" s="97">
        <v>0.30000000000000004</v>
      </c>
      <c r="AA236" s="143">
        <v>25.400000000000002</v>
      </c>
      <c r="AB236" s="98">
        <v>111</v>
      </c>
    </row>
    <row r="237" spans="1:28" ht="15.75" thickBot="1" x14ac:dyDescent="0.3">
      <c r="A237" s="99"/>
      <c r="D237" s="75" t="s">
        <v>18</v>
      </c>
      <c r="E237" s="56">
        <v>3</v>
      </c>
      <c r="F237" s="56">
        <v>1</v>
      </c>
      <c r="G237" s="56">
        <v>0</v>
      </c>
      <c r="H237" s="56">
        <v>1</v>
      </c>
      <c r="I237" s="56">
        <v>3</v>
      </c>
      <c r="J237" s="56">
        <v>2</v>
      </c>
      <c r="K237" s="56">
        <v>1</v>
      </c>
      <c r="L237" s="56">
        <v>1</v>
      </c>
      <c r="M237" s="117">
        <v>0</v>
      </c>
      <c r="N237" s="131">
        <v>12</v>
      </c>
      <c r="O237" s="133">
        <v>2</v>
      </c>
      <c r="P237" s="56">
        <v>2</v>
      </c>
      <c r="Q237" s="56">
        <v>1</v>
      </c>
      <c r="R237" s="56">
        <v>1</v>
      </c>
      <c r="S237" s="56">
        <v>2</v>
      </c>
      <c r="T237" s="56">
        <v>2</v>
      </c>
      <c r="U237" s="56">
        <v>3</v>
      </c>
      <c r="V237" s="56">
        <v>1</v>
      </c>
      <c r="W237" s="117">
        <v>3</v>
      </c>
      <c r="X237" s="121">
        <v>17</v>
      </c>
      <c r="Y237" s="70">
        <v>29</v>
      </c>
      <c r="AB237" s="87"/>
    </row>
    <row r="238" spans="1:28" ht="13.5" thickBot="1" x14ac:dyDescent="0.25">
      <c r="A238" s="95"/>
      <c r="AB238" s="87"/>
    </row>
    <row r="239" spans="1:28" ht="15" x14ac:dyDescent="0.25">
      <c r="A239" s="100"/>
      <c r="D239" s="58" t="s">
        <v>15</v>
      </c>
      <c r="E239" s="59">
        <v>2</v>
      </c>
      <c r="F239" s="59">
        <v>2</v>
      </c>
      <c r="G239" s="59">
        <v>1</v>
      </c>
      <c r="H239" s="59">
        <v>1</v>
      </c>
      <c r="I239" s="59">
        <v>1</v>
      </c>
      <c r="J239" s="59">
        <v>2</v>
      </c>
      <c r="K239" s="59">
        <v>2</v>
      </c>
      <c r="L239" s="59">
        <v>2</v>
      </c>
      <c r="M239" s="60">
        <v>2</v>
      </c>
      <c r="N239" s="134">
        <v>15</v>
      </c>
      <c r="O239" s="137">
        <v>2</v>
      </c>
      <c r="P239" s="59">
        <v>1</v>
      </c>
      <c r="Q239" s="59">
        <v>2</v>
      </c>
      <c r="R239" s="59">
        <v>1</v>
      </c>
      <c r="S239" s="59">
        <v>2</v>
      </c>
      <c r="T239" s="59">
        <v>1</v>
      </c>
      <c r="U239" s="59">
        <v>2</v>
      </c>
      <c r="V239" s="59">
        <v>1</v>
      </c>
      <c r="W239" s="60">
        <v>2</v>
      </c>
      <c r="X239" s="118">
        <v>14</v>
      </c>
      <c r="Y239" s="60">
        <v>29</v>
      </c>
      <c r="AB239" s="87"/>
    </row>
    <row r="240" spans="1:28" ht="15" x14ac:dyDescent="0.25">
      <c r="A240" s="101" t="s">
        <v>23</v>
      </c>
      <c r="B240" s="79">
        <v>25.400000000000013</v>
      </c>
      <c r="C240" s="112">
        <v>29</v>
      </c>
      <c r="D240" s="62" t="s">
        <v>14</v>
      </c>
      <c r="E240" s="84">
        <v>8</v>
      </c>
      <c r="F240" s="84">
        <v>8</v>
      </c>
      <c r="G240" s="84">
        <v>7</v>
      </c>
      <c r="H240" s="84">
        <v>5</v>
      </c>
      <c r="I240" s="84">
        <v>3</v>
      </c>
      <c r="J240" s="84">
        <v>6</v>
      </c>
      <c r="K240" s="84">
        <v>8</v>
      </c>
      <c r="L240" s="84">
        <v>4</v>
      </c>
      <c r="M240" s="114">
        <v>6</v>
      </c>
      <c r="N240" s="135">
        <v>55</v>
      </c>
      <c r="O240" s="127">
        <v>5</v>
      </c>
      <c r="P240" s="84">
        <v>4</v>
      </c>
      <c r="Q240" s="84">
        <v>7</v>
      </c>
      <c r="R240" s="84">
        <v>4</v>
      </c>
      <c r="S240" s="84">
        <v>6</v>
      </c>
      <c r="T240" s="84">
        <v>6</v>
      </c>
      <c r="U240" s="84">
        <v>6</v>
      </c>
      <c r="V240" s="84">
        <v>6</v>
      </c>
      <c r="W240" s="114">
        <v>7</v>
      </c>
      <c r="X240" s="111">
        <v>51</v>
      </c>
      <c r="Y240" s="71">
        <v>106</v>
      </c>
      <c r="Z240" s="102">
        <v>0.1</v>
      </c>
      <c r="AA240" s="141">
        <v>25.500000000000014</v>
      </c>
      <c r="AB240" s="103">
        <v>127</v>
      </c>
    </row>
    <row r="241" spans="1:28" ht="15.75" thickBot="1" x14ac:dyDescent="0.3">
      <c r="A241" s="104"/>
      <c r="B241" s="105"/>
      <c r="C241" s="105"/>
      <c r="D241" s="76" t="s">
        <v>18</v>
      </c>
      <c r="E241" s="61">
        <v>0</v>
      </c>
      <c r="F241" s="61">
        <v>1</v>
      </c>
      <c r="G241" s="61">
        <v>0</v>
      </c>
      <c r="H241" s="61">
        <v>2</v>
      </c>
      <c r="I241" s="61">
        <v>3</v>
      </c>
      <c r="J241" s="61">
        <v>2</v>
      </c>
      <c r="K241" s="61">
        <v>1</v>
      </c>
      <c r="L241" s="61">
        <v>3</v>
      </c>
      <c r="M241" s="119">
        <v>2</v>
      </c>
      <c r="N241" s="136">
        <v>14</v>
      </c>
      <c r="O241" s="138">
        <v>3</v>
      </c>
      <c r="P241" s="61">
        <v>2</v>
      </c>
      <c r="Q241" s="61">
        <v>2</v>
      </c>
      <c r="R241" s="61">
        <v>2</v>
      </c>
      <c r="S241" s="61">
        <v>2</v>
      </c>
      <c r="T241" s="61">
        <v>1</v>
      </c>
      <c r="U241" s="61">
        <v>2</v>
      </c>
      <c r="V241" s="61">
        <v>2</v>
      </c>
      <c r="W241" s="119">
        <v>1</v>
      </c>
      <c r="X241" s="122">
        <v>17</v>
      </c>
      <c r="Y241" s="72">
        <v>31</v>
      </c>
      <c r="Z241" s="105"/>
      <c r="AA241" s="105"/>
      <c r="AB241" s="106"/>
    </row>
    <row r="242" spans="1:28" ht="13.5" thickBot="1" x14ac:dyDescent="0.25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</row>
    <row r="243" spans="1:28" ht="15" x14ac:dyDescent="0.25">
      <c r="A243" s="83"/>
      <c r="B243" s="171" t="s">
        <v>4</v>
      </c>
      <c r="C243" s="174" t="s">
        <v>19</v>
      </c>
      <c r="D243" s="64" t="s">
        <v>1</v>
      </c>
      <c r="E243" s="163">
        <v>450</v>
      </c>
      <c r="F243" s="163">
        <v>115</v>
      </c>
      <c r="G243" s="163">
        <v>293</v>
      </c>
      <c r="H243" s="163">
        <v>458</v>
      </c>
      <c r="I243" s="163">
        <v>389</v>
      </c>
      <c r="J243" s="163">
        <v>357</v>
      </c>
      <c r="K243" s="163">
        <v>348</v>
      </c>
      <c r="L243" s="163">
        <v>307</v>
      </c>
      <c r="M243" s="163">
        <v>136</v>
      </c>
      <c r="N243" s="177" t="s">
        <v>16</v>
      </c>
      <c r="O243" s="163">
        <v>290</v>
      </c>
      <c r="P243" s="163">
        <v>415</v>
      </c>
      <c r="Q243" s="163">
        <v>169</v>
      </c>
      <c r="R243" s="163">
        <v>282</v>
      </c>
      <c r="S243" s="163">
        <v>446</v>
      </c>
      <c r="T243" s="163">
        <v>137</v>
      </c>
      <c r="U243" s="163">
        <v>338</v>
      </c>
      <c r="V243" s="163">
        <v>357</v>
      </c>
      <c r="W243" s="163">
        <v>267</v>
      </c>
      <c r="X243" s="177" t="s">
        <v>17</v>
      </c>
      <c r="Y243" s="89">
        <v>68.7</v>
      </c>
      <c r="Z243" s="180" t="s">
        <v>27</v>
      </c>
      <c r="AA243" s="183" t="s">
        <v>6</v>
      </c>
      <c r="AB243" s="186" t="s">
        <v>20</v>
      </c>
    </row>
    <row r="244" spans="1:28" ht="15" x14ac:dyDescent="0.25">
      <c r="A244" s="83" t="s">
        <v>32</v>
      </c>
      <c r="B244" s="172"/>
      <c r="C244" s="175"/>
      <c r="D244" s="65" t="s">
        <v>2</v>
      </c>
      <c r="E244" s="43">
        <v>5</v>
      </c>
      <c r="F244" s="39">
        <v>3</v>
      </c>
      <c r="G244" s="39">
        <v>4</v>
      </c>
      <c r="H244" s="39">
        <v>5</v>
      </c>
      <c r="I244" s="39">
        <v>4</v>
      </c>
      <c r="J244" s="39">
        <v>4</v>
      </c>
      <c r="K244" s="39">
        <v>4</v>
      </c>
      <c r="L244" s="39">
        <v>4</v>
      </c>
      <c r="M244" s="44">
        <v>3</v>
      </c>
      <c r="N244" s="178"/>
      <c r="O244" s="43">
        <v>4</v>
      </c>
      <c r="P244" s="39">
        <v>5</v>
      </c>
      <c r="Q244" s="39">
        <v>3</v>
      </c>
      <c r="R244" s="39">
        <v>4</v>
      </c>
      <c r="S244" s="39">
        <v>5</v>
      </c>
      <c r="T244" s="39">
        <v>3</v>
      </c>
      <c r="U244" s="39">
        <v>4</v>
      </c>
      <c r="V244" s="39">
        <v>4</v>
      </c>
      <c r="W244" s="44">
        <v>4</v>
      </c>
      <c r="X244" s="178"/>
      <c r="Y244" s="63">
        <v>72</v>
      </c>
      <c r="Z244" s="181"/>
      <c r="AA244" s="184"/>
      <c r="AB244" s="187"/>
    </row>
    <row r="245" spans="1:28" ht="15.75" thickBot="1" x14ac:dyDescent="0.3">
      <c r="A245" s="139">
        <v>44930</v>
      </c>
      <c r="B245" s="173"/>
      <c r="C245" s="176"/>
      <c r="D245" s="66" t="s">
        <v>3</v>
      </c>
      <c r="E245" s="45">
        <v>9</v>
      </c>
      <c r="F245" s="46">
        <v>17</v>
      </c>
      <c r="G245" s="46">
        <v>11</v>
      </c>
      <c r="H245" s="46">
        <v>15</v>
      </c>
      <c r="I245" s="46">
        <v>3</v>
      </c>
      <c r="J245" s="46">
        <v>1</v>
      </c>
      <c r="K245" s="46">
        <v>5</v>
      </c>
      <c r="L245" s="46">
        <v>13</v>
      </c>
      <c r="M245" s="47">
        <v>7</v>
      </c>
      <c r="N245" s="179"/>
      <c r="O245" s="45">
        <v>14</v>
      </c>
      <c r="P245" s="46">
        <v>12</v>
      </c>
      <c r="Q245" s="46">
        <v>4</v>
      </c>
      <c r="R245" s="46">
        <v>18</v>
      </c>
      <c r="S245" s="46">
        <v>16</v>
      </c>
      <c r="T245" s="46">
        <v>8</v>
      </c>
      <c r="U245" s="46">
        <v>6</v>
      </c>
      <c r="V245" s="46">
        <v>2</v>
      </c>
      <c r="W245" s="47">
        <v>10</v>
      </c>
      <c r="X245" s="179"/>
      <c r="Y245" s="108">
        <v>125</v>
      </c>
      <c r="Z245" s="182"/>
      <c r="AA245" s="185"/>
      <c r="AB245" s="188"/>
    </row>
    <row r="246" spans="1:28" ht="15" x14ac:dyDescent="0.25">
      <c r="A246" s="91"/>
      <c r="D246" s="48" t="s">
        <v>15</v>
      </c>
      <c r="E246" s="49">
        <v>1</v>
      </c>
      <c r="F246" s="49">
        <v>1</v>
      </c>
      <c r="G246" s="49">
        <v>1</v>
      </c>
      <c r="H246" s="49">
        <v>1</v>
      </c>
      <c r="I246" s="49">
        <v>2</v>
      </c>
      <c r="J246" s="49">
        <v>2</v>
      </c>
      <c r="K246" s="49">
        <v>1</v>
      </c>
      <c r="L246" s="49">
        <v>1</v>
      </c>
      <c r="M246" s="50">
        <v>1</v>
      </c>
      <c r="N246" s="123">
        <v>11</v>
      </c>
      <c r="O246" s="126">
        <v>1</v>
      </c>
      <c r="P246" s="49">
        <v>1</v>
      </c>
      <c r="Q246" s="49">
        <v>2</v>
      </c>
      <c r="R246" s="49">
        <v>1</v>
      </c>
      <c r="S246" s="49">
        <v>1</v>
      </c>
      <c r="T246" s="49">
        <v>1</v>
      </c>
      <c r="U246" s="49">
        <v>1</v>
      </c>
      <c r="V246" s="49">
        <v>2</v>
      </c>
      <c r="W246" s="50">
        <v>1</v>
      </c>
      <c r="X246" s="113">
        <v>11</v>
      </c>
      <c r="Y246" s="85">
        <v>22</v>
      </c>
      <c r="AB246" s="87"/>
    </row>
    <row r="247" spans="1:28" ht="15" x14ac:dyDescent="0.25">
      <c r="A247" s="91" t="s">
        <v>24</v>
      </c>
      <c r="B247" s="73">
        <v>23.200000000000017</v>
      </c>
      <c r="C247" s="112">
        <v>22</v>
      </c>
      <c r="D247" s="52" t="s">
        <v>14</v>
      </c>
      <c r="E247" s="84">
        <v>6</v>
      </c>
      <c r="F247" s="84">
        <v>5</v>
      </c>
      <c r="G247" s="84">
        <v>6</v>
      </c>
      <c r="H247" s="84">
        <v>7</v>
      </c>
      <c r="I247" s="84">
        <v>6</v>
      </c>
      <c r="J247" s="84">
        <v>5</v>
      </c>
      <c r="K247" s="84">
        <v>6</v>
      </c>
      <c r="L247" s="84">
        <v>6</v>
      </c>
      <c r="M247" s="114">
        <v>4</v>
      </c>
      <c r="N247" s="124">
        <v>51</v>
      </c>
      <c r="O247" s="84">
        <v>5</v>
      </c>
      <c r="P247" s="84">
        <v>5</v>
      </c>
      <c r="Q247" s="84">
        <v>4</v>
      </c>
      <c r="R247" s="84">
        <v>4</v>
      </c>
      <c r="S247" s="84">
        <v>7</v>
      </c>
      <c r="T247" s="84">
        <v>3</v>
      </c>
      <c r="U247" s="84">
        <v>5</v>
      </c>
      <c r="V247" s="84">
        <v>4</v>
      </c>
      <c r="W247" s="114">
        <v>6</v>
      </c>
      <c r="X247" s="109">
        <v>43</v>
      </c>
      <c r="Y247" s="67">
        <v>94</v>
      </c>
      <c r="Z247" s="92">
        <v>0</v>
      </c>
      <c r="AA247" s="142">
        <v>23.200000000000017</v>
      </c>
      <c r="AB247" s="93">
        <v>113</v>
      </c>
    </row>
    <row r="248" spans="1:28" ht="15.75" thickBot="1" x14ac:dyDescent="0.3">
      <c r="A248" s="94"/>
      <c r="D248" s="74" t="s">
        <v>18</v>
      </c>
      <c r="E248" s="51">
        <v>2</v>
      </c>
      <c r="F248" s="51">
        <v>1</v>
      </c>
      <c r="G248" s="51">
        <v>1</v>
      </c>
      <c r="H248" s="51">
        <v>1</v>
      </c>
      <c r="I248" s="51">
        <v>2</v>
      </c>
      <c r="J248" s="51">
        <v>3</v>
      </c>
      <c r="K248" s="51">
        <v>1</v>
      </c>
      <c r="L248" s="51">
        <v>1</v>
      </c>
      <c r="M248" s="115">
        <v>2</v>
      </c>
      <c r="N248" s="125">
        <v>14</v>
      </c>
      <c r="O248" s="128">
        <v>2</v>
      </c>
      <c r="P248" s="51">
        <v>3</v>
      </c>
      <c r="Q248" s="51">
        <v>3</v>
      </c>
      <c r="R248" s="51">
        <v>3</v>
      </c>
      <c r="S248" s="51">
        <v>1</v>
      </c>
      <c r="T248" s="51">
        <v>3</v>
      </c>
      <c r="U248" s="51">
        <v>2</v>
      </c>
      <c r="V248" s="51">
        <v>4</v>
      </c>
      <c r="W248" s="115">
        <v>1</v>
      </c>
      <c r="X248" s="120">
        <v>22</v>
      </c>
      <c r="Y248" s="68">
        <v>36</v>
      </c>
      <c r="AB248" s="87"/>
    </row>
    <row r="249" spans="1:28" ht="13.5" thickBot="1" x14ac:dyDescent="0.25">
      <c r="A249" s="95"/>
      <c r="AB249" s="87"/>
    </row>
    <row r="250" spans="1:28" ht="15" x14ac:dyDescent="0.25">
      <c r="A250" s="99"/>
      <c r="D250" s="53" t="s">
        <v>15</v>
      </c>
      <c r="E250" s="54">
        <v>1</v>
      </c>
      <c r="F250" s="54">
        <v>1</v>
      </c>
      <c r="G250" s="54">
        <v>1</v>
      </c>
      <c r="H250" s="54">
        <v>1</v>
      </c>
      <c r="I250" s="54">
        <v>2</v>
      </c>
      <c r="J250" s="54">
        <v>2</v>
      </c>
      <c r="K250" s="54">
        <v>2</v>
      </c>
      <c r="L250" s="54">
        <v>1</v>
      </c>
      <c r="M250" s="55">
        <v>1</v>
      </c>
      <c r="N250" s="129">
        <v>12</v>
      </c>
      <c r="O250" s="132">
        <v>1</v>
      </c>
      <c r="P250" s="54">
        <v>1</v>
      </c>
      <c r="Q250" s="54">
        <v>2</v>
      </c>
      <c r="R250" s="54">
        <v>1</v>
      </c>
      <c r="S250" s="54">
        <v>1</v>
      </c>
      <c r="T250" s="54">
        <v>1</v>
      </c>
      <c r="U250" s="54">
        <v>1</v>
      </c>
      <c r="V250" s="54">
        <v>2</v>
      </c>
      <c r="W250" s="55">
        <v>1</v>
      </c>
      <c r="X250" s="116">
        <v>11</v>
      </c>
      <c r="Y250" s="55">
        <v>23</v>
      </c>
      <c r="AB250" s="87"/>
    </row>
    <row r="251" spans="1:28" ht="15" x14ac:dyDescent="0.25">
      <c r="A251" s="96" t="s">
        <v>22</v>
      </c>
      <c r="B251" s="78">
        <v>24</v>
      </c>
      <c r="C251" s="112">
        <v>23</v>
      </c>
      <c r="D251" s="57" t="s">
        <v>14</v>
      </c>
      <c r="E251" s="84">
        <v>8</v>
      </c>
      <c r="F251" s="84">
        <v>5</v>
      </c>
      <c r="G251" s="84">
        <v>7</v>
      </c>
      <c r="H251" s="84">
        <v>8</v>
      </c>
      <c r="I251" s="84">
        <v>8</v>
      </c>
      <c r="J251" s="84">
        <v>6</v>
      </c>
      <c r="K251" s="84">
        <v>6</v>
      </c>
      <c r="L251" s="84">
        <v>4</v>
      </c>
      <c r="M251" s="114">
        <v>4</v>
      </c>
      <c r="N251" s="130">
        <v>56</v>
      </c>
      <c r="O251" s="84">
        <v>4</v>
      </c>
      <c r="P251" s="84">
        <v>7</v>
      </c>
      <c r="Q251" s="84">
        <v>4</v>
      </c>
      <c r="R251" s="84">
        <v>7</v>
      </c>
      <c r="S251" s="84">
        <v>7</v>
      </c>
      <c r="T251" s="84">
        <v>4</v>
      </c>
      <c r="U251" s="84">
        <v>6</v>
      </c>
      <c r="V251" s="84">
        <v>8</v>
      </c>
      <c r="W251" s="114">
        <v>7</v>
      </c>
      <c r="X251" s="110">
        <v>54</v>
      </c>
      <c r="Y251" s="69">
        <v>110</v>
      </c>
      <c r="Z251" s="97">
        <v>1.0999999999999999</v>
      </c>
      <c r="AA251" s="143">
        <v>25.1</v>
      </c>
      <c r="AB251" s="98">
        <v>110</v>
      </c>
    </row>
    <row r="252" spans="1:28" ht="15.75" thickBot="1" x14ac:dyDescent="0.3">
      <c r="A252" s="99"/>
      <c r="D252" s="75" t="s">
        <v>18</v>
      </c>
      <c r="E252" s="56">
        <v>0</v>
      </c>
      <c r="F252" s="56">
        <v>1</v>
      </c>
      <c r="G252" s="56">
        <v>0</v>
      </c>
      <c r="H252" s="56">
        <v>0</v>
      </c>
      <c r="I252" s="56">
        <v>0</v>
      </c>
      <c r="J252" s="56">
        <v>2</v>
      </c>
      <c r="K252" s="56">
        <v>2</v>
      </c>
      <c r="L252" s="56">
        <v>3</v>
      </c>
      <c r="M252" s="117">
        <v>2</v>
      </c>
      <c r="N252" s="131">
        <v>10</v>
      </c>
      <c r="O252" s="133">
        <v>3</v>
      </c>
      <c r="P252" s="56">
        <v>1</v>
      </c>
      <c r="Q252" s="56">
        <v>3</v>
      </c>
      <c r="R252" s="56">
        <v>0</v>
      </c>
      <c r="S252" s="56">
        <v>1</v>
      </c>
      <c r="T252" s="56">
        <v>2</v>
      </c>
      <c r="U252" s="56">
        <v>1</v>
      </c>
      <c r="V252" s="56">
        <v>0</v>
      </c>
      <c r="W252" s="117">
        <v>0</v>
      </c>
      <c r="X252" s="121">
        <v>11</v>
      </c>
      <c r="Y252" s="70">
        <v>21</v>
      </c>
      <c r="AB252" s="87"/>
    </row>
    <row r="253" spans="1:28" ht="13.5" thickBot="1" x14ac:dyDescent="0.25">
      <c r="A253" s="95"/>
      <c r="AB253" s="87"/>
    </row>
    <row r="254" spans="1:28" ht="15" x14ac:dyDescent="0.25">
      <c r="A254" s="100"/>
      <c r="D254" s="58" t="s">
        <v>15</v>
      </c>
      <c r="E254" s="59">
        <v>1</v>
      </c>
      <c r="F254" s="59">
        <v>1</v>
      </c>
      <c r="G254" s="59">
        <v>1</v>
      </c>
      <c r="H254" s="59">
        <v>1</v>
      </c>
      <c r="I254" s="59">
        <v>2</v>
      </c>
      <c r="J254" s="59">
        <v>2</v>
      </c>
      <c r="K254" s="59">
        <v>2</v>
      </c>
      <c r="L254" s="59">
        <v>1</v>
      </c>
      <c r="M254" s="60">
        <v>2</v>
      </c>
      <c r="N254" s="134">
        <v>13</v>
      </c>
      <c r="O254" s="137">
        <v>1</v>
      </c>
      <c r="P254" s="59">
        <v>1</v>
      </c>
      <c r="Q254" s="59">
        <v>2</v>
      </c>
      <c r="R254" s="59">
        <v>1</v>
      </c>
      <c r="S254" s="59">
        <v>1</v>
      </c>
      <c r="T254" s="59">
        <v>1</v>
      </c>
      <c r="U254" s="59">
        <v>2</v>
      </c>
      <c r="V254" s="59">
        <v>2</v>
      </c>
      <c r="W254" s="60">
        <v>1</v>
      </c>
      <c r="X254" s="118">
        <v>12</v>
      </c>
      <c r="Y254" s="60">
        <v>25</v>
      </c>
      <c r="AB254" s="87"/>
    </row>
    <row r="255" spans="1:28" ht="15" x14ac:dyDescent="0.25">
      <c r="A255" s="101" t="s">
        <v>23</v>
      </c>
      <c r="B255" s="79">
        <v>25.300000000000011</v>
      </c>
      <c r="C255" s="112">
        <v>25</v>
      </c>
      <c r="D255" s="62" t="s">
        <v>14</v>
      </c>
      <c r="E255" s="84">
        <v>7</v>
      </c>
      <c r="F255" s="84">
        <v>4</v>
      </c>
      <c r="G255" s="84">
        <v>6</v>
      </c>
      <c r="H255" s="84">
        <v>7</v>
      </c>
      <c r="I255" s="84">
        <v>6</v>
      </c>
      <c r="J255" s="84">
        <v>6</v>
      </c>
      <c r="K255" s="84">
        <v>5</v>
      </c>
      <c r="L255" s="84">
        <v>5</v>
      </c>
      <c r="M255" s="114">
        <v>6</v>
      </c>
      <c r="N255" s="135">
        <v>52</v>
      </c>
      <c r="O255" s="84">
        <v>4</v>
      </c>
      <c r="P255" s="84">
        <v>7</v>
      </c>
      <c r="Q255" s="84">
        <v>6</v>
      </c>
      <c r="R255" s="84">
        <v>5</v>
      </c>
      <c r="S255" s="84">
        <v>8</v>
      </c>
      <c r="T255" s="84">
        <v>3</v>
      </c>
      <c r="U255" s="84">
        <v>6</v>
      </c>
      <c r="V255" s="84">
        <v>4</v>
      </c>
      <c r="W255" s="114">
        <v>7</v>
      </c>
      <c r="X255" s="111">
        <v>50</v>
      </c>
      <c r="Y255" s="71">
        <v>102</v>
      </c>
      <c r="Z255" s="102">
        <v>0.1</v>
      </c>
      <c r="AA255" s="141">
        <v>25.400000000000013</v>
      </c>
      <c r="AB255" s="103">
        <v>126</v>
      </c>
    </row>
    <row r="256" spans="1:28" ht="15.75" thickBot="1" x14ac:dyDescent="0.3">
      <c r="A256" s="104"/>
      <c r="B256" s="105"/>
      <c r="C256" s="105"/>
      <c r="D256" s="76" t="s">
        <v>18</v>
      </c>
      <c r="E256" s="61">
        <v>1</v>
      </c>
      <c r="F256" s="61">
        <v>2</v>
      </c>
      <c r="G256" s="61">
        <v>1</v>
      </c>
      <c r="H256" s="61">
        <v>1</v>
      </c>
      <c r="I256" s="61">
        <v>2</v>
      </c>
      <c r="J256" s="61">
        <v>2</v>
      </c>
      <c r="K256" s="61">
        <v>3</v>
      </c>
      <c r="L256" s="61">
        <v>2</v>
      </c>
      <c r="M256" s="119">
        <v>1</v>
      </c>
      <c r="N256" s="136">
        <v>15</v>
      </c>
      <c r="O256" s="138">
        <v>3</v>
      </c>
      <c r="P256" s="61">
        <v>1</v>
      </c>
      <c r="Q256" s="61">
        <v>1</v>
      </c>
      <c r="R256" s="61">
        <v>2</v>
      </c>
      <c r="S256" s="61">
        <v>0</v>
      </c>
      <c r="T256" s="61">
        <v>3</v>
      </c>
      <c r="U256" s="61">
        <v>2</v>
      </c>
      <c r="V256" s="61">
        <v>4</v>
      </c>
      <c r="W256" s="119">
        <v>0</v>
      </c>
      <c r="X256" s="122">
        <v>16</v>
      </c>
      <c r="Y256" s="72">
        <v>31</v>
      </c>
      <c r="Z256" s="105"/>
      <c r="AA256" s="105"/>
      <c r="AB256" s="106"/>
    </row>
  </sheetData>
  <mergeCells count="121">
    <mergeCell ref="AB3:AB5"/>
    <mergeCell ref="B18:B20"/>
    <mergeCell ref="C18:C20"/>
    <mergeCell ref="N18:N20"/>
    <mergeCell ref="X18:X20"/>
    <mergeCell ref="Z18:Z20"/>
    <mergeCell ref="AA18:AA20"/>
    <mergeCell ref="AB18:AB20"/>
    <mergeCell ref="B3:B5"/>
    <mergeCell ref="C3:C5"/>
    <mergeCell ref="N3:N5"/>
    <mergeCell ref="X3:X5"/>
    <mergeCell ref="Z3:Z5"/>
    <mergeCell ref="AA3:AA5"/>
    <mergeCell ref="AB33:AB35"/>
    <mergeCell ref="B48:B50"/>
    <mergeCell ref="C48:C50"/>
    <mergeCell ref="N48:N50"/>
    <mergeCell ref="X48:X50"/>
    <mergeCell ref="Z48:Z50"/>
    <mergeCell ref="AA48:AA50"/>
    <mergeCell ref="AB48:AB50"/>
    <mergeCell ref="B33:B35"/>
    <mergeCell ref="C33:C35"/>
    <mergeCell ref="N33:N35"/>
    <mergeCell ref="X33:X35"/>
    <mergeCell ref="Z33:Z35"/>
    <mergeCell ref="AA33:AA35"/>
    <mergeCell ref="AB63:AB65"/>
    <mergeCell ref="B78:B80"/>
    <mergeCell ref="C78:C80"/>
    <mergeCell ref="N78:N80"/>
    <mergeCell ref="X78:X80"/>
    <mergeCell ref="Z78:Z80"/>
    <mergeCell ref="AA78:AA80"/>
    <mergeCell ref="AB78:AB80"/>
    <mergeCell ref="B63:B65"/>
    <mergeCell ref="C63:C65"/>
    <mergeCell ref="N63:N65"/>
    <mergeCell ref="X63:X65"/>
    <mergeCell ref="Z63:Z65"/>
    <mergeCell ref="AA63:AA65"/>
    <mergeCell ref="AB93:AB95"/>
    <mergeCell ref="B108:B110"/>
    <mergeCell ref="C108:C110"/>
    <mergeCell ref="N108:N110"/>
    <mergeCell ref="X108:X110"/>
    <mergeCell ref="Z108:Z110"/>
    <mergeCell ref="AA108:AA110"/>
    <mergeCell ref="AB108:AB110"/>
    <mergeCell ref="B93:B95"/>
    <mergeCell ref="C93:C95"/>
    <mergeCell ref="N93:N95"/>
    <mergeCell ref="X93:X95"/>
    <mergeCell ref="Z93:Z95"/>
    <mergeCell ref="AA93:AA95"/>
    <mergeCell ref="Z123:Z125"/>
    <mergeCell ref="AA123:AA125"/>
    <mergeCell ref="AB123:AB125"/>
    <mergeCell ref="B138:B140"/>
    <mergeCell ref="C138:C140"/>
    <mergeCell ref="N138:N140"/>
    <mergeCell ref="X138:X140"/>
    <mergeCell ref="Z138:Z140"/>
    <mergeCell ref="AA138:AA140"/>
    <mergeCell ref="AB138:AB140"/>
    <mergeCell ref="B123:B125"/>
    <mergeCell ref="C123:C125"/>
    <mergeCell ref="E123:M123"/>
    <mergeCell ref="N123:N125"/>
    <mergeCell ref="O123:W123"/>
    <mergeCell ref="X123:X125"/>
    <mergeCell ref="AB153:AB155"/>
    <mergeCell ref="B168:B170"/>
    <mergeCell ref="C168:C170"/>
    <mergeCell ref="N168:N170"/>
    <mergeCell ref="X168:X170"/>
    <mergeCell ref="Z168:Z170"/>
    <mergeCell ref="AA168:AA170"/>
    <mergeCell ref="AB168:AB170"/>
    <mergeCell ref="B153:B155"/>
    <mergeCell ref="C153:C155"/>
    <mergeCell ref="N153:N155"/>
    <mergeCell ref="X153:X155"/>
    <mergeCell ref="Z153:Z155"/>
    <mergeCell ref="AA153:AA155"/>
    <mergeCell ref="AB183:AB185"/>
    <mergeCell ref="B198:B200"/>
    <mergeCell ref="C198:C200"/>
    <mergeCell ref="N198:N200"/>
    <mergeCell ref="X198:X200"/>
    <mergeCell ref="Z198:Z200"/>
    <mergeCell ref="AA198:AA200"/>
    <mergeCell ref="AB198:AB200"/>
    <mergeCell ref="B183:B185"/>
    <mergeCell ref="C183:C185"/>
    <mergeCell ref="N183:N185"/>
    <mergeCell ref="X183:X185"/>
    <mergeCell ref="Z183:Z185"/>
    <mergeCell ref="AA183:AA185"/>
    <mergeCell ref="AB243:AB245"/>
    <mergeCell ref="B243:B245"/>
    <mergeCell ref="C243:C245"/>
    <mergeCell ref="N243:N245"/>
    <mergeCell ref="X243:X245"/>
    <mergeCell ref="Z243:Z245"/>
    <mergeCell ref="AA243:AA245"/>
    <mergeCell ref="AB213:AB215"/>
    <mergeCell ref="B228:B230"/>
    <mergeCell ref="C228:C230"/>
    <mergeCell ref="N228:N230"/>
    <mergeCell ref="X228:X230"/>
    <mergeCell ref="Z228:Z230"/>
    <mergeCell ref="AA228:AA230"/>
    <mergeCell ref="AB228:AB230"/>
    <mergeCell ref="B213:B215"/>
    <mergeCell ref="C213:C215"/>
    <mergeCell ref="N213:N215"/>
    <mergeCell ref="X213:X215"/>
    <mergeCell ref="Z213:Z215"/>
    <mergeCell ref="AA213:AA215"/>
  </mergeCells>
  <conditionalFormatting sqref="E244">
    <cfRule type="cellIs" dxfId="1775" priority="862" operator="equal">
      <formula>3</formula>
    </cfRule>
    <cfRule type="cellIs" dxfId="1774" priority="863" operator="equal">
      <formula>5</formula>
    </cfRule>
    <cfRule type="cellIs" dxfId="1773" priority="864" operator="equal">
      <formula>4</formula>
    </cfRule>
  </conditionalFormatting>
  <conditionalFormatting sqref="E244:M244">
    <cfRule type="cellIs" dxfId="1772" priority="859" operator="equal">
      <formula>3</formula>
    </cfRule>
    <cfRule type="cellIs" dxfId="1771" priority="860" operator="equal">
      <formula>5</formula>
    </cfRule>
    <cfRule type="cellIs" dxfId="1770" priority="861" operator="equal">
      <formula>4</formula>
    </cfRule>
  </conditionalFormatting>
  <conditionalFormatting sqref="O244">
    <cfRule type="cellIs" dxfId="1769" priority="856" operator="equal">
      <formula>3</formula>
    </cfRule>
    <cfRule type="cellIs" dxfId="1768" priority="857" operator="equal">
      <formula>5</formula>
    </cfRule>
    <cfRule type="cellIs" dxfId="1767" priority="858" operator="equal">
      <formula>4</formula>
    </cfRule>
  </conditionalFormatting>
  <conditionalFormatting sqref="O244:W244">
    <cfRule type="cellIs" dxfId="1766" priority="853" operator="equal">
      <formula>3</formula>
    </cfRule>
    <cfRule type="cellIs" dxfId="1765" priority="854" operator="equal">
      <formula>5</formula>
    </cfRule>
    <cfRule type="cellIs" dxfId="1764" priority="855" operator="equal">
      <formula>4</formula>
    </cfRule>
  </conditionalFormatting>
  <conditionalFormatting sqref="F255:M255">
    <cfRule type="cellIs" dxfId="1763" priority="847" operator="equal">
      <formula>0</formula>
    </cfRule>
  </conditionalFormatting>
  <conditionalFormatting sqref="E255">
    <cfRule type="cellIs" dxfId="1762" priority="848" operator="equal">
      <formula>0</formula>
    </cfRule>
  </conditionalFormatting>
  <conditionalFormatting sqref="E255:M255">
    <cfRule type="cellIs" dxfId="1761" priority="849" operator="greaterThan">
      <formula>E244+1</formula>
    </cfRule>
    <cfRule type="cellIs" dxfId="1760" priority="850" operator="equal">
      <formula>E244+1</formula>
    </cfRule>
    <cfRule type="cellIs" dxfId="1759" priority="851" operator="lessThan">
      <formula>E244</formula>
    </cfRule>
    <cfRule type="cellIs" dxfId="1758" priority="852" operator="equal">
      <formula>E244</formula>
    </cfRule>
  </conditionalFormatting>
  <conditionalFormatting sqref="P255:W255">
    <cfRule type="cellIs" dxfId="1757" priority="841" operator="equal">
      <formula>0</formula>
    </cfRule>
  </conditionalFormatting>
  <conditionalFormatting sqref="O255">
    <cfRule type="cellIs" dxfId="1756" priority="842" operator="equal">
      <formula>0</formula>
    </cfRule>
  </conditionalFormatting>
  <conditionalFormatting sqref="O255:W255">
    <cfRule type="cellIs" dxfId="1755" priority="843" operator="greaterThan">
      <formula>O244+1</formula>
    </cfRule>
    <cfRule type="cellIs" dxfId="1754" priority="844" operator="equal">
      <formula>O244+1</formula>
    </cfRule>
    <cfRule type="cellIs" dxfId="1753" priority="845" operator="lessThan">
      <formula>O244</formula>
    </cfRule>
    <cfRule type="cellIs" dxfId="1752" priority="846" operator="equal">
      <formula>O244</formula>
    </cfRule>
  </conditionalFormatting>
  <conditionalFormatting sqref="F247:M247">
    <cfRule type="cellIs" dxfId="1751" priority="835" operator="equal">
      <formula>0</formula>
    </cfRule>
  </conditionalFormatting>
  <conditionalFormatting sqref="E247">
    <cfRule type="cellIs" dxfId="1750" priority="836" operator="equal">
      <formula>0</formula>
    </cfRule>
  </conditionalFormatting>
  <conditionalFormatting sqref="E247:M247">
    <cfRule type="cellIs" dxfId="1749" priority="837" operator="greaterThan">
      <formula>E244+1</formula>
    </cfRule>
    <cfRule type="cellIs" dxfId="1748" priority="838" operator="equal">
      <formula>E244+1</formula>
    </cfRule>
    <cfRule type="cellIs" dxfId="1747" priority="839" operator="lessThan">
      <formula>E244</formula>
    </cfRule>
    <cfRule type="cellIs" dxfId="1746" priority="840" operator="equal">
      <formula>E244</formula>
    </cfRule>
  </conditionalFormatting>
  <conditionalFormatting sqref="P247:W247">
    <cfRule type="cellIs" dxfId="1745" priority="829" operator="equal">
      <formula>0</formula>
    </cfRule>
  </conditionalFormatting>
  <conditionalFormatting sqref="O247">
    <cfRule type="cellIs" dxfId="1744" priority="830" operator="equal">
      <formula>0</formula>
    </cfRule>
  </conditionalFormatting>
  <conditionalFormatting sqref="O247:W247">
    <cfRule type="cellIs" dxfId="1743" priority="831" operator="greaterThan">
      <formula>O244+1</formula>
    </cfRule>
    <cfRule type="cellIs" dxfId="1742" priority="832" operator="equal">
      <formula>O244+1</formula>
    </cfRule>
    <cfRule type="cellIs" dxfId="1741" priority="833" operator="lessThan">
      <formula>O244</formula>
    </cfRule>
    <cfRule type="cellIs" dxfId="1740" priority="834" operator="equal">
      <formula>O244</formula>
    </cfRule>
  </conditionalFormatting>
  <conditionalFormatting sqref="E251">
    <cfRule type="cellIs" dxfId="1739" priority="824" operator="equal">
      <formula>0</formula>
    </cfRule>
  </conditionalFormatting>
  <conditionalFormatting sqref="F251:M251">
    <cfRule type="cellIs" dxfId="1738" priority="823" operator="equal">
      <formula>0</formula>
    </cfRule>
  </conditionalFormatting>
  <conditionalFormatting sqref="E251:M251">
    <cfRule type="cellIs" dxfId="1737" priority="825" operator="greaterThan">
      <formula>E244+1</formula>
    </cfRule>
    <cfRule type="cellIs" dxfId="1736" priority="826" operator="equal">
      <formula>E244+1</formula>
    </cfRule>
    <cfRule type="cellIs" dxfId="1735" priority="827" operator="lessThan">
      <formula>E244</formula>
    </cfRule>
    <cfRule type="cellIs" dxfId="1734" priority="828" operator="equal">
      <formula>E244</formula>
    </cfRule>
  </conditionalFormatting>
  <conditionalFormatting sqref="O251">
    <cfRule type="cellIs" dxfId="1733" priority="818" operator="equal">
      <formula>0</formula>
    </cfRule>
  </conditionalFormatting>
  <conditionalFormatting sqref="P251:W251">
    <cfRule type="cellIs" dxfId="1732" priority="817" operator="equal">
      <formula>0</formula>
    </cfRule>
  </conditionalFormatting>
  <conditionalFormatting sqref="O251:W251">
    <cfRule type="cellIs" dxfId="1731" priority="819" operator="greaterThan">
      <formula>O244+1</formula>
    </cfRule>
    <cfRule type="cellIs" dxfId="1730" priority="820" operator="equal">
      <formula>O244+1</formula>
    </cfRule>
    <cfRule type="cellIs" dxfId="1729" priority="821" operator="lessThan">
      <formula>O244</formula>
    </cfRule>
    <cfRule type="cellIs" dxfId="1728" priority="822" operator="equal">
      <formula>O244</formula>
    </cfRule>
  </conditionalFormatting>
  <conditionalFormatting sqref="O240">
    <cfRule type="cellIs" dxfId="1727" priority="806" operator="equal">
      <formula>0</formula>
    </cfRule>
  </conditionalFormatting>
  <conditionalFormatting sqref="P240:W240">
    <cfRule type="cellIs" dxfId="1726" priority="805" operator="equal">
      <formula>0</formula>
    </cfRule>
  </conditionalFormatting>
  <conditionalFormatting sqref="E240">
    <cfRule type="cellIs" dxfId="1725" priority="812" operator="equal">
      <formula>0</formula>
    </cfRule>
  </conditionalFormatting>
  <conditionalFormatting sqref="F240:M240">
    <cfRule type="cellIs" dxfId="1724" priority="811" operator="equal">
      <formula>0</formula>
    </cfRule>
  </conditionalFormatting>
  <conditionalFormatting sqref="E240:M240">
    <cfRule type="cellIs" dxfId="1723" priority="813" operator="greaterThan">
      <formula>E229+1</formula>
    </cfRule>
    <cfRule type="cellIs" dxfId="1722" priority="814" operator="equal">
      <formula>E229+1</formula>
    </cfRule>
    <cfRule type="cellIs" dxfId="1721" priority="815" operator="lessThan">
      <formula>E229</formula>
    </cfRule>
    <cfRule type="cellIs" dxfId="1720" priority="816" operator="equal">
      <formula>E229</formula>
    </cfRule>
  </conditionalFormatting>
  <conditionalFormatting sqref="O240:W240">
    <cfRule type="cellIs" dxfId="1719" priority="807" operator="greaterThan">
      <formula>O229+1</formula>
    </cfRule>
    <cfRule type="cellIs" dxfId="1718" priority="808" operator="equal">
      <formula>O229+1</formula>
    </cfRule>
    <cfRule type="cellIs" dxfId="1717" priority="809" operator="lessThan">
      <formula>O229</formula>
    </cfRule>
    <cfRule type="cellIs" dxfId="1716" priority="810" operator="equal">
      <formula>O229</formula>
    </cfRule>
  </conditionalFormatting>
  <conditionalFormatting sqref="F232:M232">
    <cfRule type="cellIs" dxfId="1715" priority="799" operator="equal">
      <formula>0</formula>
    </cfRule>
  </conditionalFormatting>
  <conditionalFormatting sqref="E232">
    <cfRule type="cellIs" dxfId="1714" priority="800" operator="equal">
      <formula>0</formula>
    </cfRule>
  </conditionalFormatting>
  <conditionalFormatting sqref="E232:M232">
    <cfRule type="cellIs" dxfId="1713" priority="801" operator="greaterThan">
      <formula>E229+1</formula>
    </cfRule>
    <cfRule type="cellIs" dxfId="1712" priority="802" operator="equal">
      <formula>E229+1</formula>
    </cfRule>
    <cfRule type="cellIs" dxfId="1711" priority="803" operator="lessThan">
      <formula>E229</formula>
    </cfRule>
    <cfRule type="cellIs" dxfId="1710" priority="804" operator="equal">
      <formula>E229</formula>
    </cfRule>
  </conditionalFormatting>
  <conditionalFormatting sqref="P232:W232">
    <cfRule type="cellIs" dxfId="1709" priority="793" operator="equal">
      <formula>0</formula>
    </cfRule>
  </conditionalFormatting>
  <conditionalFormatting sqref="O232">
    <cfRule type="cellIs" dxfId="1708" priority="794" operator="equal">
      <formula>0</formula>
    </cfRule>
  </conditionalFormatting>
  <conditionalFormatting sqref="O232:W232">
    <cfRule type="cellIs" dxfId="1707" priority="795" operator="greaterThan">
      <formula>O229+1</formula>
    </cfRule>
    <cfRule type="cellIs" dxfId="1706" priority="796" operator="equal">
      <formula>O229+1</formula>
    </cfRule>
    <cfRule type="cellIs" dxfId="1705" priority="797" operator="lessThan">
      <formula>O229</formula>
    </cfRule>
    <cfRule type="cellIs" dxfId="1704" priority="798" operator="equal">
      <formula>O229</formula>
    </cfRule>
  </conditionalFormatting>
  <conditionalFormatting sqref="E229">
    <cfRule type="cellIs" dxfId="1703" priority="790" operator="equal">
      <formula>3</formula>
    </cfRule>
    <cfRule type="cellIs" dxfId="1702" priority="791" operator="equal">
      <formula>5</formula>
    </cfRule>
    <cfRule type="cellIs" dxfId="1701" priority="792" operator="equal">
      <formula>4</formula>
    </cfRule>
  </conditionalFormatting>
  <conditionalFormatting sqref="E229:M229">
    <cfRule type="cellIs" dxfId="1700" priority="787" operator="equal">
      <formula>3</formula>
    </cfRule>
    <cfRule type="cellIs" dxfId="1699" priority="788" operator="equal">
      <formula>5</formula>
    </cfRule>
    <cfRule type="cellIs" dxfId="1698" priority="789" operator="equal">
      <formula>4</formula>
    </cfRule>
  </conditionalFormatting>
  <conditionalFormatting sqref="O229">
    <cfRule type="cellIs" dxfId="1697" priority="784" operator="equal">
      <formula>3</formula>
    </cfRule>
    <cfRule type="cellIs" dxfId="1696" priority="785" operator="equal">
      <formula>5</formula>
    </cfRule>
    <cfRule type="cellIs" dxfId="1695" priority="786" operator="equal">
      <formula>4</formula>
    </cfRule>
  </conditionalFormatting>
  <conditionalFormatting sqref="O229:W229">
    <cfRule type="cellIs" dxfId="1694" priority="781" operator="equal">
      <formula>3</formula>
    </cfRule>
    <cfRule type="cellIs" dxfId="1693" priority="782" operator="equal">
      <formula>5</formula>
    </cfRule>
    <cfRule type="cellIs" dxfId="1692" priority="783" operator="equal">
      <formula>4</formula>
    </cfRule>
  </conditionalFormatting>
  <conditionalFormatting sqref="E236">
    <cfRule type="cellIs" dxfId="1691" priority="776" operator="equal">
      <formula>0</formula>
    </cfRule>
  </conditionalFormatting>
  <conditionalFormatting sqref="F236:M236">
    <cfRule type="cellIs" dxfId="1690" priority="775" operator="equal">
      <formula>0</formula>
    </cfRule>
  </conditionalFormatting>
  <conditionalFormatting sqref="E236:M236">
    <cfRule type="cellIs" dxfId="1689" priority="777" operator="greaterThan">
      <formula>E229+1</formula>
    </cfRule>
    <cfRule type="cellIs" dxfId="1688" priority="778" operator="equal">
      <formula>E229+1</formula>
    </cfRule>
    <cfRule type="cellIs" dxfId="1687" priority="779" operator="lessThan">
      <formula>E229</formula>
    </cfRule>
    <cfRule type="cellIs" dxfId="1686" priority="780" operator="equal">
      <formula>E229</formula>
    </cfRule>
  </conditionalFormatting>
  <conditionalFormatting sqref="O236">
    <cfRule type="cellIs" dxfId="1685" priority="770" operator="equal">
      <formula>0</formula>
    </cfRule>
  </conditionalFormatting>
  <conditionalFormatting sqref="P236:W236">
    <cfRule type="cellIs" dxfId="1684" priority="769" operator="equal">
      <formula>0</formula>
    </cfRule>
  </conditionalFormatting>
  <conditionalFormatting sqref="O236:W236">
    <cfRule type="cellIs" dxfId="1683" priority="771" operator="greaterThan">
      <formula>O229+1</formula>
    </cfRule>
    <cfRule type="cellIs" dxfId="1682" priority="772" operator="equal">
      <formula>O229+1</formula>
    </cfRule>
    <cfRule type="cellIs" dxfId="1681" priority="773" operator="lessThan">
      <formula>O229</formula>
    </cfRule>
    <cfRule type="cellIs" dxfId="1680" priority="774" operator="equal">
      <formula>O229</formula>
    </cfRule>
  </conditionalFormatting>
  <conditionalFormatting sqref="E214">
    <cfRule type="cellIs" dxfId="1679" priority="766" operator="equal">
      <formula>3</formula>
    </cfRule>
    <cfRule type="cellIs" dxfId="1678" priority="767" operator="equal">
      <formula>5</formula>
    </cfRule>
    <cfRule type="cellIs" dxfId="1677" priority="768" operator="equal">
      <formula>4</formula>
    </cfRule>
  </conditionalFormatting>
  <conditionalFormatting sqref="E214:M214">
    <cfRule type="cellIs" dxfId="1676" priority="763" operator="equal">
      <formula>3</formula>
    </cfRule>
    <cfRule type="cellIs" dxfId="1675" priority="764" operator="equal">
      <formula>5</formula>
    </cfRule>
    <cfRule type="cellIs" dxfId="1674" priority="765" operator="equal">
      <formula>4</formula>
    </cfRule>
  </conditionalFormatting>
  <conditionalFormatting sqref="O214">
    <cfRule type="cellIs" dxfId="1673" priority="760" operator="equal">
      <formula>3</formula>
    </cfRule>
    <cfRule type="cellIs" dxfId="1672" priority="761" operator="equal">
      <formula>5</formula>
    </cfRule>
    <cfRule type="cellIs" dxfId="1671" priority="762" operator="equal">
      <formula>4</formula>
    </cfRule>
  </conditionalFormatting>
  <conditionalFormatting sqref="O214:W214">
    <cfRule type="cellIs" dxfId="1670" priority="757" operator="equal">
      <formula>3</formula>
    </cfRule>
    <cfRule type="cellIs" dxfId="1669" priority="758" operator="equal">
      <formula>5</formula>
    </cfRule>
    <cfRule type="cellIs" dxfId="1668" priority="759" operator="equal">
      <formula>4</formula>
    </cfRule>
  </conditionalFormatting>
  <conditionalFormatting sqref="F225:M225">
    <cfRule type="cellIs" dxfId="1667" priority="751" operator="equal">
      <formula>0</formula>
    </cfRule>
  </conditionalFormatting>
  <conditionalFormatting sqref="E225">
    <cfRule type="cellIs" dxfId="1666" priority="752" operator="equal">
      <formula>0</formula>
    </cfRule>
  </conditionalFormatting>
  <conditionalFormatting sqref="E225:M225">
    <cfRule type="cellIs" dxfId="1665" priority="753" operator="greaterThan">
      <formula>E214+1</formula>
    </cfRule>
    <cfRule type="cellIs" dxfId="1664" priority="754" operator="equal">
      <formula>E214+1</formula>
    </cfRule>
    <cfRule type="cellIs" dxfId="1663" priority="755" operator="lessThan">
      <formula>E214</formula>
    </cfRule>
    <cfRule type="cellIs" dxfId="1662" priority="756" operator="equal">
      <formula>E214</formula>
    </cfRule>
  </conditionalFormatting>
  <conditionalFormatting sqref="P225:W225">
    <cfRule type="cellIs" dxfId="1661" priority="745" operator="equal">
      <formula>0</formula>
    </cfRule>
  </conditionalFormatting>
  <conditionalFormatting sqref="O225">
    <cfRule type="cellIs" dxfId="1660" priority="746" operator="equal">
      <formula>0</formula>
    </cfRule>
  </conditionalFormatting>
  <conditionalFormatting sqref="O225:W225">
    <cfRule type="cellIs" dxfId="1659" priority="747" operator="greaterThan">
      <formula>O214+1</formula>
    </cfRule>
    <cfRule type="cellIs" dxfId="1658" priority="748" operator="equal">
      <formula>O214+1</formula>
    </cfRule>
    <cfRule type="cellIs" dxfId="1657" priority="749" operator="lessThan">
      <formula>O214</formula>
    </cfRule>
    <cfRule type="cellIs" dxfId="1656" priority="750" operator="equal">
      <formula>O214</formula>
    </cfRule>
  </conditionalFormatting>
  <conditionalFormatting sqref="F217:M217">
    <cfRule type="cellIs" dxfId="1655" priority="739" operator="equal">
      <formula>0</formula>
    </cfRule>
  </conditionalFormatting>
  <conditionalFormatting sqref="E217">
    <cfRule type="cellIs" dxfId="1654" priority="740" operator="equal">
      <formula>0</formula>
    </cfRule>
  </conditionalFormatting>
  <conditionalFormatting sqref="E217:M217">
    <cfRule type="cellIs" dxfId="1653" priority="741" operator="greaterThan">
      <formula>E214+1</formula>
    </cfRule>
    <cfRule type="cellIs" dxfId="1652" priority="742" operator="equal">
      <formula>E214+1</formula>
    </cfRule>
    <cfRule type="cellIs" dxfId="1651" priority="743" operator="lessThan">
      <formula>E214</formula>
    </cfRule>
    <cfRule type="cellIs" dxfId="1650" priority="744" operator="equal">
      <formula>E214</formula>
    </cfRule>
  </conditionalFormatting>
  <conditionalFormatting sqref="P217:W217">
    <cfRule type="cellIs" dxfId="1649" priority="733" operator="equal">
      <formula>0</formula>
    </cfRule>
  </conditionalFormatting>
  <conditionalFormatting sqref="O217">
    <cfRule type="cellIs" dxfId="1648" priority="734" operator="equal">
      <formula>0</formula>
    </cfRule>
  </conditionalFormatting>
  <conditionalFormatting sqref="O217:W217">
    <cfRule type="cellIs" dxfId="1647" priority="735" operator="greaterThan">
      <formula>O214+1</formula>
    </cfRule>
    <cfRule type="cellIs" dxfId="1646" priority="736" operator="equal">
      <formula>O214+1</formula>
    </cfRule>
    <cfRule type="cellIs" dxfId="1645" priority="737" operator="lessThan">
      <formula>O214</formula>
    </cfRule>
    <cfRule type="cellIs" dxfId="1644" priority="738" operator="equal">
      <formula>O214</formula>
    </cfRule>
  </conditionalFormatting>
  <conditionalFormatting sqref="E221">
    <cfRule type="cellIs" dxfId="1643" priority="728" operator="equal">
      <formula>0</formula>
    </cfRule>
  </conditionalFormatting>
  <conditionalFormatting sqref="F221:M221">
    <cfRule type="cellIs" dxfId="1642" priority="727" operator="equal">
      <formula>0</formula>
    </cfRule>
  </conditionalFormatting>
  <conditionalFormatting sqref="E221:M221">
    <cfRule type="cellIs" dxfId="1641" priority="729" operator="greaterThan">
      <formula>E214+1</formula>
    </cfRule>
    <cfRule type="cellIs" dxfId="1640" priority="730" operator="equal">
      <formula>E214+1</formula>
    </cfRule>
    <cfRule type="cellIs" dxfId="1639" priority="731" operator="lessThan">
      <formula>E214</formula>
    </cfRule>
    <cfRule type="cellIs" dxfId="1638" priority="732" operator="equal">
      <formula>E214</formula>
    </cfRule>
  </conditionalFormatting>
  <conditionalFormatting sqref="O221">
    <cfRule type="cellIs" dxfId="1637" priority="722" operator="equal">
      <formula>0</formula>
    </cfRule>
  </conditionalFormatting>
  <conditionalFormatting sqref="P221:W221">
    <cfRule type="cellIs" dxfId="1636" priority="721" operator="equal">
      <formula>0</formula>
    </cfRule>
  </conditionalFormatting>
  <conditionalFormatting sqref="O221:W221">
    <cfRule type="cellIs" dxfId="1635" priority="723" operator="greaterThan">
      <formula>O214+1</formula>
    </cfRule>
    <cfRule type="cellIs" dxfId="1634" priority="724" operator="equal">
      <formula>O214+1</formula>
    </cfRule>
    <cfRule type="cellIs" dxfId="1633" priority="725" operator="lessThan">
      <formula>O214</formula>
    </cfRule>
    <cfRule type="cellIs" dxfId="1632" priority="726" operator="equal">
      <formula>O214</formula>
    </cfRule>
  </conditionalFormatting>
  <conditionalFormatting sqref="O210">
    <cfRule type="cellIs" dxfId="1631" priority="710" operator="equal">
      <formula>0</formula>
    </cfRule>
  </conditionalFormatting>
  <conditionalFormatting sqref="P210:W210">
    <cfRule type="cellIs" dxfId="1630" priority="709" operator="equal">
      <formula>0</formula>
    </cfRule>
  </conditionalFormatting>
  <conditionalFormatting sqref="E210">
    <cfRule type="cellIs" dxfId="1629" priority="716" operator="equal">
      <formula>0</formula>
    </cfRule>
  </conditionalFormatting>
  <conditionalFormatting sqref="F210:M210">
    <cfRule type="cellIs" dxfId="1628" priority="715" operator="equal">
      <formula>0</formula>
    </cfRule>
  </conditionalFormatting>
  <conditionalFormatting sqref="E210:M210">
    <cfRule type="cellIs" dxfId="1627" priority="717" operator="greaterThan">
      <formula>E199+1</formula>
    </cfRule>
    <cfRule type="cellIs" dxfId="1626" priority="718" operator="equal">
      <formula>E199+1</formula>
    </cfRule>
    <cfRule type="cellIs" dxfId="1625" priority="719" operator="lessThan">
      <formula>E199</formula>
    </cfRule>
    <cfRule type="cellIs" dxfId="1624" priority="720" operator="equal">
      <formula>E199</formula>
    </cfRule>
  </conditionalFormatting>
  <conditionalFormatting sqref="O210:W210">
    <cfRule type="cellIs" dxfId="1623" priority="711" operator="greaterThan">
      <formula>O199+1</formula>
    </cfRule>
    <cfRule type="cellIs" dxfId="1622" priority="712" operator="equal">
      <formula>O199+1</formula>
    </cfRule>
    <cfRule type="cellIs" dxfId="1621" priority="713" operator="lessThan">
      <formula>O199</formula>
    </cfRule>
    <cfRule type="cellIs" dxfId="1620" priority="714" operator="equal">
      <formula>O199</formula>
    </cfRule>
  </conditionalFormatting>
  <conditionalFormatting sqref="F202:M202">
    <cfRule type="cellIs" dxfId="1619" priority="703" operator="equal">
      <formula>0</formula>
    </cfRule>
  </conditionalFormatting>
  <conditionalFormatting sqref="E202">
    <cfRule type="cellIs" dxfId="1618" priority="704" operator="equal">
      <formula>0</formula>
    </cfRule>
  </conditionalFormatting>
  <conditionalFormatting sqref="E202:M202">
    <cfRule type="cellIs" dxfId="1617" priority="705" operator="greaterThan">
      <formula>E199+1</formula>
    </cfRule>
    <cfRule type="cellIs" dxfId="1616" priority="706" operator="equal">
      <formula>E199+1</formula>
    </cfRule>
    <cfRule type="cellIs" dxfId="1615" priority="707" operator="lessThan">
      <formula>E199</formula>
    </cfRule>
    <cfRule type="cellIs" dxfId="1614" priority="708" operator="equal">
      <formula>E199</formula>
    </cfRule>
  </conditionalFormatting>
  <conditionalFormatting sqref="P202:W202">
    <cfRule type="cellIs" dxfId="1613" priority="697" operator="equal">
      <formula>0</formula>
    </cfRule>
  </conditionalFormatting>
  <conditionalFormatting sqref="O202">
    <cfRule type="cellIs" dxfId="1612" priority="698" operator="equal">
      <formula>0</formula>
    </cfRule>
  </conditionalFormatting>
  <conditionalFormatting sqref="O202:W202">
    <cfRule type="cellIs" dxfId="1611" priority="699" operator="greaterThan">
      <formula>O199+1</formula>
    </cfRule>
    <cfRule type="cellIs" dxfId="1610" priority="700" operator="equal">
      <formula>O199+1</formula>
    </cfRule>
    <cfRule type="cellIs" dxfId="1609" priority="701" operator="lessThan">
      <formula>O199</formula>
    </cfRule>
    <cfRule type="cellIs" dxfId="1608" priority="702" operator="equal">
      <formula>O199</formula>
    </cfRule>
  </conditionalFormatting>
  <conditionalFormatting sqref="E199">
    <cfRule type="cellIs" dxfId="1607" priority="694" operator="equal">
      <formula>3</formula>
    </cfRule>
    <cfRule type="cellIs" dxfId="1606" priority="695" operator="equal">
      <formula>5</formula>
    </cfRule>
    <cfRule type="cellIs" dxfId="1605" priority="696" operator="equal">
      <formula>4</formula>
    </cfRule>
  </conditionalFormatting>
  <conditionalFormatting sqref="E199:M199">
    <cfRule type="cellIs" dxfId="1604" priority="691" operator="equal">
      <formula>3</formula>
    </cfRule>
    <cfRule type="cellIs" dxfId="1603" priority="692" operator="equal">
      <formula>5</formula>
    </cfRule>
    <cfRule type="cellIs" dxfId="1602" priority="693" operator="equal">
      <formula>4</formula>
    </cfRule>
  </conditionalFormatting>
  <conditionalFormatting sqref="O199">
    <cfRule type="cellIs" dxfId="1601" priority="688" operator="equal">
      <formula>3</formula>
    </cfRule>
    <cfRule type="cellIs" dxfId="1600" priority="689" operator="equal">
      <formula>5</formula>
    </cfRule>
    <cfRule type="cellIs" dxfId="1599" priority="690" operator="equal">
      <formula>4</formula>
    </cfRule>
  </conditionalFormatting>
  <conditionalFormatting sqref="O199:W199">
    <cfRule type="cellIs" dxfId="1598" priority="685" operator="equal">
      <formula>3</formula>
    </cfRule>
    <cfRule type="cellIs" dxfId="1597" priority="686" operator="equal">
      <formula>5</formula>
    </cfRule>
    <cfRule type="cellIs" dxfId="1596" priority="687" operator="equal">
      <formula>4</formula>
    </cfRule>
  </conditionalFormatting>
  <conditionalFormatting sqref="E206">
    <cfRule type="cellIs" dxfId="1595" priority="680" operator="equal">
      <formula>0</formula>
    </cfRule>
  </conditionalFormatting>
  <conditionalFormatting sqref="F206:M206">
    <cfRule type="cellIs" dxfId="1594" priority="679" operator="equal">
      <formula>0</formula>
    </cfRule>
  </conditionalFormatting>
  <conditionalFormatting sqref="E206:M206">
    <cfRule type="cellIs" dxfId="1593" priority="681" operator="greaterThan">
      <formula>E199+1</formula>
    </cfRule>
    <cfRule type="cellIs" dxfId="1592" priority="682" operator="equal">
      <formula>E199+1</formula>
    </cfRule>
    <cfRule type="cellIs" dxfId="1591" priority="683" operator="lessThan">
      <formula>E199</formula>
    </cfRule>
    <cfRule type="cellIs" dxfId="1590" priority="684" operator="equal">
      <formula>E199</formula>
    </cfRule>
  </conditionalFormatting>
  <conditionalFormatting sqref="O206">
    <cfRule type="cellIs" dxfId="1589" priority="674" operator="equal">
      <formula>0</formula>
    </cfRule>
  </conditionalFormatting>
  <conditionalFormatting sqref="P206:W206">
    <cfRule type="cellIs" dxfId="1588" priority="673" operator="equal">
      <formula>0</formula>
    </cfRule>
  </conditionalFormatting>
  <conditionalFormatting sqref="O206:W206">
    <cfRule type="cellIs" dxfId="1587" priority="675" operator="greaterThan">
      <formula>O199+1</formula>
    </cfRule>
    <cfRule type="cellIs" dxfId="1586" priority="676" operator="equal">
      <formula>O199+1</formula>
    </cfRule>
    <cfRule type="cellIs" dxfId="1585" priority="677" operator="lessThan">
      <formula>O199</formula>
    </cfRule>
    <cfRule type="cellIs" dxfId="1584" priority="678" operator="equal">
      <formula>O199</formula>
    </cfRule>
  </conditionalFormatting>
  <conditionalFormatting sqref="E184">
    <cfRule type="cellIs" dxfId="1583" priority="670" operator="equal">
      <formula>3</formula>
    </cfRule>
    <cfRule type="cellIs" dxfId="1582" priority="671" operator="equal">
      <formula>5</formula>
    </cfRule>
    <cfRule type="cellIs" dxfId="1581" priority="672" operator="equal">
      <formula>4</formula>
    </cfRule>
  </conditionalFormatting>
  <conditionalFormatting sqref="E184:M184">
    <cfRule type="cellIs" dxfId="1580" priority="667" operator="equal">
      <formula>3</formula>
    </cfRule>
    <cfRule type="cellIs" dxfId="1579" priority="668" operator="equal">
      <formula>5</formula>
    </cfRule>
    <cfRule type="cellIs" dxfId="1578" priority="669" operator="equal">
      <formula>4</formula>
    </cfRule>
  </conditionalFormatting>
  <conditionalFormatting sqref="O184">
    <cfRule type="cellIs" dxfId="1577" priority="664" operator="equal">
      <formula>3</formula>
    </cfRule>
    <cfRule type="cellIs" dxfId="1576" priority="665" operator="equal">
      <formula>5</formula>
    </cfRule>
    <cfRule type="cellIs" dxfId="1575" priority="666" operator="equal">
      <formula>4</formula>
    </cfRule>
  </conditionalFormatting>
  <conditionalFormatting sqref="O184:W184">
    <cfRule type="cellIs" dxfId="1574" priority="661" operator="equal">
      <formula>3</formula>
    </cfRule>
    <cfRule type="cellIs" dxfId="1573" priority="662" operator="equal">
      <formula>5</formula>
    </cfRule>
    <cfRule type="cellIs" dxfId="1572" priority="663" operator="equal">
      <formula>4</formula>
    </cfRule>
  </conditionalFormatting>
  <conditionalFormatting sqref="F195:M195">
    <cfRule type="cellIs" dxfId="1571" priority="655" operator="equal">
      <formula>0</formula>
    </cfRule>
  </conditionalFormatting>
  <conditionalFormatting sqref="E195">
    <cfRule type="cellIs" dxfId="1570" priority="656" operator="equal">
      <formula>0</formula>
    </cfRule>
  </conditionalFormatting>
  <conditionalFormatting sqref="E195:M195">
    <cfRule type="cellIs" dxfId="1569" priority="657" operator="greaterThan">
      <formula>E184+1</formula>
    </cfRule>
    <cfRule type="cellIs" dxfId="1568" priority="658" operator="equal">
      <formula>E184+1</formula>
    </cfRule>
    <cfRule type="cellIs" dxfId="1567" priority="659" operator="lessThan">
      <formula>E184</formula>
    </cfRule>
    <cfRule type="cellIs" dxfId="1566" priority="660" operator="equal">
      <formula>E184</formula>
    </cfRule>
  </conditionalFormatting>
  <conditionalFormatting sqref="P195:W195">
    <cfRule type="cellIs" dxfId="1565" priority="649" operator="equal">
      <formula>0</formula>
    </cfRule>
  </conditionalFormatting>
  <conditionalFormatting sqref="O195">
    <cfRule type="cellIs" dxfId="1564" priority="650" operator="equal">
      <formula>0</formula>
    </cfRule>
  </conditionalFormatting>
  <conditionalFormatting sqref="O195:W195">
    <cfRule type="cellIs" dxfId="1563" priority="651" operator="greaterThan">
      <formula>O184+1</formula>
    </cfRule>
    <cfRule type="cellIs" dxfId="1562" priority="652" operator="equal">
      <formula>O184+1</formula>
    </cfRule>
    <cfRule type="cellIs" dxfId="1561" priority="653" operator="lessThan">
      <formula>O184</formula>
    </cfRule>
    <cfRule type="cellIs" dxfId="1560" priority="654" operator="equal">
      <formula>O184</formula>
    </cfRule>
  </conditionalFormatting>
  <conditionalFormatting sqref="F187:M187">
    <cfRule type="cellIs" dxfId="1559" priority="643" operator="equal">
      <formula>0</formula>
    </cfRule>
  </conditionalFormatting>
  <conditionalFormatting sqref="E187">
    <cfRule type="cellIs" dxfId="1558" priority="644" operator="equal">
      <formula>0</formula>
    </cfRule>
  </conditionalFormatting>
  <conditionalFormatting sqref="E187:M187">
    <cfRule type="cellIs" dxfId="1557" priority="645" operator="greaterThan">
      <formula>E184+1</formula>
    </cfRule>
    <cfRule type="cellIs" dxfId="1556" priority="646" operator="equal">
      <formula>E184+1</formula>
    </cfRule>
    <cfRule type="cellIs" dxfId="1555" priority="647" operator="lessThan">
      <formula>E184</formula>
    </cfRule>
    <cfRule type="cellIs" dxfId="1554" priority="648" operator="equal">
      <formula>E184</formula>
    </cfRule>
  </conditionalFormatting>
  <conditionalFormatting sqref="P187:W187">
    <cfRule type="cellIs" dxfId="1553" priority="637" operator="equal">
      <formula>0</formula>
    </cfRule>
  </conditionalFormatting>
  <conditionalFormatting sqref="O187">
    <cfRule type="cellIs" dxfId="1552" priority="638" operator="equal">
      <formula>0</formula>
    </cfRule>
  </conditionalFormatting>
  <conditionalFormatting sqref="O187:W187">
    <cfRule type="cellIs" dxfId="1551" priority="639" operator="greaterThan">
      <formula>O184+1</formula>
    </cfRule>
    <cfRule type="cellIs" dxfId="1550" priority="640" operator="equal">
      <formula>O184+1</formula>
    </cfRule>
    <cfRule type="cellIs" dxfId="1549" priority="641" operator="lessThan">
      <formula>O184</formula>
    </cfRule>
    <cfRule type="cellIs" dxfId="1548" priority="642" operator="equal">
      <formula>O184</formula>
    </cfRule>
  </conditionalFormatting>
  <conditionalFormatting sqref="E191">
    <cfRule type="cellIs" dxfId="1547" priority="632" operator="equal">
      <formula>0</formula>
    </cfRule>
  </conditionalFormatting>
  <conditionalFormatting sqref="F191:M191">
    <cfRule type="cellIs" dxfId="1546" priority="631" operator="equal">
      <formula>0</formula>
    </cfRule>
  </conditionalFormatting>
  <conditionalFormatting sqref="E191:M191">
    <cfRule type="cellIs" dxfId="1545" priority="633" operator="greaterThan">
      <formula>E184+1</formula>
    </cfRule>
    <cfRule type="cellIs" dxfId="1544" priority="634" operator="equal">
      <formula>E184+1</formula>
    </cfRule>
    <cfRule type="cellIs" dxfId="1543" priority="635" operator="lessThan">
      <formula>E184</formula>
    </cfRule>
    <cfRule type="cellIs" dxfId="1542" priority="636" operator="equal">
      <formula>E184</formula>
    </cfRule>
  </conditionalFormatting>
  <conditionalFormatting sqref="O191">
    <cfRule type="cellIs" dxfId="1541" priority="626" operator="equal">
      <formula>0</formula>
    </cfRule>
  </conditionalFormatting>
  <conditionalFormatting sqref="P191:W191">
    <cfRule type="cellIs" dxfId="1540" priority="625" operator="equal">
      <formula>0</formula>
    </cfRule>
  </conditionalFormatting>
  <conditionalFormatting sqref="O191:W191">
    <cfRule type="cellIs" dxfId="1539" priority="627" operator="greaterThan">
      <formula>O184+1</formula>
    </cfRule>
    <cfRule type="cellIs" dxfId="1538" priority="628" operator="equal">
      <formula>O184+1</formula>
    </cfRule>
    <cfRule type="cellIs" dxfId="1537" priority="629" operator="lessThan">
      <formula>O184</formula>
    </cfRule>
    <cfRule type="cellIs" dxfId="1536" priority="630" operator="equal">
      <formula>O184</formula>
    </cfRule>
  </conditionalFormatting>
  <conditionalFormatting sqref="E169">
    <cfRule type="cellIs" dxfId="1535" priority="622" operator="equal">
      <formula>3</formula>
    </cfRule>
    <cfRule type="cellIs" dxfId="1534" priority="623" operator="equal">
      <formula>5</formula>
    </cfRule>
    <cfRule type="cellIs" dxfId="1533" priority="624" operator="equal">
      <formula>4</formula>
    </cfRule>
  </conditionalFormatting>
  <conditionalFormatting sqref="E169:M169">
    <cfRule type="cellIs" dxfId="1532" priority="619" operator="equal">
      <formula>3</formula>
    </cfRule>
    <cfRule type="cellIs" dxfId="1531" priority="620" operator="equal">
      <formula>5</formula>
    </cfRule>
    <cfRule type="cellIs" dxfId="1530" priority="621" operator="equal">
      <formula>4</formula>
    </cfRule>
  </conditionalFormatting>
  <conditionalFormatting sqref="O169">
    <cfRule type="cellIs" dxfId="1529" priority="616" operator="equal">
      <formula>3</formula>
    </cfRule>
    <cfRule type="cellIs" dxfId="1528" priority="617" operator="equal">
      <formula>5</formula>
    </cfRule>
    <cfRule type="cellIs" dxfId="1527" priority="618" operator="equal">
      <formula>4</formula>
    </cfRule>
  </conditionalFormatting>
  <conditionalFormatting sqref="O169:W169">
    <cfRule type="cellIs" dxfId="1526" priority="613" operator="equal">
      <formula>3</formula>
    </cfRule>
    <cfRule type="cellIs" dxfId="1525" priority="614" operator="equal">
      <formula>5</formula>
    </cfRule>
    <cfRule type="cellIs" dxfId="1524" priority="615" operator="equal">
      <formula>4</formula>
    </cfRule>
  </conditionalFormatting>
  <conditionalFormatting sqref="P180:W180">
    <cfRule type="cellIs" dxfId="1523" priority="601" operator="equal">
      <formula>0</formula>
    </cfRule>
  </conditionalFormatting>
  <conditionalFormatting sqref="F180:M180">
    <cfRule type="cellIs" dxfId="1522" priority="607" operator="equal">
      <formula>0</formula>
    </cfRule>
  </conditionalFormatting>
  <conditionalFormatting sqref="E180">
    <cfRule type="cellIs" dxfId="1521" priority="608" operator="equal">
      <formula>0</formula>
    </cfRule>
  </conditionalFormatting>
  <conditionalFormatting sqref="O180">
    <cfRule type="cellIs" dxfId="1520" priority="602" operator="equal">
      <formula>0</formula>
    </cfRule>
  </conditionalFormatting>
  <conditionalFormatting sqref="E180:M180">
    <cfRule type="cellIs" dxfId="1519" priority="609" operator="greaterThan">
      <formula>E169+1</formula>
    </cfRule>
    <cfRule type="cellIs" dxfId="1518" priority="610" operator="equal">
      <formula>E169+1</formula>
    </cfRule>
    <cfRule type="cellIs" dxfId="1517" priority="611" operator="lessThan">
      <formula>E169</formula>
    </cfRule>
    <cfRule type="cellIs" dxfId="1516" priority="612" operator="equal">
      <formula>E169</formula>
    </cfRule>
  </conditionalFormatting>
  <conditionalFormatting sqref="O180:W180">
    <cfRule type="cellIs" dxfId="1515" priority="603" operator="greaterThan">
      <formula>O169+1</formula>
    </cfRule>
    <cfRule type="cellIs" dxfId="1514" priority="604" operator="equal">
      <formula>O169+1</formula>
    </cfRule>
    <cfRule type="cellIs" dxfId="1513" priority="605" operator="lessThan">
      <formula>O169</formula>
    </cfRule>
    <cfRule type="cellIs" dxfId="1512" priority="606" operator="equal">
      <formula>O169</formula>
    </cfRule>
  </conditionalFormatting>
  <conditionalFormatting sqref="E176">
    <cfRule type="cellIs" dxfId="1511" priority="596" operator="equal">
      <formula>0</formula>
    </cfRule>
  </conditionalFormatting>
  <conditionalFormatting sqref="F176:M176">
    <cfRule type="cellIs" dxfId="1510" priority="595" operator="equal">
      <formula>0</formula>
    </cfRule>
  </conditionalFormatting>
  <conditionalFormatting sqref="E176:M176">
    <cfRule type="cellIs" dxfId="1509" priority="597" operator="greaterThan">
      <formula>E169+1</formula>
    </cfRule>
    <cfRule type="cellIs" dxfId="1508" priority="598" operator="equal">
      <formula>E169+1</formula>
    </cfRule>
    <cfRule type="cellIs" dxfId="1507" priority="599" operator="lessThan">
      <formula>E169</formula>
    </cfRule>
    <cfRule type="cellIs" dxfId="1506" priority="600" operator="equal">
      <formula>E169</formula>
    </cfRule>
  </conditionalFormatting>
  <conditionalFormatting sqref="O176">
    <cfRule type="cellIs" dxfId="1505" priority="590" operator="equal">
      <formula>0</formula>
    </cfRule>
  </conditionalFormatting>
  <conditionalFormatting sqref="P176:W176">
    <cfRule type="cellIs" dxfId="1504" priority="589" operator="equal">
      <formula>0</formula>
    </cfRule>
  </conditionalFormatting>
  <conditionalFormatting sqref="O176:W176">
    <cfRule type="cellIs" dxfId="1503" priority="591" operator="greaterThan">
      <formula>O169+1</formula>
    </cfRule>
    <cfRule type="cellIs" dxfId="1502" priority="592" operator="equal">
      <formula>O169+1</formula>
    </cfRule>
    <cfRule type="cellIs" dxfId="1501" priority="593" operator="lessThan">
      <formula>O169</formula>
    </cfRule>
    <cfRule type="cellIs" dxfId="1500" priority="594" operator="equal">
      <formula>O169</formula>
    </cfRule>
  </conditionalFormatting>
  <conditionalFormatting sqref="F172:M172">
    <cfRule type="cellIs" dxfId="1499" priority="583" operator="equal">
      <formula>0</formula>
    </cfRule>
  </conditionalFormatting>
  <conditionalFormatting sqref="E172">
    <cfRule type="cellIs" dxfId="1498" priority="584" operator="equal">
      <formula>0</formula>
    </cfRule>
  </conditionalFormatting>
  <conditionalFormatting sqref="E172:M172">
    <cfRule type="cellIs" dxfId="1497" priority="585" operator="greaterThan">
      <formula>E169+1</formula>
    </cfRule>
    <cfRule type="cellIs" dxfId="1496" priority="586" operator="equal">
      <formula>E169+1</formula>
    </cfRule>
    <cfRule type="cellIs" dxfId="1495" priority="587" operator="lessThan">
      <formula>E169</formula>
    </cfRule>
    <cfRule type="cellIs" dxfId="1494" priority="588" operator="equal">
      <formula>E169</formula>
    </cfRule>
  </conditionalFormatting>
  <conditionalFormatting sqref="P172:W172">
    <cfRule type="cellIs" dxfId="1493" priority="577" operator="equal">
      <formula>0</formula>
    </cfRule>
  </conditionalFormatting>
  <conditionalFormatting sqref="O172">
    <cfRule type="cellIs" dxfId="1492" priority="578" operator="equal">
      <formula>0</formula>
    </cfRule>
  </conditionalFormatting>
  <conditionalFormatting sqref="O172:W172">
    <cfRule type="cellIs" dxfId="1491" priority="579" operator="greaterThan">
      <formula>O169+1</formula>
    </cfRule>
    <cfRule type="cellIs" dxfId="1490" priority="580" operator="equal">
      <formula>O169+1</formula>
    </cfRule>
    <cfRule type="cellIs" dxfId="1489" priority="581" operator="lessThan">
      <formula>O169</formula>
    </cfRule>
    <cfRule type="cellIs" dxfId="1488" priority="582" operator="equal">
      <formula>O169</formula>
    </cfRule>
  </conditionalFormatting>
  <conditionalFormatting sqref="P165:W165">
    <cfRule type="cellIs" dxfId="1487" priority="565" operator="equal">
      <formula>0</formula>
    </cfRule>
  </conditionalFormatting>
  <conditionalFormatting sqref="F165:M165">
    <cfRule type="cellIs" dxfId="1486" priority="571" operator="equal">
      <formula>0</formula>
    </cfRule>
  </conditionalFormatting>
  <conditionalFormatting sqref="E165">
    <cfRule type="cellIs" dxfId="1485" priority="572" operator="equal">
      <formula>0</formula>
    </cfRule>
  </conditionalFormatting>
  <conditionalFormatting sqref="O165">
    <cfRule type="cellIs" dxfId="1484" priority="566" operator="equal">
      <formula>0</formula>
    </cfRule>
  </conditionalFormatting>
  <conditionalFormatting sqref="E165:M165">
    <cfRule type="cellIs" dxfId="1483" priority="573" operator="greaterThan">
      <formula>E154+1</formula>
    </cfRule>
    <cfRule type="cellIs" dxfId="1482" priority="574" operator="equal">
      <formula>E154+1</formula>
    </cfRule>
    <cfRule type="cellIs" dxfId="1481" priority="575" operator="lessThan">
      <formula>E154</formula>
    </cfRule>
    <cfRule type="cellIs" dxfId="1480" priority="576" operator="equal">
      <formula>E154</formula>
    </cfRule>
  </conditionalFormatting>
  <conditionalFormatting sqref="O165:W165">
    <cfRule type="cellIs" dxfId="1479" priority="567" operator="greaterThan">
      <formula>O154+1</formula>
    </cfRule>
    <cfRule type="cellIs" dxfId="1478" priority="568" operator="equal">
      <formula>O154+1</formula>
    </cfRule>
    <cfRule type="cellIs" dxfId="1477" priority="569" operator="lessThan">
      <formula>O154</formula>
    </cfRule>
    <cfRule type="cellIs" dxfId="1476" priority="570" operator="equal">
      <formula>O154</formula>
    </cfRule>
  </conditionalFormatting>
  <conditionalFormatting sqref="F157:M157">
    <cfRule type="cellIs" dxfId="1475" priority="559" operator="equal">
      <formula>0</formula>
    </cfRule>
  </conditionalFormatting>
  <conditionalFormatting sqref="E157">
    <cfRule type="cellIs" dxfId="1474" priority="560" operator="equal">
      <formula>0</formula>
    </cfRule>
  </conditionalFormatting>
  <conditionalFormatting sqref="E157:M157">
    <cfRule type="cellIs" dxfId="1473" priority="561" operator="greaterThan">
      <formula>E154+1</formula>
    </cfRule>
    <cfRule type="cellIs" dxfId="1472" priority="562" operator="equal">
      <formula>E154+1</formula>
    </cfRule>
    <cfRule type="cellIs" dxfId="1471" priority="563" operator="lessThan">
      <formula>E154</formula>
    </cfRule>
    <cfRule type="cellIs" dxfId="1470" priority="564" operator="equal">
      <formula>E154</formula>
    </cfRule>
  </conditionalFormatting>
  <conditionalFormatting sqref="P157:W157">
    <cfRule type="cellIs" dxfId="1469" priority="553" operator="equal">
      <formula>0</formula>
    </cfRule>
  </conditionalFormatting>
  <conditionalFormatting sqref="O157">
    <cfRule type="cellIs" dxfId="1468" priority="554" operator="equal">
      <formula>0</formula>
    </cfRule>
  </conditionalFormatting>
  <conditionalFormatting sqref="O157:W157">
    <cfRule type="cellIs" dxfId="1467" priority="555" operator="greaterThan">
      <formula>O154+1</formula>
    </cfRule>
    <cfRule type="cellIs" dxfId="1466" priority="556" operator="equal">
      <formula>O154+1</formula>
    </cfRule>
    <cfRule type="cellIs" dxfId="1465" priority="557" operator="lessThan">
      <formula>O154</formula>
    </cfRule>
    <cfRule type="cellIs" dxfId="1464" priority="558" operator="equal">
      <formula>O154</formula>
    </cfRule>
  </conditionalFormatting>
  <conditionalFormatting sqref="E154">
    <cfRule type="cellIs" dxfId="1463" priority="550" operator="equal">
      <formula>3</formula>
    </cfRule>
    <cfRule type="cellIs" dxfId="1462" priority="551" operator="equal">
      <formula>5</formula>
    </cfRule>
    <cfRule type="cellIs" dxfId="1461" priority="552" operator="equal">
      <formula>4</formula>
    </cfRule>
  </conditionalFormatting>
  <conditionalFormatting sqref="E154:M154">
    <cfRule type="cellIs" dxfId="1460" priority="547" operator="equal">
      <formula>3</formula>
    </cfRule>
    <cfRule type="cellIs" dxfId="1459" priority="548" operator="equal">
      <formula>5</formula>
    </cfRule>
    <cfRule type="cellIs" dxfId="1458" priority="549" operator="equal">
      <formula>4</formula>
    </cfRule>
  </conditionalFormatting>
  <conditionalFormatting sqref="O154">
    <cfRule type="cellIs" dxfId="1457" priority="544" operator="equal">
      <formula>3</formula>
    </cfRule>
    <cfRule type="cellIs" dxfId="1456" priority="545" operator="equal">
      <formula>5</formula>
    </cfRule>
    <cfRule type="cellIs" dxfId="1455" priority="546" operator="equal">
      <formula>4</formula>
    </cfRule>
  </conditionalFormatting>
  <conditionalFormatting sqref="O154:W154">
    <cfRule type="cellIs" dxfId="1454" priority="541" operator="equal">
      <formula>3</formula>
    </cfRule>
    <cfRule type="cellIs" dxfId="1453" priority="542" operator="equal">
      <formula>5</formula>
    </cfRule>
    <cfRule type="cellIs" dxfId="1452" priority="543" operator="equal">
      <formula>4</formula>
    </cfRule>
  </conditionalFormatting>
  <conditionalFormatting sqref="E161">
    <cfRule type="cellIs" dxfId="1451" priority="536" operator="equal">
      <formula>0</formula>
    </cfRule>
  </conditionalFormatting>
  <conditionalFormatting sqref="F161:M161">
    <cfRule type="cellIs" dxfId="1450" priority="535" operator="equal">
      <formula>0</formula>
    </cfRule>
  </conditionalFormatting>
  <conditionalFormatting sqref="E161:M161">
    <cfRule type="cellIs" dxfId="1449" priority="537" operator="greaterThan">
      <formula>E154+1</formula>
    </cfRule>
    <cfRule type="cellIs" dxfId="1448" priority="538" operator="equal">
      <formula>E154+1</formula>
    </cfRule>
    <cfRule type="cellIs" dxfId="1447" priority="539" operator="lessThan">
      <formula>E154</formula>
    </cfRule>
    <cfRule type="cellIs" dxfId="1446" priority="540" operator="equal">
      <formula>E154</formula>
    </cfRule>
  </conditionalFormatting>
  <conditionalFormatting sqref="O161">
    <cfRule type="cellIs" dxfId="1445" priority="530" operator="equal">
      <formula>0</formula>
    </cfRule>
  </conditionalFormatting>
  <conditionalFormatting sqref="P161:W161">
    <cfRule type="cellIs" dxfId="1444" priority="529" operator="equal">
      <formula>0</formula>
    </cfRule>
  </conditionalFormatting>
  <conditionalFormatting sqref="O161:W161">
    <cfRule type="cellIs" dxfId="1443" priority="531" operator="greaterThan">
      <formula>O154+1</formula>
    </cfRule>
    <cfRule type="cellIs" dxfId="1442" priority="532" operator="equal">
      <formula>O154+1</formula>
    </cfRule>
    <cfRule type="cellIs" dxfId="1441" priority="533" operator="lessThan">
      <formula>O154</formula>
    </cfRule>
    <cfRule type="cellIs" dxfId="1440" priority="534" operator="equal">
      <formula>O154</formula>
    </cfRule>
  </conditionalFormatting>
  <conditionalFormatting sqref="E139">
    <cfRule type="cellIs" dxfId="1439" priority="526" operator="equal">
      <formula>3</formula>
    </cfRule>
    <cfRule type="cellIs" dxfId="1438" priority="527" operator="equal">
      <formula>5</formula>
    </cfRule>
    <cfRule type="cellIs" dxfId="1437" priority="528" operator="equal">
      <formula>4</formula>
    </cfRule>
  </conditionalFormatting>
  <conditionalFormatting sqref="E139:M139">
    <cfRule type="cellIs" dxfId="1436" priority="523" operator="equal">
      <formula>3</formula>
    </cfRule>
    <cfRule type="cellIs" dxfId="1435" priority="524" operator="equal">
      <formula>5</formula>
    </cfRule>
    <cfRule type="cellIs" dxfId="1434" priority="525" operator="equal">
      <formula>4</formula>
    </cfRule>
  </conditionalFormatting>
  <conditionalFormatting sqref="F150:M150">
    <cfRule type="cellIs" dxfId="1433" priority="517" operator="equal">
      <formula>0</formula>
    </cfRule>
  </conditionalFormatting>
  <conditionalFormatting sqref="E150">
    <cfRule type="cellIs" dxfId="1432" priority="518" operator="equal">
      <formula>0</formula>
    </cfRule>
  </conditionalFormatting>
  <conditionalFormatting sqref="E150:M150">
    <cfRule type="cellIs" dxfId="1431" priority="519" operator="greaterThan">
      <formula>E139+1</formula>
    </cfRule>
    <cfRule type="cellIs" dxfId="1430" priority="520" operator="equal">
      <formula>E139+1</formula>
    </cfRule>
    <cfRule type="cellIs" dxfId="1429" priority="521" operator="lessThan">
      <formula>E139</formula>
    </cfRule>
    <cfRule type="cellIs" dxfId="1428" priority="522" operator="equal">
      <formula>E139</formula>
    </cfRule>
  </conditionalFormatting>
  <conditionalFormatting sqref="P150:W150">
    <cfRule type="cellIs" dxfId="1427" priority="511" operator="equal">
      <formula>0</formula>
    </cfRule>
  </conditionalFormatting>
  <conditionalFormatting sqref="O150">
    <cfRule type="cellIs" dxfId="1426" priority="512" operator="equal">
      <formula>0</formula>
    </cfRule>
  </conditionalFormatting>
  <conditionalFormatting sqref="O150:W150">
    <cfRule type="cellIs" dxfId="1425" priority="513" operator="greaterThan">
      <formula>O139+1</formula>
    </cfRule>
    <cfRule type="cellIs" dxfId="1424" priority="514" operator="equal">
      <formula>O139+1</formula>
    </cfRule>
    <cfRule type="cellIs" dxfId="1423" priority="515" operator="lessThan">
      <formula>O139</formula>
    </cfRule>
    <cfRule type="cellIs" dxfId="1422" priority="516" operator="equal">
      <formula>O139</formula>
    </cfRule>
  </conditionalFormatting>
  <conditionalFormatting sqref="F142:M142">
    <cfRule type="cellIs" dxfId="1421" priority="505" operator="equal">
      <formula>0</formula>
    </cfRule>
  </conditionalFormatting>
  <conditionalFormatting sqref="E142">
    <cfRule type="cellIs" dxfId="1420" priority="506" operator="equal">
      <formula>0</formula>
    </cfRule>
  </conditionalFormatting>
  <conditionalFormatting sqref="E142:M142">
    <cfRule type="cellIs" dxfId="1419" priority="507" operator="greaterThan">
      <formula>E139+1</formula>
    </cfRule>
    <cfRule type="cellIs" dxfId="1418" priority="508" operator="equal">
      <formula>E139+1</formula>
    </cfRule>
    <cfRule type="cellIs" dxfId="1417" priority="509" operator="lessThan">
      <formula>E139</formula>
    </cfRule>
    <cfRule type="cellIs" dxfId="1416" priority="510" operator="equal">
      <formula>E139</formula>
    </cfRule>
  </conditionalFormatting>
  <conditionalFormatting sqref="P142:W142">
    <cfRule type="cellIs" dxfId="1415" priority="499" operator="equal">
      <formula>0</formula>
    </cfRule>
  </conditionalFormatting>
  <conditionalFormatting sqref="O142">
    <cfRule type="cellIs" dxfId="1414" priority="500" operator="equal">
      <formula>0</formula>
    </cfRule>
  </conditionalFormatting>
  <conditionalFormatting sqref="O142:W142">
    <cfRule type="cellIs" dxfId="1413" priority="501" operator="greaterThan">
      <formula>O139+1</formula>
    </cfRule>
    <cfRule type="cellIs" dxfId="1412" priority="502" operator="equal">
      <formula>O139+1</formula>
    </cfRule>
    <cfRule type="cellIs" dxfId="1411" priority="503" operator="lessThan">
      <formula>O139</formula>
    </cfRule>
    <cfRule type="cellIs" dxfId="1410" priority="504" operator="equal">
      <formula>O139</formula>
    </cfRule>
  </conditionalFormatting>
  <conditionalFormatting sqref="O139">
    <cfRule type="cellIs" dxfId="1409" priority="496" operator="equal">
      <formula>3</formula>
    </cfRule>
    <cfRule type="cellIs" dxfId="1408" priority="497" operator="equal">
      <formula>5</formula>
    </cfRule>
    <cfRule type="cellIs" dxfId="1407" priority="498" operator="equal">
      <formula>4</formula>
    </cfRule>
  </conditionalFormatting>
  <conditionalFormatting sqref="O139:W139">
    <cfRule type="cellIs" dxfId="1406" priority="493" operator="equal">
      <formula>3</formula>
    </cfRule>
    <cfRule type="cellIs" dxfId="1405" priority="494" operator="equal">
      <formula>5</formula>
    </cfRule>
    <cfRule type="cellIs" dxfId="1404" priority="495" operator="equal">
      <formula>4</formula>
    </cfRule>
  </conditionalFormatting>
  <conditionalFormatting sqref="E146">
    <cfRule type="cellIs" dxfId="1403" priority="488" operator="equal">
      <formula>0</formula>
    </cfRule>
  </conditionalFormatting>
  <conditionalFormatting sqref="F146:M146">
    <cfRule type="cellIs" dxfId="1402" priority="487" operator="equal">
      <formula>0</formula>
    </cfRule>
  </conditionalFormatting>
  <conditionalFormatting sqref="E146:M146">
    <cfRule type="cellIs" dxfId="1401" priority="489" operator="greaterThan">
      <formula>E139+1</formula>
    </cfRule>
    <cfRule type="cellIs" dxfId="1400" priority="490" operator="equal">
      <formula>E139+1</formula>
    </cfRule>
    <cfRule type="cellIs" dxfId="1399" priority="491" operator="lessThan">
      <formula>E139</formula>
    </cfRule>
    <cfRule type="cellIs" dxfId="1398" priority="492" operator="equal">
      <formula>E139</formula>
    </cfRule>
  </conditionalFormatting>
  <conditionalFormatting sqref="O146">
    <cfRule type="cellIs" dxfId="1397" priority="482" operator="equal">
      <formula>0</formula>
    </cfRule>
  </conditionalFormatting>
  <conditionalFormatting sqref="P146:W146">
    <cfRule type="cellIs" dxfId="1396" priority="481" operator="equal">
      <formula>0</formula>
    </cfRule>
  </conditionalFormatting>
  <conditionalFormatting sqref="O146:W146">
    <cfRule type="cellIs" dxfId="1395" priority="483" operator="greaterThan">
      <formula>O139+1</formula>
    </cfRule>
    <cfRule type="cellIs" dxfId="1394" priority="484" operator="equal">
      <formula>O139+1</formula>
    </cfRule>
    <cfRule type="cellIs" dxfId="1393" priority="485" operator="lessThan">
      <formula>O139</formula>
    </cfRule>
    <cfRule type="cellIs" dxfId="1392" priority="486" operator="equal">
      <formula>O139</formula>
    </cfRule>
  </conditionalFormatting>
  <conditionalFormatting sqref="O124">
    <cfRule type="cellIs" dxfId="1391" priority="478" operator="equal">
      <formula>3</formula>
    </cfRule>
    <cfRule type="cellIs" dxfId="1390" priority="479" operator="equal">
      <formula>5</formula>
    </cfRule>
    <cfRule type="cellIs" dxfId="1389" priority="480" operator="equal">
      <formula>4</formula>
    </cfRule>
  </conditionalFormatting>
  <conditionalFormatting sqref="O124:W124">
    <cfRule type="cellIs" dxfId="1388" priority="475" operator="equal">
      <formula>3</formula>
    </cfRule>
    <cfRule type="cellIs" dxfId="1387" priority="476" operator="equal">
      <formula>5</formula>
    </cfRule>
    <cfRule type="cellIs" dxfId="1386" priority="477" operator="equal">
      <formula>4</formula>
    </cfRule>
  </conditionalFormatting>
  <conditionalFormatting sqref="P135:W135">
    <cfRule type="cellIs" dxfId="1385" priority="469" operator="equal">
      <formula>0</formula>
    </cfRule>
  </conditionalFormatting>
  <conditionalFormatting sqref="O135">
    <cfRule type="cellIs" dxfId="1384" priority="470" operator="equal">
      <formula>0</formula>
    </cfRule>
  </conditionalFormatting>
  <conditionalFormatting sqref="O135:W135">
    <cfRule type="cellIs" dxfId="1383" priority="471" operator="greaterThan">
      <formula>O124+1</formula>
    </cfRule>
    <cfRule type="cellIs" dxfId="1382" priority="472" operator="equal">
      <formula>O124+1</formula>
    </cfRule>
    <cfRule type="cellIs" dxfId="1381" priority="473" operator="lessThan">
      <formula>O124</formula>
    </cfRule>
    <cfRule type="cellIs" dxfId="1380" priority="474" operator="equal">
      <formula>O124</formula>
    </cfRule>
  </conditionalFormatting>
  <conditionalFormatting sqref="O131">
    <cfRule type="cellIs" dxfId="1379" priority="464" operator="equal">
      <formula>0</formula>
    </cfRule>
  </conditionalFormatting>
  <conditionalFormatting sqref="P131:W131">
    <cfRule type="cellIs" dxfId="1378" priority="463" operator="equal">
      <formula>0</formula>
    </cfRule>
  </conditionalFormatting>
  <conditionalFormatting sqref="O131:W131">
    <cfRule type="cellIs" dxfId="1377" priority="465" operator="greaterThan">
      <formula>O124+1</formula>
    </cfRule>
    <cfRule type="cellIs" dxfId="1376" priority="466" operator="equal">
      <formula>O124+1</formula>
    </cfRule>
    <cfRule type="cellIs" dxfId="1375" priority="467" operator="lessThan">
      <formula>O124</formula>
    </cfRule>
    <cfRule type="cellIs" dxfId="1374" priority="468" operator="equal">
      <formula>O124</formula>
    </cfRule>
  </conditionalFormatting>
  <conditionalFormatting sqref="P127:W127">
    <cfRule type="cellIs" dxfId="1373" priority="457" operator="equal">
      <formula>0</formula>
    </cfRule>
  </conditionalFormatting>
  <conditionalFormatting sqref="O127">
    <cfRule type="cellIs" dxfId="1372" priority="458" operator="equal">
      <formula>0</formula>
    </cfRule>
  </conditionalFormatting>
  <conditionalFormatting sqref="O127:W127">
    <cfRule type="cellIs" dxfId="1371" priority="459" operator="greaterThan">
      <formula>O124+1</formula>
    </cfRule>
    <cfRule type="cellIs" dxfId="1370" priority="460" operator="equal">
      <formula>O124+1</formula>
    </cfRule>
    <cfRule type="cellIs" dxfId="1369" priority="461" operator="lessThan">
      <formula>O124</formula>
    </cfRule>
    <cfRule type="cellIs" dxfId="1368" priority="462" operator="equal">
      <formula>O124</formula>
    </cfRule>
  </conditionalFormatting>
  <conditionalFormatting sqref="E124">
    <cfRule type="cellIs" dxfId="1367" priority="454" operator="equal">
      <formula>3</formula>
    </cfRule>
    <cfRule type="cellIs" dxfId="1366" priority="455" operator="equal">
      <formula>5</formula>
    </cfRule>
    <cfRule type="cellIs" dxfId="1365" priority="456" operator="equal">
      <formula>4</formula>
    </cfRule>
  </conditionalFormatting>
  <conditionalFormatting sqref="E124:M124">
    <cfRule type="cellIs" dxfId="1364" priority="451" operator="equal">
      <formula>3</formula>
    </cfRule>
    <cfRule type="cellIs" dxfId="1363" priority="452" operator="equal">
      <formula>5</formula>
    </cfRule>
    <cfRule type="cellIs" dxfId="1362" priority="453" operator="equal">
      <formula>4</formula>
    </cfRule>
  </conditionalFormatting>
  <conditionalFormatting sqref="F135:M135">
    <cfRule type="cellIs" dxfId="1361" priority="445" operator="equal">
      <formula>0</formula>
    </cfRule>
  </conditionalFormatting>
  <conditionalFormatting sqref="E135">
    <cfRule type="cellIs" dxfId="1360" priority="446" operator="equal">
      <formula>0</formula>
    </cfRule>
  </conditionalFormatting>
  <conditionalFormatting sqref="E135:M135">
    <cfRule type="cellIs" dxfId="1359" priority="447" operator="greaterThan">
      <formula>E124+1</formula>
    </cfRule>
    <cfRule type="cellIs" dxfId="1358" priority="448" operator="equal">
      <formula>E124+1</formula>
    </cfRule>
    <cfRule type="cellIs" dxfId="1357" priority="449" operator="lessThan">
      <formula>E124</formula>
    </cfRule>
    <cfRule type="cellIs" dxfId="1356" priority="450" operator="equal">
      <formula>E124</formula>
    </cfRule>
  </conditionalFormatting>
  <conditionalFormatting sqref="E131">
    <cfRule type="cellIs" dxfId="1355" priority="440" operator="equal">
      <formula>0</formula>
    </cfRule>
  </conditionalFormatting>
  <conditionalFormatting sqref="F131:M131">
    <cfRule type="cellIs" dxfId="1354" priority="439" operator="equal">
      <formula>0</formula>
    </cfRule>
  </conditionalFormatting>
  <conditionalFormatting sqref="E131:M131">
    <cfRule type="cellIs" dxfId="1353" priority="441" operator="greaterThan">
      <formula>E124+1</formula>
    </cfRule>
    <cfRule type="cellIs" dxfId="1352" priority="442" operator="equal">
      <formula>E124+1</formula>
    </cfRule>
    <cfRule type="cellIs" dxfId="1351" priority="443" operator="lessThan">
      <formula>E124</formula>
    </cfRule>
    <cfRule type="cellIs" dxfId="1350" priority="444" operator="equal">
      <formula>E124</formula>
    </cfRule>
  </conditionalFormatting>
  <conditionalFormatting sqref="F127:M127">
    <cfRule type="cellIs" dxfId="1349" priority="433" operator="equal">
      <formula>0</formula>
    </cfRule>
  </conditionalFormatting>
  <conditionalFormatting sqref="E127">
    <cfRule type="cellIs" dxfId="1348" priority="434" operator="equal">
      <formula>0</formula>
    </cfRule>
  </conditionalFormatting>
  <conditionalFormatting sqref="E127:M127">
    <cfRule type="cellIs" dxfId="1347" priority="435" operator="greaterThan">
      <formula>E124+1</formula>
    </cfRule>
    <cfRule type="cellIs" dxfId="1346" priority="436" operator="equal">
      <formula>E124+1</formula>
    </cfRule>
    <cfRule type="cellIs" dxfId="1345" priority="437" operator="lessThan">
      <formula>E124</formula>
    </cfRule>
    <cfRule type="cellIs" dxfId="1344" priority="438" operator="equal">
      <formula>E124</formula>
    </cfRule>
  </conditionalFormatting>
  <conditionalFormatting sqref="O120">
    <cfRule type="cellIs" dxfId="1343" priority="422" operator="equal">
      <formula>0</formula>
    </cfRule>
  </conditionalFormatting>
  <conditionalFormatting sqref="P120:W120">
    <cfRule type="cellIs" dxfId="1342" priority="421" operator="equal">
      <formula>0</formula>
    </cfRule>
  </conditionalFormatting>
  <conditionalFormatting sqref="E120">
    <cfRule type="cellIs" dxfId="1341" priority="428" operator="equal">
      <formula>0</formula>
    </cfRule>
  </conditionalFormatting>
  <conditionalFormatting sqref="F120:M120">
    <cfRule type="cellIs" dxfId="1340" priority="427" operator="equal">
      <formula>0</formula>
    </cfRule>
  </conditionalFormatting>
  <conditionalFormatting sqref="E120:M120">
    <cfRule type="cellIs" dxfId="1339" priority="429" operator="greaterThan">
      <formula>E109+1</formula>
    </cfRule>
    <cfRule type="cellIs" dxfId="1338" priority="430" operator="equal">
      <formula>E109+1</formula>
    </cfRule>
    <cfRule type="cellIs" dxfId="1337" priority="431" operator="lessThan">
      <formula>E109</formula>
    </cfRule>
    <cfRule type="cellIs" dxfId="1336" priority="432" operator="equal">
      <formula>E109</formula>
    </cfRule>
  </conditionalFormatting>
  <conditionalFormatting sqref="O120:W120">
    <cfRule type="cellIs" dxfId="1335" priority="423" operator="greaterThan">
      <formula>O109+1</formula>
    </cfRule>
    <cfRule type="cellIs" dxfId="1334" priority="424" operator="equal">
      <formula>O109+1</formula>
    </cfRule>
    <cfRule type="cellIs" dxfId="1333" priority="425" operator="lessThan">
      <formula>O109</formula>
    </cfRule>
    <cfRule type="cellIs" dxfId="1332" priority="426" operator="equal">
      <formula>O109</formula>
    </cfRule>
  </conditionalFormatting>
  <conditionalFormatting sqref="F112:M112">
    <cfRule type="cellIs" dxfId="1331" priority="415" operator="equal">
      <formula>0</formula>
    </cfRule>
  </conditionalFormatting>
  <conditionalFormatting sqref="E112">
    <cfRule type="cellIs" dxfId="1330" priority="416" operator="equal">
      <formula>0</formula>
    </cfRule>
  </conditionalFormatting>
  <conditionalFormatting sqref="E112:M112">
    <cfRule type="cellIs" dxfId="1329" priority="417" operator="greaterThan">
      <formula>E109+1</formula>
    </cfRule>
    <cfRule type="cellIs" dxfId="1328" priority="418" operator="equal">
      <formula>E109+1</formula>
    </cfRule>
    <cfRule type="cellIs" dxfId="1327" priority="419" operator="lessThan">
      <formula>E109</formula>
    </cfRule>
    <cfRule type="cellIs" dxfId="1326" priority="420" operator="equal">
      <formula>E109</formula>
    </cfRule>
  </conditionalFormatting>
  <conditionalFormatting sqref="P112:W112">
    <cfRule type="cellIs" dxfId="1325" priority="409" operator="equal">
      <formula>0</formula>
    </cfRule>
  </conditionalFormatting>
  <conditionalFormatting sqref="O112">
    <cfRule type="cellIs" dxfId="1324" priority="410" operator="equal">
      <formula>0</formula>
    </cfRule>
  </conditionalFormatting>
  <conditionalFormatting sqref="O112:W112">
    <cfRule type="cellIs" dxfId="1323" priority="411" operator="greaterThan">
      <formula>O109+1</formula>
    </cfRule>
    <cfRule type="cellIs" dxfId="1322" priority="412" operator="equal">
      <formula>O109+1</formula>
    </cfRule>
    <cfRule type="cellIs" dxfId="1321" priority="413" operator="lessThan">
      <formula>O109</formula>
    </cfRule>
    <cfRule type="cellIs" dxfId="1320" priority="414" operator="equal">
      <formula>O109</formula>
    </cfRule>
  </conditionalFormatting>
  <conditionalFormatting sqref="E109">
    <cfRule type="cellIs" dxfId="1319" priority="406" operator="equal">
      <formula>3</formula>
    </cfRule>
    <cfRule type="cellIs" dxfId="1318" priority="407" operator="equal">
      <formula>5</formula>
    </cfRule>
    <cfRule type="cellIs" dxfId="1317" priority="408" operator="equal">
      <formula>4</formula>
    </cfRule>
  </conditionalFormatting>
  <conditionalFormatting sqref="E109:M109">
    <cfRule type="cellIs" dxfId="1316" priority="403" operator="equal">
      <formula>3</formula>
    </cfRule>
    <cfRule type="cellIs" dxfId="1315" priority="404" operator="equal">
      <formula>5</formula>
    </cfRule>
    <cfRule type="cellIs" dxfId="1314" priority="405" operator="equal">
      <formula>4</formula>
    </cfRule>
  </conditionalFormatting>
  <conditionalFormatting sqref="O109">
    <cfRule type="cellIs" dxfId="1313" priority="400" operator="equal">
      <formula>3</formula>
    </cfRule>
    <cfRule type="cellIs" dxfId="1312" priority="401" operator="equal">
      <formula>5</formula>
    </cfRule>
    <cfRule type="cellIs" dxfId="1311" priority="402" operator="equal">
      <formula>4</formula>
    </cfRule>
  </conditionalFormatting>
  <conditionalFormatting sqref="O109:W109">
    <cfRule type="cellIs" dxfId="1310" priority="397" operator="equal">
      <formula>3</formula>
    </cfRule>
    <cfRule type="cellIs" dxfId="1309" priority="398" operator="equal">
      <formula>5</formula>
    </cfRule>
    <cfRule type="cellIs" dxfId="1308" priority="399" operator="equal">
      <formula>4</formula>
    </cfRule>
  </conditionalFormatting>
  <conditionalFormatting sqref="E116">
    <cfRule type="cellIs" dxfId="1307" priority="392" operator="equal">
      <formula>0</formula>
    </cfRule>
  </conditionalFormatting>
  <conditionalFormatting sqref="F116:M116">
    <cfRule type="cellIs" dxfId="1306" priority="391" operator="equal">
      <formula>0</formula>
    </cfRule>
  </conditionalFormatting>
  <conditionalFormatting sqref="E116:M116">
    <cfRule type="cellIs" dxfId="1305" priority="393" operator="greaterThan">
      <formula>E109+1</formula>
    </cfRule>
    <cfRule type="cellIs" dxfId="1304" priority="394" operator="equal">
      <formula>E109+1</formula>
    </cfRule>
    <cfRule type="cellIs" dxfId="1303" priority="395" operator="lessThan">
      <formula>E109</formula>
    </cfRule>
    <cfRule type="cellIs" dxfId="1302" priority="396" operator="equal">
      <formula>E109</formula>
    </cfRule>
  </conditionalFormatting>
  <conditionalFormatting sqref="O116">
    <cfRule type="cellIs" dxfId="1301" priority="386" operator="equal">
      <formula>0</formula>
    </cfRule>
  </conditionalFormatting>
  <conditionalFormatting sqref="P116:W116">
    <cfRule type="cellIs" dxfId="1300" priority="385" operator="equal">
      <formula>0</formula>
    </cfRule>
  </conditionalFormatting>
  <conditionalFormatting sqref="O116:W116">
    <cfRule type="cellIs" dxfId="1299" priority="387" operator="greaterThan">
      <formula>O109+1</formula>
    </cfRule>
    <cfRule type="cellIs" dxfId="1298" priority="388" operator="equal">
      <formula>O109+1</formula>
    </cfRule>
    <cfRule type="cellIs" dxfId="1297" priority="389" operator="lessThan">
      <formula>O109</formula>
    </cfRule>
    <cfRule type="cellIs" dxfId="1296" priority="390" operator="equal">
      <formula>O109</formula>
    </cfRule>
  </conditionalFormatting>
  <conditionalFormatting sqref="E94">
    <cfRule type="cellIs" dxfId="1295" priority="382" operator="equal">
      <formula>3</formula>
    </cfRule>
    <cfRule type="cellIs" dxfId="1294" priority="383" operator="equal">
      <formula>5</formula>
    </cfRule>
    <cfRule type="cellIs" dxfId="1293" priority="384" operator="equal">
      <formula>4</formula>
    </cfRule>
  </conditionalFormatting>
  <conditionalFormatting sqref="E94:M94">
    <cfRule type="cellIs" dxfId="1292" priority="379" operator="equal">
      <formula>3</formula>
    </cfRule>
    <cfRule type="cellIs" dxfId="1291" priority="380" operator="equal">
      <formula>5</formula>
    </cfRule>
    <cfRule type="cellIs" dxfId="1290" priority="381" operator="equal">
      <formula>4</formula>
    </cfRule>
  </conditionalFormatting>
  <conditionalFormatting sqref="F105:M105">
    <cfRule type="cellIs" dxfId="1289" priority="373" operator="equal">
      <formula>0</formula>
    </cfRule>
  </conditionalFormatting>
  <conditionalFormatting sqref="E105">
    <cfRule type="cellIs" dxfId="1288" priority="374" operator="equal">
      <formula>0</formula>
    </cfRule>
  </conditionalFormatting>
  <conditionalFormatting sqref="E105:M105">
    <cfRule type="cellIs" dxfId="1287" priority="375" operator="greaterThan">
      <formula>E94+1</formula>
    </cfRule>
    <cfRule type="cellIs" dxfId="1286" priority="376" operator="equal">
      <formula>E94+1</formula>
    </cfRule>
    <cfRule type="cellIs" dxfId="1285" priority="377" operator="lessThan">
      <formula>E94</formula>
    </cfRule>
    <cfRule type="cellIs" dxfId="1284" priority="378" operator="equal">
      <formula>E94</formula>
    </cfRule>
  </conditionalFormatting>
  <conditionalFormatting sqref="P105:W105">
    <cfRule type="cellIs" dxfId="1283" priority="367" operator="equal">
      <formula>0</formula>
    </cfRule>
  </conditionalFormatting>
  <conditionalFormatting sqref="O105">
    <cfRule type="cellIs" dxfId="1282" priority="368" operator="equal">
      <formula>0</formula>
    </cfRule>
  </conditionalFormatting>
  <conditionalFormatting sqref="O105:W105">
    <cfRule type="cellIs" dxfId="1281" priority="369" operator="greaterThan">
      <formula>O94+1</formula>
    </cfRule>
    <cfRule type="cellIs" dxfId="1280" priority="370" operator="equal">
      <formula>O94+1</formula>
    </cfRule>
    <cfRule type="cellIs" dxfId="1279" priority="371" operator="lessThan">
      <formula>O94</formula>
    </cfRule>
    <cfRule type="cellIs" dxfId="1278" priority="372" operator="equal">
      <formula>O94</formula>
    </cfRule>
  </conditionalFormatting>
  <conditionalFormatting sqref="F97:M97">
    <cfRule type="cellIs" dxfId="1277" priority="361" operator="equal">
      <formula>0</formula>
    </cfRule>
  </conditionalFormatting>
  <conditionalFormatting sqref="E97">
    <cfRule type="cellIs" dxfId="1276" priority="362" operator="equal">
      <formula>0</formula>
    </cfRule>
  </conditionalFormatting>
  <conditionalFormatting sqref="E97:M97">
    <cfRule type="cellIs" dxfId="1275" priority="363" operator="greaterThan">
      <formula>E94+1</formula>
    </cfRule>
    <cfRule type="cellIs" dxfId="1274" priority="364" operator="equal">
      <formula>E94+1</formula>
    </cfRule>
    <cfRule type="cellIs" dxfId="1273" priority="365" operator="lessThan">
      <formula>E94</formula>
    </cfRule>
    <cfRule type="cellIs" dxfId="1272" priority="366" operator="equal">
      <formula>E94</formula>
    </cfRule>
  </conditionalFormatting>
  <conditionalFormatting sqref="P97:W97">
    <cfRule type="cellIs" dxfId="1271" priority="355" operator="equal">
      <formula>0</formula>
    </cfRule>
  </conditionalFormatting>
  <conditionalFormatting sqref="O97">
    <cfRule type="cellIs" dxfId="1270" priority="356" operator="equal">
      <formula>0</formula>
    </cfRule>
  </conditionalFormatting>
  <conditionalFormatting sqref="O97:W97">
    <cfRule type="cellIs" dxfId="1269" priority="357" operator="greaterThan">
      <formula>O94+1</formula>
    </cfRule>
    <cfRule type="cellIs" dxfId="1268" priority="358" operator="equal">
      <formula>O94+1</formula>
    </cfRule>
    <cfRule type="cellIs" dxfId="1267" priority="359" operator="lessThan">
      <formula>O94</formula>
    </cfRule>
    <cfRule type="cellIs" dxfId="1266" priority="360" operator="equal">
      <formula>O94</formula>
    </cfRule>
  </conditionalFormatting>
  <conditionalFormatting sqref="O94">
    <cfRule type="cellIs" dxfId="1265" priority="352" operator="equal">
      <formula>3</formula>
    </cfRule>
    <cfRule type="cellIs" dxfId="1264" priority="353" operator="equal">
      <formula>5</formula>
    </cfRule>
    <cfRule type="cellIs" dxfId="1263" priority="354" operator="equal">
      <formula>4</formula>
    </cfRule>
  </conditionalFormatting>
  <conditionalFormatting sqref="O94:W94">
    <cfRule type="cellIs" dxfId="1262" priority="349" operator="equal">
      <formula>3</formula>
    </cfRule>
    <cfRule type="cellIs" dxfId="1261" priority="350" operator="equal">
      <formula>5</formula>
    </cfRule>
    <cfRule type="cellIs" dxfId="1260" priority="351" operator="equal">
      <formula>4</formula>
    </cfRule>
  </conditionalFormatting>
  <conditionalFormatting sqref="E101">
    <cfRule type="cellIs" dxfId="1259" priority="344" operator="equal">
      <formula>0</formula>
    </cfRule>
  </conditionalFormatting>
  <conditionalFormatting sqref="F101:M101">
    <cfRule type="cellIs" dxfId="1258" priority="343" operator="equal">
      <formula>0</formula>
    </cfRule>
  </conditionalFormatting>
  <conditionalFormatting sqref="E101:M101">
    <cfRule type="cellIs" dxfId="1257" priority="345" operator="greaterThan">
      <formula>E94+1</formula>
    </cfRule>
    <cfRule type="cellIs" dxfId="1256" priority="346" operator="equal">
      <formula>E94+1</formula>
    </cfRule>
    <cfRule type="cellIs" dxfId="1255" priority="347" operator="lessThan">
      <formula>E94</formula>
    </cfRule>
    <cfRule type="cellIs" dxfId="1254" priority="348" operator="equal">
      <formula>E94</formula>
    </cfRule>
  </conditionalFormatting>
  <conditionalFormatting sqref="O101">
    <cfRule type="cellIs" dxfId="1253" priority="338" operator="equal">
      <formula>0</formula>
    </cfRule>
  </conditionalFormatting>
  <conditionalFormatting sqref="P101:W101">
    <cfRule type="cellIs" dxfId="1252" priority="337" operator="equal">
      <formula>0</formula>
    </cfRule>
  </conditionalFormatting>
  <conditionalFormatting sqref="O101:W101">
    <cfRule type="cellIs" dxfId="1251" priority="339" operator="greaterThan">
      <formula>O94+1</formula>
    </cfRule>
    <cfRule type="cellIs" dxfId="1250" priority="340" operator="equal">
      <formula>O94+1</formula>
    </cfRule>
    <cfRule type="cellIs" dxfId="1249" priority="341" operator="lessThan">
      <formula>O94</formula>
    </cfRule>
    <cfRule type="cellIs" dxfId="1248" priority="342" operator="equal">
      <formula>O94</formula>
    </cfRule>
  </conditionalFormatting>
  <conditionalFormatting sqref="E79">
    <cfRule type="cellIs" dxfId="1247" priority="334" operator="equal">
      <formula>3</formula>
    </cfRule>
    <cfRule type="cellIs" dxfId="1246" priority="335" operator="equal">
      <formula>5</formula>
    </cfRule>
    <cfRule type="cellIs" dxfId="1245" priority="336" operator="equal">
      <formula>4</formula>
    </cfRule>
  </conditionalFormatting>
  <conditionalFormatting sqref="E79:M79">
    <cfRule type="cellIs" dxfId="1244" priority="331" operator="equal">
      <formula>3</formula>
    </cfRule>
    <cfRule type="cellIs" dxfId="1243" priority="332" operator="equal">
      <formula>5</formula>
    </cfRule>
    <cfRule type="cellIs" dxfId="1242" priority="333" operator="equal">
      <formula>4</formula>
    </cfRule>
  </conditionalFormatting>
  <conditionalFormatting sqref="O79">
    <cfRule type="cellIs" dxfId="1241" priority="328" operator="equal">
      <formula>3</formula>
    </cfRule>
    <cfRule type="cellIs" dxfId="1240" priority="329" operator="equal">
      <formula>5</formula>
    </cfRule>
    <cfRule type="cellIs" dxfId="1239" priority="330" operator="equal">
      <formula>4</formula>
    </cfRule>
  </conditionalFormatting>
  <conditionalFormatting sqref="O79:W79">
    <cfRule type="cellIs" dxfId="1238" priority="325" operator="equal">
      <formula>3</formula>
    </cfRule>
    <cfRule type="cellIs" dxfId="1237" priority="326" operator="equal">
      <formula>5</formula>
    </cfRule>
    <cfRule type="cellIs" dxfId="1236" priority="327" operator="equal">
      <formula>4</formula>
    </cfRule>
  </conditionalFormatting>
  <conditionalFormatting sqref="F90:M90">
    <cfRule type="cellIs" dxfId="1235" priority="319" operator="equal">
      <formula>0</formula>
    </cfRule>
  </conditionalFormatting>
  <conditionalFormatting sqref="E90">
    <cfRule type="cellIs" dxfId="1234" priority="320" operator="equal">
      <formula>0</formula>
    </cfRule>
  </conditionalFormatting>
  <conditionalFormatting sqref="E90:M90">
    <cfRule type="cellIs" dxfId="1233" priority="321" operator="greaterThan">
      <formula>E79+1</formula>
    </cfRule>
    <cfRule type="cellIs" dxfId="1232" priority="322" operator="equal">
      <formula>E79+1</formula>
    </cfRule>
    <cfRule type="cellIs" dxfId="1231" priority="323" operator="lessThan">
      <formula>E79</formula>
    </cfRule>
    <cfRule type="cellIs" dxfId="1230" priority="324" operator="equal">
      <formula>E79</formula>
    </cfRule>
  </conditionalFormatting>
  <conditionalFormatting sqref="P90:W90">
    <cfRule type="cellIs" dxfId="1229" priority="313" operator="equal">
      <formula>0</formula>
    </cfRule>
  </conditionalFormatting>
  <conditionalFormatting sqref="O90">
    <cfRule type="cellIs" dxfId="1228" priority="314" operator="equal">
      <formula>0</formula>
    </cfRule>
  </conditionalFormatting>
  <conditionalFormatting sqref="O90:W90">
    <cfRule type="cellIs" dxfId="1227" priority="315" operator="greaterThan">
      <formula>O79+1</formula>
    </cfRule>
    <cfRule type="cellIs" dxfId="1226" priority="316" operator="equal">
      <formula>O79+1</formula>
    </cfRule>
    <cfRule type="cellIs" dxfId="1225" priority="317" operator="lessThan">
      <formula>O79</formula>
    </cfRule>
    <cfRule type="cellIs" dxfId="1224" priority="318" operator="equal">
      <formula>O79</formula>
    </cfRule>
  </conditionalFormatting>
  <conditionalFormatting sqref="F82:M82">
    <cfRule type="cellIs" dxfId="1223" priority="307" operator="equal">
      <formula>0</formula>
    </cfRule>
  </conditionalFormatting>
  <conditionalFormatting sqref="E82">
    <cfRule type="cellIs" dxfId="1222" priority="308" operator="equal">
      <formula>0</formula>
    </cfRule>
  </conditionalFormatting>
  <conditionalFormatting sqref="E82:M82">
    <cfRule type="cellIs" dxfId="1221" priority="309" operator="greaterThan">
      <formula>E79+1</formula>
    </cfRule>
    <cfRule type="cellIs" dxfId="1220" priority="310" operator="equal">
      <formula>E79+1</formula>
    </cfRule>
    <cfRule type="cellIs" dxfId="1219" priority="311" operator="lessThan">
      <formula>E79</formula>
    </cfRule>
    <cfRule type="cellIs" dxfId="1218" priority="312" operator="equal">
      <formula>E79</formula>
    </cfRule>
  </conditionalFormatting>
  <conditionalFormatting sqref="P82:W82">
    <cfRule type="cellIs" dxfId="1217" priority="301" operator="equal">
      <formula>0</formula>
    </cfRule>
  </conditionalFormatting>
  <conditionalFormatting sqref="O82">
    <cfRule type="cellIs" dxfId="1216" priority="302" operator="equal">
      <formula>0</formula>
    </cfRule>
  </conditionalFormatting>
  <conditionalFormatting sqref="O82:W82">
    <cfRule type="cellIs" dxfId="1215" priority="303" operator="greaterThan">
      <formula>O79+1</formula>
    </cfRule>
    <cfRule type="cellIs" dxfId="1214" priority="304" operator="equal">
      <formula>O79+1</formula>
    </cfRule>
    <cfRule type="cellIs" dxfId="1213" priority="305" operator="lessThan">
      <formula>O79</formula>
    </cfRule>
    <cfRule type="cellIs" dxfId="1212" priority="306" operator="equal">
      <formula>O79</formula>
    </cfRule>
  </conditionalFormatting>
  <conditionalFormatting sqref="E86">
    <cfRule type="cellIs" dxfId="1211" priority="296" operator="equal">
      <formula>0</formula>
    </cfRule>
  </conditionalFormatting>
  <conditionalFormatting sqref="F86:M86">
    <cfRule type="cellIs" dxfId="1210" priority="295" operator="equal">
      <formula>0</formula>
    </cfRule>
  </conditionalFormatting>
  <conditionalFormatting sqref="E86:M86">
    <cfRule type="cellIs" dxfId="1209" priority="297" operator="greaterThan">
      <formula>E79+1</formula>
    </cfRule>
    <cfRule type="cellIs" dxfId="1208" priority="298" operator="equal">
      <formula>E79+1</formula>
    </cfRule>
    <cfRule type="cellIs" dxfId="1207" priority="299" operator="lessThan">
      <formula>E79</formula>
    </cfRule>
    <cfRule type="cellIs" dxfId="1206" priority="300" operator="equal">
      <formula>E79</formula>
    </cfRule>
  </conditionalFormatting>
  <conditionalFormatting sqref="O86">
    <cfRule type="cellIs" dxfId="1205" priority="290" operator="equal">
      <formula>0</formula>
    </cfRule>
  </conditionalFormatting>
  <conditionalFormatting sqref="P86:W86">
    <cfRule type="cellIs" dxfId="1204" priority="289" operator="equal">
      <formula>0</formula>
    </cfRule>
  </conditionalFormatting>
  <conditionalFormatting sqref="O86:W86">
    <cfRule type="cellIs" dxfId="1203" priority="291" operator="greaterThan">
      <formula>O79+1</formula>
    </cfRule>
    <cfRule type="cellIs" dxfId="1202" priority="292" operator="equal">
      <formula>O79+1</formula>
    </cfRule>
    <cfRule type="cellIs" dxfId="1201" priority="293" operator="lessThan">
      <formula>O79</formula>
    </cfRule>
    <cfRule type="cellIs" dxfId="1200" priority="294" operator="equal">
      <formula>O79</formula>
    </cfRule>
  </conditionalFormatting>
  <conditionalFormatting sqref="P75:W75">
    <cfRule type="cellIs" dxfId="1199" priority="277" operator="equal">
      <formula>0</formula>
    </cfRule>
  </conditionalFormatting>
  <conditionalFormatting sqref="F75:M75">
    <cfRule type="cellIs" dxfId="1198" priority="283" operator="equal">
      <formula>0</formula>
    </cfRule>
  </conditionalFormatting>
  <conditionalFormatting sqref="E75">
    <cfRule type="cellIs" dxfId="1197" priority="284" operator="equal">
      <formula>0</formula>
    </cfRule>
  </conditionalFormatting>
  <conditionalFormatting sqref="O75">
    <cfRule type="cellIs" dxfId="1196" priority="278" operator="equal">
      <formula>0</formula>
    </cfRule>
  </conditionalFormatting>
  <conditionalFormatting sqref="E75:M75">
    <cfRule type="cellIs" dxfId="1195" priority="285" operator="greaterThan">
      <formula>E64+1</formula>
    </cfRule>
    <cfRule type="cellIs" dxfId="1194" priority="286" operator="equal">
      <formula>E64+1</formula>
    </cfRule>
    <cfRule type="cellIs" dxfId="1193" priority="287" operator="lessThan">
      <formula>E64</formula>
    </cfRule>
    <cfRule type="cellIs" dxfId="1192" priority="288" operator="equal">
      <formula>E64</formula>
    </cfRule>
  </conditionalFormatting>
  <conditionalFormatting sqref="O75:W75">
    <cfRule type="cellIs" dxfId="1191" priority="279" operator="greaterThan">
      <formula>O64+1</formula>
    </cfRule>
    <cfRule type="cellIs" dxfId="1190" priority="280" operator="equal">
      <formula>O64+1</formula>
    </cfRule>
    <cfRule type="cellIs" dxfId="1189" priority="281" operator="lessThan">
      <formula>O64</formula>
    </cfRule>
    <cfRule type="cellIs" dxfId="1188" priority="282" operator="equal">
      <formula>O64</formula>
    </cfRule>
  </conditionalFormatting>
  <conditionalFormatting sqref="F67:M67">
    <cfRule type="cellIs" dxfId="1187" priority="271" operator="equal">
      <formula>0</formula>
    </cfRule>
  </conditionalFormatting>
  <conditionalFormatting sqref="E67">
    <cfRule type="cellIs" dxfId="1186" priority="272" operator="equal">
      <formula>0</formula>
    </cfRule>
  </conditionalFormatting>
  <conditionalFormatting sqref="E67:M67">
    <cfRule type="cellIs" dxfId="1185" priority="273" operator="greaterThan">
      <formula>E64+1</formula>
    </cfRule>
    <cfRule type="cellIs" dxfId="1184" priority="274" operator="equal">
      <formula>E64+1</formula>
    </cfRule>
    <cfRule type="cellIs" dxfId="1183" priority="275" operator="lessThan">
      <formula>E64</formula>
    </cfRule>
    <cfRule type="cellIs" dxfId="1182" priority="276" operator="equal">
      <formula>E64</formula>
    </cfRule>
  </conditionalFormatting>
  <conditionalFormatting sqref="P67:W67">
    <cfRule type="cellIs" dxfId="1181" priority="265" operator="equal">
      <formula>0</formula>
    </cfRule>
  </conditionalFormatting>
  <conditionalFormatting sqref="O67">
    <cfRule type="cellIs" dxfId="1180" priority="266" operator="equal">
      <formula>0</formula>
    </cfRule>
  </conditionalFormatting>
  <conditionalFormatting sqref="O67:W67">
    <cfRule type="cellIs" dxfId="1179" priority="267" operator="greaterThan">
      <formula>O64+1</formula>
    </cfRule>
    <cfRule type="cellIs" dxfId="1178" priority="268" operator="equal">
      <formula>O64+1</formula>
    </cfRule>
    <cfRule type="cellIs" dxfId="1177" priority="269" operator="lessThan">
      <formula>O64</formula>
    </cfRule>
    <cfRule type="cellIs" dxfId="1176" priority="270" operator="equal">
      <formula>O64</formula>
    </cfRule>
  </conditionalFormatting>
  <conditionalFormatting sqref="E64">
    <cfRule type="cellIs" dxfId="1175" priority="262" operator="equal">
      <formula>3</formula>
    </cfRule>
    <cfRule type="cellIs" dxfId="1174" priority="263" operator="equal">
      <formula>5</formula>
    </cfRule>
    <cfRule type="cellIs" dxfId="1173" priority="264" operator="equal">
      <formula>4</formula>
    </cfRule>
  </conditionalFormatting>
  <conditionalFormatting sqref="E64:M64">
    <cfRule type="cellIs" dxfId="1172" priority="259" operator="equal">
      <formula>3</formula>
    </cfRule>
    <cfRule type="cellIs" dxfId="1171" priority="260" operator="equal">
      <formula>5</formula>
    </cfRule>
    <cfRule type="cellIs" dxfId="1170" priority="261" operator="equal">
      <formula>4</formula>
    </cfRule>
  </conditionalFormatting>
  <conditionalFormatting sqref="O64">
    <cfRule type="cellIs" dxfId="1169" priority="256" operator="equal">
      <formula>3</formula>
    </cfRule>
    <cfRule type="cellIs" dxfId="1168" priority="257" operator="equal">
      <formula>5</formula>
    </cfRule>
    <cfRule type="cellIs" dxfId="1167" priority="258" operator="equal">
      <formula>4</formula>
    </cfRule>
  </conditionalFormatting>
  <conditionalFormatting sqref="O64:W64">
    <cfRule type="cellIs" dxfId="1166" priority="253" operator="equal">
      <formula>3</formula>
    </cfRule>
    <cfRule type="cellIs" dxfId="1165" priority="254" operator="equal">
      <formula>5</formula>
    </cfRule>
    <cfRule type="cellIs" dxfId="1164" priority="255" operator="equal">
      <formula>4</formula>
    </cfRule>
  </conditionalFormatting>
  <conditionalFormatting sqref="E71">
    <cfRule type="cellIs" dxfId="1163" priority="248" operator="equal">
      <formula>0</formula>
    </cfRule>
  </conditionalFormatting>
  <conditionalFormatting sqref="F71:M71">
    <cfRule type="cellIs" dxfId="1162" priority="247" operator="equal">
      <formula>0</formula>
    </cfRule>
  </conditionalFormatting>
  <conditionalFormatting sqref="E71:M71">
    <cfRule type="cellIs" dxfId="1161" priority="249" operator="greaterThan">
      <formula>E64+1</formula>
    </cfRule>
    <cfRule type="cellIs" dxfId="1160" priority="250" operator="equal">
      <formula>E64+1</formula>
    </cfRule>
    <cfRule type="cellIs" dxfId="1159" priority="251" operator="lessThan">
      <formula>E64</formula>
    </cfRule>
    <cfRule type="cellIs" dxfId="1158" priority="252" operator="equal">
      <formula>E64</formula>
    </cfRule>
  </conditionalFormatting>
  <conditionalFormatting sqref="O71">
    <cfRule type="cellIs" dxfId="1157" priority="242" operator="equal">
      <formula>0</formula>
    </cfRule>
  </conditionalFormatting>
  <conditionalFormatting sqref="P71:W71">
    <cfRule type="cellIs" dxfId="1156" priority="241" operator="equal">
      <formula>0</formula>
    </cfRule>
  </conditionalFormatting>
  <conditionalFormatting sqref="O71:W71">
    <cfRule type="cellIs" dxfId="1155" priority="243" operator="greaterThan">
      <formula>O64+1</formula>
    </cfRule>
    <cfRule type="cellIs" dxfId="1154" priority="244" operator="equal">
      <formula>O64+1</formula>
    </cfRule>
    <cfRule type="cellIs" dxfId="1153" priority="245" operator="lessThan">
      <formula>O64</formula>
    </cfRule>
    <cfRule type="cellIs" dxfId="1152" priority="246" operator="equal">
      <formula>O64</formula>
    </cfRule>
  </conditionalFormatting>
  <conditionalFormatting sqref="P60:W60">
    <cfRule type="cellIs" dxfId="1151" priority="229" operator="equal">
      <formula>0</formula>
    </cfRule>
  </conditionalFormatting>
  <conditionalFormatting sqref="F60:M60">
    <cfRule type="cellIs" dxfId="1150" priority="235" operator="equal">
      <formula>0</formula>
    </cfRule>
  </conditionalFormatting>
  <conditionalFormatting sqref="E60">
    <cfRule type="cellIs" dxfId="1149" priority="236" operator="equal">
      <formula>0</formula>
    </cfRule>
  </conditionalFormatting>
  <conditionalFormatting sqref="O60">
    <cfRule type="cellIs" dxfId="1148" priority="230" operator="equal">
      <formula>0</formula>
    </cfRule>
  </conditionalFormatting>
  <conditionalFormatting sqref="E60:M60">
    <cfRule type="cellIs" dxfId="1147" priority="237" operator="greaterThan">
      <formula>E49+1</formula>
    </cfRule>
    <cfRule type="cellIs" dxfId="1146" priority="238" operator="equal">
      <formula>E49+1</formula>
    </cfRule>
    <cfRule type="cellIs" dxfId="1145" priority="239" operator="lessThan">
      <formula>E49</formula>
    </cfRule>
    <cfRule type="cellIs" dxfId="1144" priority="240" operator="equal">
      <formula>E49</formula>
    </cfRule>
  </conditionalFormatting>
  <conditionalFormatting sqref="O60:W60">
    <cfRule type="cellIs" dxfId="1143" priority="231" operator="greaterThan">
      <formula>O49+1</formula>
    </cfRule>
    <cfRule type="cellIs" dxfId="1142" priority="232" operator="equal">
      <formula>O49+1</formula>
    </cfRule>
    <cfRule type="cellIs" dxfId="1141" priority="233" operator="lessThan">
      <formula>O49</formula>
    </cfRule>
    <cfRule type="cellIs" dxfId="1140" priority="234" operator="equal">
      <formula>O49</formula>
    </cfRule>
  </conditionalFormatting>
  <conditionalFormatting sqref="F52:M52">
    <cfRule type="cellIs" dxfId="1139" priority="223" operator="equal">
      <formula>0</formula>
    </cfRule>
  </conditionalFormatting>
  <conditionalFormatting sqref="E52">
    <cfRule type="cellIs" dxfId="1138" priority="224" operator="equal">
      <formula>0</formula>
    </cfRule>
  </conditionalFormatting>
  <conditionalFormatting sqref="E52:M52">
    <cfRule type="cellIs" dxfId="1137" priority="225" operator="greaterThan">
      <formula>E49+1</formula>
    </cfRule>
    <cfRule type="cellIs" dxfId="1136" priority="226" operator="equal">
      <formula>E49+1</formula>
    </cfRule>
    <cfRule type="cellIs" dxfId="1135" priority="227" operator="lessThan">
      <formula>E49</formula>
    </cfRule>
    <cfRule type="cellIs" dxfId="1134" priority="228" operator="equal">
      <formula>E49</formula>
    </cfRule>
  </conditionalFormatting>
  <conditionalFormatting sqref="P52:W52">
    <cfRule type="cellIs" dxfId="1133" priority="217" operator="equal">
      <formula>0</formula>
    </cfRule>
  </conditionalFormatting>
  <conditionalFormatting sqref="O52">
    <cfRule type="cellIs" dxfId="1132" priority="218" operator="equal">
      <formula>0</formula>
    </cfRule>
  </conditionalFormatting>
  <conditionalFormatting sqref="O52:W52">
    <cfRule type="cellIs" dxfId="1131" priority="219" operator="greaterThan">
      <formula>O49+1</formula>
    </cfRule>
    <cfRule type="cellIs" dxfId="1130" priority="220" operator="equal">
      <formula>O49+1</formula>
    </cfRule>
    <cfRule type="cellIs" dxfId="1129" priority="221" operator="lessThan">
      <formula>O49</formula>
    </cfRule>
    <cfRule type="cellIs" dxfId="1128" priority="222" operator="equal">
      <formula>O49</formula>
    </cfRule>
  </conditionalFormatting>
  <conditionalFormatting sqref="E49">
    <cfRule type="cellIs" dxfId="1127" priority="214" operator="equal">
      <formula>3</formula>
    </cfRule>
    <cfRule type="cellIs" dxfId="1126" priority="215" operator="equal">
      <formula>5</formula>
    </cfRule>
    <cfRule type="cellIs" dxfId="1125" priority="216" operator="equal">
      <formula>4</formula>
    </cfRule>
  </conditionalFormatting>
  <conditionalFormatting sqref="E49:M49">
    <cfRule type="cellIs" dxfId="1124" priority="211" operator="equal">
      <formula>3</formula>
    </cfRule>
    <cfRule type="cellIs" dxfId="1123" priority="212" operator="equal">
      <formula>5</formula>
    </cfRule>
    <cfRule type="cellIs" dxfId="1122" priority="213" operator="equal">
      <formula>4</formula>
    </cfRule>
  </conditionalFormatting>
  <conditionalFormatting sqref="O49">
    <cfRule type="cellIs" dxfId="1121" priority="208" operator="equal">
      <formula>3</formula>
    </cfRule>
    <cfRule type="cellIs" dxfId="1120" priority="209" operator="equal">
      <formula>5</formula>
    </cfRule>
    <cfRule type="cellIs" dxfId="1119" priority="210" operator="equal">
      <formula>4</formula>
    </cfRule>
  </conditionalFormatting>
  <conditionalFormatting sqref="O49:W49">
    <cfRule type="cellIs" dxfId="1118" priority="205" operator="equal">
      <formula>3</formula>
    </cfRule>
    <cfRule type="cellIs" dxfId="1117" priority="206" operator="equal">
      <formula>5</formula>
    </cfRule>
    <cfRule type="cellIs" dxfId="1116" priority="207" operator="equal">
      <formula>4</formula>
    </cfRule>
  </conditionalFormatting>
  <conditionalFormatting sqref="E56">
    <cfRule type="cellIs" dxfId="1115" priority="200" operator="equal">
      <formula>0</formula>
    </cfRule>
  </conditionalFormatting>
  <conditionalFormatting sqref="F56:M56">
    <cfRule type="cellIs" dxfId="1114" priority="199" operator="equal">
      <formula>0</formula>
    </cfRule>
  </conditionalFormatting>
  <conditionalFormatting sqref="E56:M56">
    <cfRule type="cellIs" dxfId="1113" priority="201" operator="greaterThan">
      <formula>E49+1</formula>
    </cfRule>
    <cfRule type="cellIs" dxfId="1112" priority="202" operator="equal">
      <formula>E49+1</formula>
    </cfRule>
    <cfRule type="cellIs" dxfId="1111" priority="203" operator="lessThan">
      <formula>E49</formula>
    </cfRule>
    <cfRule type="cellIs" dxfId="1110" priority="204" operator="equal">
      <formula>E49</formula>
    </cfRule>
  </conditionalFormatting>
  <conditionalFormatting sqref="O56">
    <cfRule type="cellIs" dxfId="1109" priority="194" operator="equal">
      <formula>0</formula>
    </cfRule>
  </conditionalFormatting>
  <conditionalFormatting sqref="P56:W56">
    <cfRule type="cellIs" dxfId="1108" priority="193" operator="equal">
      <formula>0</formula>
    </cfRule>
  </conditionalFormatting>
  <conditionalFormatting sqref="O56:W56">
    <cfRule type="cellIs" dxfId="1107" priority="195" operator="greaterThan">
      <formula>O49+1</formula>
    </cfRule>
    <cfRule type="cellIs" dxfId="1106" priority="196" operator="equal">
      <formula>O49+1</formula>
    </cfRule>
    <cfRule type="cellIs" dxfId="1105" priority="197" operator="lessThan">
      <formula>O49</formula>
    </cfRule>
    <cfRule type="cellIs" dxfId="1104" priority="198" operator="equal">
      <formula>O49</formula>
    </cfRule>
  </conditionalFormatting>
  <conditionalFormatting sqref="P45:W45">
    <cfRule type="cellIs" dxfId="1103" priority="181" operator="equal">
      <formula>0</formula>
    </cfRule>
  </conditionalFormatting>
  <conditionalFormatting sqref="F45:M45">
    <cfRule type="cellIs" dxfId="1102" priority="187" operator="equal">
      <formula>0</formula>
    </cfRule>
  </conditionalFormatting>
  <conditionalFormatting sqref="E45">
    <cfRule type="cellIs" dxfId="1101" priority="188" operator="equal">
      <formula>0</formula>
    </cfRule>
  </conditionalFormatting>
  <conditionalFormatting sqref="O45">
    <cfRule type="cellIs" dxfId="1100" priority="182" operator="equal">
      <formula>0</formula>
    </cfRule>
  </conditionalFormatting>
  <conditionalFormatting sqref="E45:M45">
    <cfRule type="cellIs" dxfId="1099" priority="189" operator="greaterThan">
      <formula>E34+1</formula>
    </cfRule>
    <cfRule type="cellIs" dxfId="1098" priority="190" operator="equal">
      <formula>E34+1</formula>
    </cfRule>
    <cfRule type="cellIs" dxfId="1097" priority="191" operator="lessThan">
      <formula>E34</formula>
    </cfRule>
    <cfRule type="cellIs" dxfId="1096" priority="192" operator="equal">
      <formula>E34</formula>
    </cfRule>
  </conditionalFormatting>
  <conditionalFormatting sqref="O45:W45">
    <cfRule type="cellIs" dxfId="1095" priority="183" operator="greaterThan">
      <formula>O34+1</formula>
    </cfRule>
    <cfRule type="cellIs" dxfId="1094" priority="184" operator="equal">
      <formula>O34+1</formula>
    </cfRule>
    <cfRule type="cellIs" dxfId="1093" priority="185" operator="lessThan">
      <formula>O34</formula>
    </cfRule>
    <cfRule type="cellIs" dxfId="1092" priority="186" operator="equal">
      <formula>O34</formula>
    </cfRule>
  </conditionalFormatting>
  <conditionalFormatting sqref="F37:M37">
    <cfRule type="cellIs" dxfId="1091" priority="175" operator="equal">
      <formula>0</formula>
    </cfRule>
  </conditionalFormatting>
  <conditionalFormatting sqref="E37">
    <cfRule type="cellIs" dxfId="1090" priority="176" operator="equal">
      <formula>0</formula>
    </cfRule>
  </conditionalFormatting>
  <conditionalFormatting sqref="E37:M37">
    <cfRule type="cellIs" dxfId="1089" priority="177" operator="greaterThan">
      <formula>E34+1</formula>
    </cfRule>
    <cfRule type="cellIs" dxfId="1088" priority="178" operator="equal">
      <formula>E34+1</formula>
    </cfRule>
    <cfRule type="cellIs" dxfId="1087" priority="179" operator="lessThan">
      <formula>E34</formula>
    </cfRule>
    <cfRule type="cellIs" dxfId="1086" priority="180" operator="equal">
      <formula>E34</formula>
    </cfRule>
  </conditionalFormatting>
  <conditionalFormatting sqref="P37:W37">
    <cfRule type="cellIs" dxfId="1085" priority="169" operator="equal">
      <formula>0</formula>
    </cfRule>
  </conditionalFormatting>
  <conditionalFormatting sqref="O37">
    <cfRule type="cellIs" dxfId="1084" priority="170" operator="equal">
      <formula>0</formula>
    </cfRule>
  </conditionalFormatting>
  <conditionalFormatting sqref="O37:W37">
    <cfRule type="cellIs" dxfId="1083" priority="171" operator="greaterThan">
      <formula>O34+1</formula>
    </cfRule>
    <cfRule type="cellIs" dxfId="1082" priority="172" operator="equal">
      <formula>O34+1</formula>
    </cfRule>
    <cfRule type="cellIs" dxfId="1081" priority="173" operator="lessThan">
      <formula>O34</formula>
    </cfRule>
    <cfRule type="cellIs" dxfId="1080" priority="174" operator="equal">
      <formula>O34</formula>
    </cfRule>
  </conditionalFormatting>
  <conditionalFormatting sqref="E34">
    <cfRule type="cellIs" dxfId="1079" priority="166" operator="equal">
      <formula>3</formula>
    </cfRule>
    <cfRule type="cellIs" dxfId="1078" priority="167" operator="equal">
      <formula>5</formula>
    </cfRule>
    <cfRule type="cellIs" dxfId="1077" priority="168" operator="equal">
      <formula>4</formula>
    </cfRule>
  </conditionalFormatting>
  <conditionalFormatting sqref="E34:M34">
    <cfRule type="cellIs" dxfId="1076" priority="163" operator="equal">
      <formula>3</formula>
    </cfRule>
    <cfRule type="cellIs" dxfId="1075" priority="164" operator="equal">
      <formula>5</formula>
    </cfRule>
    <cfRule type="cellIs" dxfId="1074" priority="165" operator="equal">
      <formula>4</formula>
    </cfRule>
  </conditionalFormatting>
  <conditionalFormatting sqref="O34">
    <cfRule type="cellIs" dxfId="1073" priority="160" operator="equal">
      <formula>3</formula>
    </cfRule>
    <cfRule type="cellIs" dxfId="1072" priority="161" operator="equal">
      <formula>5</formula>
    </cfRule>
    <cfRule type="cellIs" dxfId="1071" priority="162" operator="equal">
      <formula>4</formula>
    </cfRule>
  </conditionalFormatting>
  <conditionalFormatting sqref="O34:W34">
    <cfRule type="cellIs" dxfId="1070" priority="157" operator="equal">
      <formula>3</formula>
    </cfRule>
    <cfRule type="cellIs" dxfId="1069" priority="158" operator="equal">
      <formula>5</formula>
    </cfRule>
    <cfRule type="cellIs" dxfId="1068" priority="159" operator="equal">
      <formula>4</formula>
    </cfRule>
  </conditionalFormatting>
  <conditionalFormatting sqref="E41">
    <cfRule type="cellIs" dxfId="1067" priority="152" operator="equal">
      <formula>0</formula>
    </cfRule>
  </conditionalFormatting>
  <conditionalFormatting sqref="F41:M41">
    <cfRule type="cellIs" dxfId="1066" priority="151" operator="equal">
      <formula>0</formula>
    </cfRule>
  </conditionalFormatting>
  <conditionalFormatting sqref="E41:M41">
    <cfRule type="cellIs" dxfId="1065" priority="153" operator="greaterThan">
      <formula>E34+1</formula>
    </cfRule>
    <cfRule type="cellIs" dxfId="1064" priority="154" operator="equal">
      <formula>E34+1</formula>
    </cfRule>
    <cfRule type="cellIs" dxfId="1063" priority="155" operator="lessThan">
      <formula>E34</formula>
    </cfRule>
    <cfRule type="cellIs" dxfId="1062" priority="156" operator="equal">
      <formula>E34</formula>
    </cfRule>
  </conditionalFormatting>
  <conditionalFormatting sqref="O41">
    <cfRule type="cellIs" dxfId="1061" priority="146" operator="equal">
      <formula>0</formula>
    </cfRule>
  </conditionalFormatting>
  <conditionalFormatting sqref="P41:W41">
    <cfRule type="cellIs" dxfId="1060" priority="145" operator="equal">
      <formula>0</formula>
    </cfRule>
  </conditionalFormatting>
  <conditionalFormatting sqref="O41:W41">
    <cfRule type="cellIs" dxfId="1059" priority="147" operator="greaterThan">
      <formula>O34+1</formula>
    </cfRule>
    <cfRule type="cellIs" dxfId="1058" priority="148" operator="equal">
      <formula>O34+1</formula>
    </cfRule>
    <cfRule type="cellIs" dxfId="1057" priority="149" operator="lessThan">
      <formula>O34</formula>
    </cfRule>
    <cfRule type="cellIs" dxfId="1056" priority="150" operator="equal">
      <formula>O34</formula>
    </cfRule>
  </conditionalFormatting>
  <conditionalFormatting sqref="E19">
    <cfRule type="cellIs" dxfId="1055" priority="142" operator="equal">
      <formula>3</formula>
    </cfRule>
    <cfRule type="cellIs" dxfId="1054" priority="143" operator="equal">
      <formula>5</formula>
    </cfRule>
    <cfRule type="cellIs" dxfId="1053" priority="144" operator="equal">
      <formula>4</formula>
    </cfRule>
  </conditionalFormatting>
  <conditionalFormatting sqref="E19:M19">
    <cfRule type="cellIs" dxfId="1052" priority="139" operator="equal">
      <formula>3</formula>
    </cfRule>
    <cfRule type="cellIs" dxfId="1051" priority="140" operator="equal">
      <formula>5</formula>
    </cfRule>
    <cfRule type="cellIs" dxfId="1050" priority="141" operator="equal">
      <formula>4</formula>
    </cfRule>
  </conditionalFormatting>
  <conditionalFormatting sqref="O19">
    <cfRule type="cellIs" dxfId="1049" priority="136" operator="equal">
      <formula>3</formula>
    </cfRule>
    <cfRule type="cellIs" dxfId="1048" priority="137" operator="equal">
      <formula>5</formula>
    </cfRule>
    <cfRule type="cellIs" dxfId="1047" priority="138" operator="equal">
      <formula>4</formula>
    </cfRule>
  </conditionalFormatting>
  <conditionalFormatting sqref="O19:W19">
    <cfRule type="cellIs" dxfId="1046" priority="133" operator="equal">
      <formula>3</formula>
    </cfRule>
    <cfRule type="cellIs" dxfId="1045" priority="134" operator="equal">
      <formula>5</formula>
    </cfRule>
    <cfRule type="cellIs" dxfId="1044" priority="135" operator="equal">
      <formula>4</formula>
    </cfRule>
  </conditionalFormatting>
  <conditionalFormatting sqref="F30:M30">
    <cfRule type="cellIs" dxfId="1043" priority="127" operator="equal">
      <formula>0</formula>
    </cfRule>
  </conditionalFormatting>
  <conditionalFormatting sqref="E30">
    <cfRule type="cellIs" dxfId="1042" priority="128" operator="equal">
      <formula>0</formula>
    </cfRule>
  </conditionalFormatting>
  <conditionalFormatting sqref="E30:M30">
    <cfRule type="cellIs" dxfId="1041" priority="129" operator="greaterThan">
      <formula>E19+1</formula>
    </cfRule>
    <cfRule type="cellIs" dxfId="1040" priority="130" operator="equal">
      <formula>E19+1</formula>
    </cfRule>
    <cfRule type="cellIs" dxfId="1039" priority="131" operator="lessThan">
      <formula>E19</formula>
    </cfRule>
    <cfRule type="cellIs" dxfId="1038" priority="132" operator="equal">
      <formula>E19</formula>
    </cfRule>
  </conditionalFormatting>
  <conditionalFormatting sqref="P30:W30">
    <cfRule type="cellIs" dxfId="1037" priority="121" operator="equal">
      <formula>0</formula>
    </cfRule>
  </conditionalFormatting>
  <conditionalFormatting sqref="O30">
    <cfRule type="cellIs" dxfId="1036" priority="122" operator="equal">
      <formula>0</formula>
    </cfRule>
  </conditionalFormatting>
  <conditionalFormatting sqref="O30:W30">
    <cfRule type="cellIs" dxfId="1035" priority="123" operator="greaterThan">
      <formula>O19+1</formula>
    </cfRule>
    <cfRule type="cellIs" dxfId="1034" priority="124" operator="equal">
      <formula>O19+1</formula>
    </cfRule>
    <cfRule type="cellIs" dxfId="1033" priority="125" operator="lessThan">
      <formula>O19</formula>
    </cfRule>
    <cfRule type="cellIs" dxfId="1032" priority="126" operator="equal">
      <formula>O19</formula>
    </cfRule>
  </conditionalFormatting>
  <conditionalFormatting sqref="F22:M22">
    <cfRule type="cellIs" dxfId="1031" priority="115" operator="equal">
      <formula>0</formula>
    </cfRule>
  </conditionalFormatting>
  <conditionalFormatting sqref="E22">
    <cfRule type="cellIs" dxfId="1030" priority="116" operator="equal">
      <formula>0</formula>
    </cfRule>
  </conditionalFormatting>
  <conditionalFormatting sqref="E22:M22">
    <cfRule type="cellIs" dxfId="1029" priority="117" operator="greaterThan">
      <formula>E19+1</formula>
    </cfRule>
    <cfRule type="cellIs" dxfId="1028" priority="118" operator="equal">
      <formula>E19+1</formula>
    </cfRule>
    <cfRule type="cellIs" dxfId="1027" priority="119" operator="lessThan">
      <formula>E19</formula>
    </cfRule>
    <cfRule type="cellIs" dxfId="1026" priority="120" operator="equal">
      <formula>E19</formula>
    </cfRule>
  </conditionalFormatting>
  <conditionalFormatting sqref="P22:W22">
    <cfRule type="cellIs" dxfId="1025" priority="109" operator="equal">
      <formula>0</formula>
    </cfRule>
  </conditionalFormatting>
  <conditionalFormatting sqref="O22">
    <cfRule type="cellIs" dxfId="1024" priority="110" operator="equal">
      <formula>0</formula>
    </cfRule>
  </conditionalFormatting>
  <conditionalFormatting sqref="O22:W22">
    <cfRule type="cellIs" dxfId="1023" priority="111" operator="greaterThan">
      <formula>O19+1</formula>
    </cfRule>
    <cfRule type="cellIs" dxfId="1022" priority="112" operator="equal">
      <formula>O19+1</formula>
    </cfRule>
    <cfRule type="cellIs" dxfId="1021" priority="113" operator="lessThan">
      <formula>O19</formula>
    </cfRule>
    <cfRule type="cellIs" dxfId="1020" priority="114" operator="equal">
      <formula>O19</formula>
    </cfRule>
  </conditionalFormatting>
  <conditionalFormatting sqref="E26">
    <cfRule type="cellIs" dxfId="1019" priority="104" operator="equal">
      <formula>0</formula>
    </cfRule>
  </conditionalFormatting>
  <conditionalFormatting sqref="F26:M26">
    <cfRule type="cellIs" dxfId="1018" priority="103" operator="equal">
      <formula>0</formula>
    </cfRule>
  </conditionalFormatting>
  <conditionalFormatting sqref="E26:M26">
    <cfRule type="cellIs" dxfId="1017" priority="105" operator="greaterThan">
      <formula>E19+1</formula>
    </cfRule>
    <cfRule type="cellIs" dxfId="1016" priority="106" operator="equal">
      <formula>E19+1</formula>
    </cfRule>
    <cfRule type="cellIs" dxfId="1015" priority="107" operator="lessThan">
      <formula>E19</formula>
    </cfRule>
    <cfRule type="cellIs" dxfId="1014" priority="108" operator="equal">
      <formula>E19</formula>
    </cfRule>
  </conditionalFormatting>
  <conditionalFormatting sqref="O26">
    <cfRule type="cellIs" dxfId="1013" priority="98" operator="equal">
      <formula>0</formula>
    </cfRule>
  </conditionalFormatting>
  <conditionalFormatting sqref="P26:W26">
    <cfRule type="cellIs" dxfId="1012" priority="97" operator="equal">
      <formula>0</formula>
    </cfRule>
  </conditionalFormatting>
  <conditionalFormatting sqref="O26:W26">
    <cfRule type="cellIs" dxfId="1011" priority="99" operator="greaterThan">
      <formula>O19+1</formula>
    </cfRule>
    <cfRule type="cellIs" dxfId="1010" priority="100" operator="equal">
      <formula>O19+1</formula>
    </cfRule>
    <cfRule type="cellIs" dxfId="1009" priority="101" operator="lessThan">
      <formula>O19</formula>
    </cfRule>
    <cfRule type="cellIs" dxfId="1008" priority="102" operator="equal">
      <formula>O19</formula>
    </cfRule>
  </conditionalFormatting>
  <conditionalFormatting sqref="E4">
    <cfRule type="cellIs" dxfId="1007" priority="94" operator="equal">
      <formula>3</formula>
    </cfRule>
    <cfRule type="cellIs" dxfId="1006" priority="95" operator="equal">
      <formula>5</formula>
    </cfRule>
    <cfRule type="cellIs" dxfId="1005" priority="96" operator="equal">
      <formula>4</formula>
    </cfRule>
  </conditionalFormatting>
  <conditionalFormatting sqref="E4:M4">
    <cfRule type="cellIs" dxfId="1004" priority="91" operator="equal">
      <formula>3</formula>
    </cfRule>
    <cfRule type="cellIs" dxfId="1003" priority="92" operator="equal">
      <formula>5</formula>
    </cfRule>
    <cfRule type="cellIs" dxfId="1002" priority="93" operator="equal">
      <formula>4</formula>
    </cfRule>
  </conditionalFormatting>
  <conditionalFormatting sqref="O4">
    <cfRule type="cellIs" dxfId="1001" priority="88" operator="equal">
      <formula>3</formula>
    </cfRule>
    <cfRule type="cellIs" dxfId="1000" priority="89" operator="equal">
      <formula>5</formula>
    </cfRule>
    <cfRule type="cellIs" dxfId="999" priority="90" operator="equal">
      <formula>4</formula>
    </cfRule>
  </conditionalFormatting>
  <conditionalFormatting sqref="O4:W4">
    <cfRule type="cellIs" dxfId="998" priority="85" operator="equal">
      <formula>3</formula>
    </cfRule>
    <cfRule type="cellIs" dxfId="997" priority="86" operator="equal">
      <formula>5</formula>
    </cfRule>
    <cfRule type="cellIs" dxfId="996" priority="87" operator="equal">
      <formula>4</formula>
    </cfRule>
  </conditionalFormatting>
  <conditionalFormatting sqref="P15:W15">
    <cfRule type="cellIs" dxfId="995" priority="73" operator="equal">
      <formula>0</formula>
    </cfRule>
  </conditionalFormatting>
  <conditionalFormatting sqref="F15:M15">
    <cfRule type="cellIs" dxfId="994" priority="79" operator="equal">
      <formula>0</formula>
    </cfRule>
  </conditionalFormatting>
  <conditionalFormatting sqref="E15">
    <cfRule type="cellIs" dxfId="993" priority="80" operator="equal">
      <formula>0</formula>
    </cfRule>
  </conditionalFormatting>
  <conditionalFormatting sqref="O15">
    <cfRule type="cellIs" dxfId="992" priority="74" operator="equal">
      <formula>0</formula>
    </cfRule>
  </conditionalFormatting>
  <conditionalFormatting sqref="E15:M15">
    <cfRule type="cellIs" dxfId="991" priority="81" operator="greaterThan">
      <formula>E4+1</formula>
    </cfRule>
    <cfRule type="cellIs" dxfId="990" priority="82" operator="equal">
      <formula>E4+1</formula>
    </cfRule>
    <cfRule type="cellIs" dxfId="989" priority="83" operator="lessThan">
      <formula>E4</formula>
    </cfRule>
    <cfRule type="cellIs" dxfId="988" priority="84" operator="equal">
      <formula>E4</formula>
    </cfRule>
  </conditionalFormatting>
  <conditionalFormatting sqref="O15:W15">
    <cfRule type="cellIs" dxfId="987" priority="75" operator="greaterThan">
      <formula>O4+1</formula>
    </cfRule>
    <cfRule type="cellIs" dxfId="986" priority="76" operator="equal">
      <formula>O4+1</formula>
    </cfRule>
    <cfRule type="cellIs" dxfId="985" priority="77" operator="lessThan">
      <formula>O4</formula>
    </cfRule>
    <cfRule type="cellIs" dxfId="984" priority="78" operator="equal">
      <formula>O4</formula>
    </cfRule>
  </conditionalFormatting>
  <conditionalFormatting sqref="E11">
    <cfRule type="cellIs" dxfId="983" priority="68" operator="equal">
      <formula>0</formula>
    </cfRule>
  </conditionalFormatting>
  <conditionalFormatting sqref="F11:M11">
    <cfRule type="cellIs" dxfId="982" priority="67" operator="equal">
      <formula>0</formula>
    </cfRule>
  </conditionalFormatting>
  <conditionalFormatting sqref="E11:M11">
    <cfRule type="cellIs" dxfId="981" priority="69" operator="greaterThan">
      <formula>E4+1</formula>
    </cfRule>
    <cfRule type="cellIs" dxfId="980" priority="70" operator="equal">
      <formula>E4+1</formula>
    </cfRule>
    <cfRule type="cellIs" dxfId="979" priority="71" operator="lessThan">
      <formula>E4</formula>
    </cfRule>
    <cfRule type="cellIs" dxfId="978" priority="72" operator="equal">
      <formula>E4</formula>
    </cfRule>
  </conditionalFormatting>
  <conditionalFormatting sqref="O11">
    <cfRule type="cellIs" dxfId="977" priority="62" operator="equal">
      <formula>0</formula>
    </cfRule>
  </conditionalFormatting>
  <conditionalFormatting sqref="P11:W11">
    <cfRule type="cellIs" dxfId="976" priority="61" operator="equal">
      <formula>0</formula>
    </cfRule>
  </conditionalFormatting>
  <conditionalFormatting sqref="O11:W11">
    <cfRule type="cellIs" dxfId="975" priority="63" operator="greaterThan">
      <formula>O4+1</formula>
    </cfRule>
    <cfRule type="cellIs" dxfId="974" priority="64" operator="equal">
      <formula>O4+1</formula>
    </cfRule>
    <cfRule type="cellIs" dxfId="973" priority="65" operator="lessThan">
      <formula>O4</formula>
    </cfRule>
    <cfRule type="cellIs" dxfId="972" priority="66" operator="equal">
      <formula>O4</formula>
    </cfRule>
  </conditionalFormatting>
  <conditionalFormatting sqref="F7:M7">
    <cfRule type="cellIs" dxfId="971" priority="55" operator="equal">
      <formula>0</formula>
    </cfRule>
  </conditionalFormatting>
  <conditionalFormatting sqref="E7">
    <cfRule type="cellIs" dxfId="970" priority="56" operator="equal">
      <formula>0</formula>
    </cfRule>
  </conditionalFormatting>
  <conditionalFormatting sqref="E7:M7">
    <cfRule type="cellIs" dxfId="969" priority="57" operator="greaterThan">
      <formula>E4+1</formula>
    </cfRule>
    <cfRule type="cellIs" dxfId="968" priority="58" operator="equal">
      <formula>E4+1</formula>
    </cfRule>
    <cfRule type="cellIs" dxfId="967" priority="59" operator="lessThan">
      <formula>E4</formula>
    </cfRule>
    <cfRule type="cellIs" dxfId="966" priority="60" operator="equal">
      <formula>E4</formula>
    </cfRule>
  </conditionalFormatting>
  <conditionalFormatting sqref="P7:W7">
    <cfRule type="cellIs" dxfId="965" priority="49" operator="equal">
      <formula>0</formula>
    </cfRule>
  </conditionalFormatting>
  <conditionalFormatting sqref="O7">
    <cfRule type="cellIs" dxfId="964" priority="50" operator="equal">
      <formula>0</formula>
    </cfRule>
  </conditionalFormatting>
  <conditionalFormatting sqref="O7:W7">
    <cfRule type="cellIs" dxfId="963" priority="51" operator="greaterThan">
      <formula>O4+1</formula>
    </cfRule>
    <cfRule type="cellIs" dxfId="962" priority="52" operator="equal">
      <formula>O4+1</formula>
    </cfRule>
    <cfRule type="cellIs" dxfId="961" priority="53" operator="lessThan">
      <formula>O4</formula>
    </cfRule>
    <cfRule type="cellIs" dxfId="960" priority="54" operator="equal">
      <formula>O4</formula>
    </cfRule>
  </conditionalFormatting>
  <pageMargins left="0.7" right="0.7" top="0.75" bottom="0.75" header="0.3" footer="0.3"/>
  <pageSetup paperSize="9" orientation="portrait" r:id="rId1"/>
  <drawing r:id="rId2"/>
  <webPublishItems count="1">
    <webPublishItem id="26712" divId="Handicap_0_26712" sourceType="range" sourceRef="A1:AB256" destinationFile="D:\Mis documentos\Golf\Handicap_0\Handicap_0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29B0-949C-45C6-9163-BF7C340A6F7A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topLeftCell="A33" workbookViewId="0">
      <selection activeCell="N31" sqref="N31"/>
    </sheetView>
  </sheetViews>
  <sheetFormatPr baseColWidth="10" defaultRowHeight="12.75" x14ac:dyDescent="0.2"/>
  <cols>
    <col min="2" max="2" width="9" bestFit="1" customWidth="1"/>
    <col min="3" max="3" width="8.85546875" bestFit="1" customWidth="1"/>
    <col min="4" max="4" width="12.140625" bestFit="1" customWidth="1"/>
    <col min="5" max="5" width="13" bestFit="1" customWidth="1"/>
    <col min="6" max="6" width="13" customWidth="1"/>
    <col min="7" max="7" width="13.140625" bestFit="1" customWidth="1"/>
    <col min="9" max="9" width="13.140625" bestFit="1" customWidth="1"/>
  </cols>
  <sheetData>
    <row r="1" spans="1:7" ht="13.5" thickBot="1" x14ac:dyDescent="0.25">
      <c r="A1" s="13" t="s">
        <v>12</v>
      </c>
      <c r="B1" s="9" t="s">
        <v>7</v>
      </c>
      <c r="C1" s="5" t="s">
        <v>8</v>
      </c>
      <c r="D1" s="5" t="s">
        <v>9</v>
      </c>
      <c r="E1" s="5" t="s">
        <v>10</v>
      </c>
      <c r="F1" s="19" t="s">
        <v>11</v>
      </c>
      <c r="G1" s="18" t="s">
        <v>13</v>
      </c>
    </row>
    <row r="2" spans="1:7" ht="15" x14ac:dyDescent="0.25">
      <c r="A2" s="20">
        <v>4</v>
      </c>
      <c r="B2" s="21">
        <v>18.5</v>
      </c>
      <c r="C2" s="22">
        <v>26.4</v>
      </c>
      <c r="D2" s="4">
        <v>10</v>
      </c>
      <c r="E2" s="22">
        <v>0.1</v>
      </c>
      <c r="F2" s="21" t="str">
        <f t="shared" ref="F2:F84" si="0">A2&amp;D2</f>
        <v>410</v>
      </c>
      <c r="G2" s="4">
        <f t="shared" ref="G2:G15" si="1">G3+E2</f>
        <v>2.2000000000000006</v>
      </c>
    </row>
    <row r="3" spans="1:7" ht="15" x14ac:dyDescent="0.25">
      <c r="A3" s="6">
        <v>4</v>
      </c>
      <c r="B3" s="10">
        <v>18.5</v>
      </c>
      <c r="C3" s="4">
        <v>26.4</v>
      </c>
      <c r="D3" s="4">
        <v>11</v>
      </c>
      <c r="E3" s="4">
        <v>0.1</v>
      </c>
      <c r="F3" s="10" t="str">
        <f t="shared" si="0"/>
        <v>411</v>
      </c>
      <c r="G3" s="4">
        <f t="shared" si="1"/>
        <v>2.1000000000000005</v>
      </c>
    </row>
    <row r="4" spans="1:7" ht="15" x14ac:dyDescent="0.25">
      <c r="A4" s="6">
        <v>4</v>
      </c>
      <c r="B4" s="10">
        <v>18.5</v>
      </c>
      <c r="C4" s="4">
        <v>26.4</v>
      </c>
      <c r="D4" s="4">
        <v>12</v>
      </c>
      <c r="E4" s="4">
        <v>0.1</v>
      </c>
      <c r="F4" s="10" t="str">
        <f t="shared" ref="F4:F9" si="2">A4&amp;D4</f>
        <v>412</v>
      </c>
      <c r="G4" s="4">
        <f t="shared" si="1"/>
        <v>2.0000000000000004</v>
      </c>
    </row>
    <row r="5" spans="1:7" ht="15" x14ac:dyDescent="0.25">
      <c r="A5" s="6">
        <v>4</v>
      </c>
      <c r="B5" s="10">
        <v>18.5</v>
      </c>
      <c r="C5" s="4">
        <v>26.4</v>
      </c>
      <c r="D5" s="4">
        <v>13</v>
      </c>
      <c r="E5" s="4">
        <v>0.1</v>
      </c>
      <c r="F5" s="10" t="str">
        <f t="shared" si="2"/>
        <v>413</v>
      </c>
      <c r="G5" s="4">
        <f t="shared" si="1"/>
        <v>1.9000000000000006</v>
      </c>
    </row>
    <row r="6" spans="1:7" ht="15" x14ac:dyDescent="0.25">
      <c r="A6" s="6">
        <v>4</v>
      </c>
      <c r="B6" s="10">
        <v>18.5</v>
      </c>
      <c r="C6" s="4">
        <v>26.4</v>
      </c>
      <c r="D6" s="4">
        <v>14</v>
      </c>
      <c r="E6" s="4">
        <v>0.1</v>
      </c>
      <c r="F6" s="10" t="str">
        <f t="shared" si="2"/>
        <v>414</v>
      </c>
      <c r="G6" s="4">
        <f t="shared" si="1"/>
        <v>1.8000000000000005</v>
      </c>
    </row>
    <row r="7" spans="1:7" ht="15" x14ac:dyDescent="0.25">
      <c r="A7" s="6">
        <v>4</v>
      </c>
      <c r="B7" s="10">
        <v>18.5</v>
      </c>
      <c r="C7" s="4">
        <v>26.4</v>
      </c>
      <c r="D7" s="4">
        <v>15</v>
      </c>
      <c r="E7" s="4">
        <v>0.1</v>
      </c>
      <c r="F7" s="10" t="str">
        <f t="shared" si="2"/>
        <v>415</v>
      </c>
      <c r="G7" s="4">
        <f t="shared" si="1"/>
        <v>1.7000000000000004</v>
      </c>
    </row>
    <row r="8" spans="1:7" ht="15" x14ac:dyDescent="0.25">
      <c r="A8" s="6">
        <v>4</v>
      </c>
      <c r="B8" s="10">
        <v>18.5</v>
      </c>
      <c r="C8" s="4">
        <v>26.4</v>
      </c>
      <c r="D8" s="4">
        <v>16</v>
      </c>
      <c r="E8" s="4">
        <v>0.1</v>
      </c>
      <c r="F8" s="10" t="str">
        <f t="shared" si="2"/>
        <v>416</v>
      </c>
      <c r="G8" s="4">
        <f t="shared" si="1"/>
        <v>1.6000000000000003</v>
      </c>
    </row>
    <row r="9" spans="1:7" ht="15" x14ac:dyDescent="0.25">
      <c r="A9" s="6">
        <v>4</v>
      </c>
      <c r="B9" s="10">
        <v>18.5</v>
      </c>
      <c r="C9" s="4">
        <v>26.4</v>
      </c>
      <c r="D9" s="4">
        <v>17</v>
      </c>
      <c r="E9" s="4">
        <v>0.1</v>
      </c>
      <c r="F9" s="10" t="str">
        <f t="shared" si="2"/>
        <v>417</v>
      </c>
      <c r="G9" s="4">
        <f t="shared" si="1"/>
        <v>1.5000000000000002</v>
      </c>
    </row>
    <row r="10" spans="1:7" ht="15" x14ac:dyDescent="0.25">
      <c r="A10" s="6">
        <v>4</v>
      </c>
      <c r="B10" s="10">
        <v>18.5</v>
      </c>
      <c r="C10" s="4">
        <v>26.4</v>
      </c>
      <c r="D10" s="4">
        <v>18</v>
      </c>
      <c r="E10" s="4">
        <v>0.1</v>
      </c>
      <c r="F10" s="10" t="str">
        <f t="shared" si="0"/>
        <v>418</v>
      </c>
      <c r="G10" s="4">
        <f t="shared" si="1"/>
        <v>1.4000000000000001</v>
      </c>
    </row>
    <row r="11" spans="1:7" ht="15" x14ac:dyDescent="0.25">
      <c r="A11" s="6">
        <v>4</v>
      </c>
      <c r="B11" s="10">
        <v>18.5</v>
      </c>
      <c r="C11" s="4">
        <v>26.4</v>
      </c>
      <c r="D11" s="4">
        <v>19</v>
      </c>
      <c r="E11" s="4">
        <v>0.1</v>
      </c>
      <c r="F11" s="10" t="str">
        <f t="shared" si="0"/>
        <v>419</v>
      </c>
      <c r="G11" s="4">
        <f t="shared" si="1"/>
        <v>1.3</v>
      </c>
    </row>
    <row r="12" spans="1:7" ht="15" x14ac:dyDescent="0.25">
      <c r="A12" s="6">
        <v>4</v>
      </c>
      <c r="B12" s="10">
        <v>18.5</v>
      </c>
      <c r="C12" s="4">
        <v>26.4</v>
      </c>
      <c r="D12" s="4">
        <v>20</v>
      </c>
      <c r="E12" s="4">
        <v>0.1</v>
      </c>
      <c r="F12" s="10" t="str">
        <f t="shared" si="0"/>
        <v>420</v>
      </c>
      <c r="G12" s="4">
        <f t="shared" si="1"/>
        <v>1.2</v>
      </c>
    </row>
    <row r="13" spans="1:7" ht="15" x14ac:dyDescent="0.25">
      <c r="A13" s="6">
        <v>4</v>
      </c>
      <c r="B13" s="10">
        <v>18.5</v>
      </c>
      <c r="C13" s="4">
        <v>26.4</v>
      </c>
      <c r="D13" s="4">
        <v>21</v>
      </c>
      <c r="E13" s="4">
        <v>0.1</v>
      </c>
      <c r="F13" s="10" t="str">
        <f t="shared" si="0"/>
        <v>421</v>
      </c>
      <c r="G13" s="4">
        <f t="shared" si="1"/>
        <v>1.0999999999999999</v>
      </c>
    </row>
    <row r="14" spans="1:7" ht="15" x14ac:dyDescent="0.25">
      <c r="A14" s="6">
        <v>4</v>
      </c>
      <c r="B14" s="10">
        <v>18.5</v>
      </c>
      <c r="C14" s="4">
        <v>26.4</v>
      </c>
      <c r="D14" s="4">
        <v>22</v>
      </c>
      <c r="E14" s="4">
        <v>0.1</v>
      </c>
      <c r="F14" s="10" t="str">
        <f t="shared" si="0"/>
        <v>422</v>
      </c>
      <c r="G14" s="4">
        <f t="shared" si="1"/>
        <v>0.99999999999999989</v>
      </c>
    </row>
    <row r="15" spans="1:7" ht="15" x14ac:dyDescent="0.25">
      <c r="A15" s="6">
        <v>4</v>
      </c>
      <c r="B15" s="10">
        <v>18.5</v>
      </c>
      <c r="C15" s="4">
        <v>26.4</v>
      </c>
      <c r="D15" s="4">
        <v>23</v>
      </c>
      <c r="E15" s="4">
        <v>0.1</v>
      </c>
      <c r="F15" s="10" t="str">
        <f t="shared" si="0"/>
        <v>423</v>
      </c>
      <c r="G15" s="4">
        <f t="shared" si="1"/>
        <v>0.89999999999999991</v>
      </c>
    </row>
    <row r="16" spans="1:7" ht="15" x14ac:dyDescent="0.25">
      <c r="A16" s="6">
        <v>4</v>
      </c>
      <c r="B16" s="10">
        <v>18.5</v>
      </c>
      <c r="C16" s="4">
        <v>26.4</v>
      </c>
      <c r="D16" s="4">
        <v>24</v>
      </c>
      <c r="E16" s="4">
        <v>0.1</v>
      </c>
      <c r="F16" s="10" t="str">
        <f t="shared" si="0"/>
        <v>424</v>
      </c>
      <c r="G16" s="4">
        <f t="shared" ref="G16:G21" si="3">G17+E16</f>
        <v>0.79999999999999993</v>
      </c>
    </row>
    <row r="17" spans="1:7" ht="15" x14ac:dyDescent="0.25">
      <c r="A17" s="6">
        <v>4</v>
      </c>
      <c r="B17" s="10">
        <v>18.5</v>
      </c>
      <c r="C17" s="4">
        <v>26.4</v>
      </c>
      <c r="D17" s="4">
        <v>25</v>
      </c>
      <c r="E17" s="4">
        <v>0.1</v>
      </c>
      <c r="F17" s="10" t="str">
        <f t="shared" si="0"/>
        <v>425</v>
      </c>
      <c r="G17" s="4">
        <f t="shared" si="3"/>
        <v>0.7</v>
      </c>
    </row>
    <row r="18" spans="1:7" ht="15" x14ac:dyDescent="0.25">
      <c r="A18" s="6">
        <v>4</v>
      </c>
      <c r="B18" s="10">
        <v>18.5</v>
      </c>
      <c r="C18" s="4">
        <v>26.4</v>
      </c>
      <c r="D18" s="4">
        <v>26</v>
      </c>
      <c r="E18" s="4">
        <v>0.1</v>
      </c>
      <c r="F18" s="10" t="str">
        <f t="shared" si="0"/>
        <v>426</v>
      </c>
      <c r="G18" s="4">
        <f t="shared" si="3"/>
        <v>0.6</v>
      </c>
    </row>
    <row r="19" spans="1:7" ht="15" x14ac:dyDescent="0.25">
      <c r="A19" s="6">
        <v>4</v>
      </c>
      <c r="B19" s="10">
        <v>18.5</v>
      </c>
      <c r="C19" s="4">
        <v>26.4</v>
      </c>
      <c r="D19" s="4">
        <v>27</v>
      </c>
      <c r="E19" s="4">
        <v>0.1</v>
      </c>
      <c r="F19" s="10" t="str">
        <f t="shared" si="0"/>
        <v>427</v>
      </c>
      <c r="G19" s="4">
        <f t="shared" si="3"/>
        <v>0.5</v>
      </c>
    </row>
    <row r="20" spans="1:7" ht="15" x14ac:dyDescent="0.25">
      <c r="A20" s="6">
        <v>4</v>
      </c>
      <c r="B20" s="10">
        <v>18.5</v>
      </c>
      <c r="C20" s="4">
        <v>26.4</v>
      </c>
      <c r="D20" s="4">
        <v>28</v>
      </c>
      <c r="E20" s="4">
        <v>0.1</v>
      </c>
      <c r="F20" s="10" t="str">
        <f t="shared" si="0"/>
        <v>428</v>
      </c>
      <c r="G20" s="4">
        <f t="shared" si="3"/>
        <v>0.4</v>
      </c>
    </row>
    <row r="21" spans="1:7" ht="15" x14ac:dyDescent="0.25">
      <c r="A21" s="6">
        <v>4</v>
      </c>
      <c r="B21" s="10">
        <v>18.5</v>
      </c>
      <c r="C21" s="4">
        <v>26.4</v>
      </c>
      <c r="D21" s="4">
        <v>29</v>
      </c>
      <c r="E21" s="4">
        <v>0.1</v>
      </c>
      <c r="F21" s="10" t="str">
        <f t="shared" si="0"/>
        <v>429</v>
      </c>
      <c r="G21" s="4">
        <f t="shared" si="3"/>
        <v>0.30000000000000004</v>
      </c>
    </row>
    <row r="22" spans="1:7" ht="15" x14ac:dyDescent="0.25">
      <c r="A22" s="6">
        <v>4</v>
      </c>
      <c r="B22" s="10">
        <v>18.5</v>
      </c>
      <c r="C22" s="4">
        <v>26.4</v>
      </c>
      <c r="D22" s="4">
        <v>30</v>
      </c>
      <c r="E22" s="4">
        <v>0.1</v>
      </c>
      <c r="F22" s="10" t="str">
        <f t="shared" si="0"/>
        <v>430</v>
      </c>
      <c r="G22" s="4">
        <f>G23+E22</f>
        <v>0.2</v>
      </c>
    </row>
    <row r="23" spans="1:7" ht="15" x14ac:dyDescent="0.25">
      <c r="A23" s="6">
        <v>4</v>
      </c>
      <c r="B23" s="10">
        <v>18.5</v>
      </c>
      <c r="C23" s="4">
        <v>26.4</v>
      </c>
      <c r="D23" s="4">
        <v>31</v>
      </c>
      <c r="E23" s="4">
        <v>0.1</v>
      </c>
      <c r="F23" s="10" t="str">
        <f t="shared" si="0"/>
        <v>431</v>
      </c>
      <c r="G23" s="4">
        <f t="shared" ref="G23" si="4">E23</f>
        <v>0.1</v>
      </c>
    </row>
    <row r="24" spans="1:7" ht="15" x14ac:dyDescent="0.25">
      <c r="A24" s="6">
        <v>4</v>
      </c>
      <c r="B24" s="10">
        <v>18.5</v>
      </c>
      <c r="C24" s="4">
        <v>26.4</v>
      </c>
      <c r="D24" s="4">
        <v>32</v>
      </c>
      <c r="E24" s="7"/>
      <c r="F24" s="10" t="str">
        <f t="shared" si="0"/>
        <v>432</v>
      </c>
      <c r="G24" s="16">
        <v>0</v>
      </c>
    </row>
    <row r="25" spans="1:7" ht="15" x14ac:dyDescent="0.25">
      <c r="A25" s="6">
        <v>4</v>
      </c>
      <c r="B25" s="10">
        <v>18.5</v>
      </c>
      <c r="C25" s="4">
        <v>26.4</v>
      </c>
      <c r="D25" s="4">
        <v>33</v>
      </c>
      <c r="E25" s="7"/>
      <c r="F25" s="10" t="str">
        <f t="shared" si="0"/>
        <v>433</v>
      </c>
      <c r="G25" s="16">
        <v>0</v>
      </c>
    </row>
    <row r="26" spans="1:7" ht="15" x14ac:dyDescent="0.25">
      <c r="A26" s="6">
        <v>4</v>
      </c>
      <c r="B26" s="10">
        <v>18.5</v>
      </c>
      <c r="C26" s="4">
        <v>26.4</v>
      </c>
      <c r="D26" s="4">
        <v>34</v>
      </c>
      <c r="E26" s="7"/>
      <c r="F26" s="10" t="str">
        <f t="shared" si="0"/>
        <v>434</v>
      </c>
      <c r="G26" s="16">
        <v>0</v>
      </c>
    </row>
    <row r="27" spans="1:7" ht="15" x14ac:dyDescent="0.25">
      <c r="A27" s="6">
        <v>4</v>
      </c>
      <c r="B27" s="10">
        <v>18.5</v>
      </c>
      <c r="C27" s="4">
        <v>26.4</v>
      </c>
      <c r="D27" s="4">
        <v>35</v>
      </c>
      <c r="E27" s="7"/>
      <c r="F27" s="10" t="str">
        <f t="shared" si="0"/>
        <v>435</v>
      </c>
      <c r="G27" s="16">
        <v>0</v>
      </c>
    </row>
    <row r="28" spans="1:7" ht="15" x14ac:dyDescent="0.25">
      <c r="A28" s="6">
        <v>4</v>
      </c>
      <c r="B28" s="10">
        <v>18.5</v>
      </c>
      <c r="C28" s="4">
        <v>26.4</v>
      </c>
      <c r="D28" s="4">
        <v>36</v>
      </c>
      <c r="E28" s="7"/>
      <c r="F28" s="10" t="str">
        <f t="shared" si="0"/>
        <v>436</v>
      </c>
      <c r="G28" s="16">
        <v>0</v>
      </c>
    </row>
    <row r="29" spans="1:7" ht="15" x14ac:dyDescent="0.25">
      <c r="A29" s="6">
        <v>4</v>
      </c>
      <c r="B29" s="10">
        <v>18.5</v>
      </c>
      <c r="C29" s="4">
        <v>26.4</v>
      </c>
      <c r="D29" s="4">
        <v>37</v>
      </c>
      <c r="E29" s="4">
        <v>-0.4</v>
      </c>
      <c r="F29" s="10" t="str">
        <f t="shared" si="0"/>
        <v>437</v>
      </c>
      <c r="G29" s="16">
        <f>E29</f>
        <v>-0.4</v>
      </c>
    </row>
    <row r="30" spans="1:7" ht="15" x14ac:dyDescent="0.25">
      <c r="A30" s="6">
        <v>4</v>
      </c>
      <c r="B30" s="10">
        <v>18.5</v>
      </c>
      <c r="C30" s="4">
        <v>26.4</v>
      </c>
      <c r="D30" s="4">
        <v>38</v>
      </c>
      <c r="E30" s="4">
        <v>-0.4</v>
      </c>
      <c r="F30" s="10" t="str">
        <f t="shared" si="0"/>
        <v>438</v>
      </c>
      <c r="G30" s="23">
        <f>G29+E30</f>
        <v>-0.8</v>
      </c>
    </row>
    <row r="31" spans="1:7" ht="15" x14ac:dyDescent="0.25">
      <c r="A31" s="6">
        <v>4</v>
      </c>
      <c r="B31" s="10">
        <v>18.5</v>
      </c>
      <c r="C31" s="4">
        <v>26.4</v>
      </c>
      <c r="D31" s="4">
        <v>39</v>
      </c>
      <c r="E31" s="4">
        <v>-0.4</v>
      </c>
      <c r="F31" s="10" t="str">
        <f t="shared" si="0"/>
        <v>439</v>
      </c>
      <c r="G31" s="23">
        <f t="shared" ref="G31:G42" si="5">G30+E31</f>
        <v>-1.2000000000000002</v>
      </c>
    </row>
    <row r="32" spans="1:7" ht="15" x14ac:dyDescent="0.25">
      <c r="A32" s="6">
        <v>4</v>
      </c>
      <c r="B32" s="10">
        <v>18.5</v>
      </c>
      <c r="C32" s="4">
        <v>26.4</v>
      </c>
      <c r="D32" s="4">
        <v>40</v>
      </c>
      <c r="E32" s="4">
        <v>-0.4</v>
      </c>
      <c r="F32" s="10" t="str">
        <f t="shared" si="0"/>
        <v>440</v>
      </c>
      <c r="G32" s="23">
        <f t="shared" si="5"/>
        <v>-1.6</v>
      </c>
    </row>
    <row r="33" spans="1:7" ht="15" x14ac:dyDescent="0.25">
      <c r="A33" s="6">
        <v>4</v>
      </c>
      <c r="B33" s="10">
        <v>18.5</v>
      </c>
      <c r="C33" s="4">
        <v>26.4</v>
      </c>
      <c r="D33" s="4">
        <v>41</v>
      </c>
      <c r="E33" s="4">
        <v>-0.7</v>
      </c>
      <c r="F33" s="10" t="str">
        <f t="shared" si="0"/>
        <v>441</v>
      </c>
      <c r="G33" s="23">
        <f t="shared" si="5"/>
        <v>-2.2999999999999998</v>
      </c>
    </row>
    <row r="34" spans="1:7" ht="15" x14ac:dyDescent="0.25">
      <c r="A34" s="6">
        <v>4</v>
      </c>
      <c r="B34" s="10">
        <v>18.5</v>
      </c>
      <c r="C34" s="4">
        <v>26.4</v>
      </c>
      <c r="D34" s="4">
        <v>42</v>
      </c>
      <c r="E34" s="4">
        <v>-0.7</v>
      </c>
      <c r="F34" s="10" t="str">
        <f t="shared" si="0"/>
        <v>442</v>
      </c>
      <c r="G34" s="23">
        <f t="shared" si="5"/>
        <v>-3</v>
      </c>
    </row>
    <row r="35" spans="1:7" ht="15" x14ac:dyDescent="0.25">
      <c r="A35" s="6">
        <v>4</v>
      </c>
      <c r="B35" s="10">
        <v>18.5</v>
      </c>
      <c r="C35" s="4">
        <v>26.4</v>
      </c>
      <c r="D35" s="4">
        <v>43</v>
      </c>
      <c r="E35" s="4">
        <v>-0.7</v>
      </c>
      <c r="F35" s="10" t="str">
        <f t="shared" si="0"/>
        <v>443</v>
      </c>
      <c r="G35" s="23">
        <f t="shared" si="5"/>
        <v>-3.7</v>
      </c>
    </row>
    <row r="36" spans="1:7" ht="15" x14ac:dyDescent="0.25">
      <c r="A36" s="6">
        <v>4</v>
      </c>
      <c r="B36" s="10">
        <v>18.5</v>
      </c>
      <c r="C36" s="4">
        <v>26.4</v>
      </c>
      <c r="D36" s="4">
        <v>44</v>
      </c>
      <c r="E36" s="4">
        <v>-0.7</v>
      </c>
      <c r="F36" s="10" t="str">
        <f t="shared" si="0"/>
        <v>444</v>
      </c>
      <c r="G36" s="23">
        <f t="shared" si="5"/>
        <v>-4.4000000000000004</v>
      </c>
    </row>
    <row r="37" spans="1:7" ht="15" x14ac:dyDescent="0.25">
      <c r="A37" s="6">
        <v>4</v>
      </c>
      <c r="B37" s="10">
        <v>18.5</v>
      </c>
      <c r="C37" s="4">
        <v>26.4</v>
      </c>
      <c r="D37" s="4">
        <v>45</v>
      </c>
      <c r="E37" s="4">
        <v>-0.7</v>
      </c>
      <c r="F37" s="10" t="str">
        <f t="shared" si="0"/>
        <v>445</v>
      </c>
      <c r="G37" s="23">
        <f t="shared" si="5"/>
        <v>-5.1000000000000005</v>
      </c>
    </row>
    <row r="38" spans="1:7" ht="15" x14ac:dyDescent="0.25">
      <c r="A38" s="6">
        <v>4</v>
      </c>
      <c r="B38" s="10">
        <v>18.5</v>
      </c>
      <c r="C38" s="4">
        <v>26.4</v>
      </c>
      <c r="D38" s="4">
        <v>46</v>
      </c>
      <c r="E38" s="4">
        <v>-1</v>
      </c>
      <c r="F38" s="10" t="str">
        <f t="shared" si="0"/>
        <v>446</v>
      </c>
      <c r="G38" s="23">
        <f t="shared" si="5"/>
        <v>-6.1000000000000005</v>
      </c>
    </row>
    <row r="39" spans="1:7" ht="15" x14ac:dyDescent="0.25">
      <c r="A39" s="6">
        <v>4</v>
      </c>
      <c r="B39" s="10">
        <v>18.5</v>
      </c>
      <c r="C39" s="4">
        <v>26.4</v>
      </c>
      <c r="D39" s="4">
        <v>47</v>
      </c>
      <c r="E39" s="4">
        <v>-1</v>
      </c>
      <c r="F39" s="10" t="str">
        <f t="shared" si="0"/>
        <v>447</v>
      </c>
      <c r="G39" s="23">
        <f t="shared" si="5"/>
        <v>-7.1000000000000005</v>
      </c>
    </row>
    <row r="40" spans="1:7" ht="15" x14ac:dyDescent="0.25">
      <c r="A40" s="6">
        <v>4</v>
      </c>
      <c r="B40" s="10">
        <v>18.5</v>
      </c>
      <c r="C40" s="4">
        <v>26.4</v>
      </c>
      <c r="D40" s="4">
        <v>48</v>
      </c>
      <c r="E40" s="4">
        <v>-1</v>
      </c>
      <c r="F40" s="10" t="str">
        <f t="shared" si="0"/>
        <v>448</v>
      </c>
      <c r="G40" s="23">
        <f t="shared" si="5"/>
        <v>-8.1000000000000014</v>
      </c>
    </row>
    <row r="41" spans="1:7" ht="15" x14ac:dyDescent="0.25">
      <c r="A41" s="6">
        <v>4</v>
      </c>
      <c r="B41" s="10">
        <v>18.5</v>
      </c>
      <c r="C41" s="4">
        <v>26.4</v>
      </c>
      <c r="D41" s="4">
        <v>49</v>
      </c>
      <c r="E41" s="4">
        <v>-1</v>
      </c>
      <c r="F41" s="10" t="str">
        <f t="shared" si="0"/>
        <v>449</v>
      </c>
      <c r="G41" s="23">
        <f t="shared" si="5"/>
        <v>-9.1000000000000014</v>
      </c>
    </row>
    <row r="42" spans="1:7" ht="15.75" thickBot="1" x14ac:dyDescent="0.3">
      <c r="A42" s="24">
        <v>4</v>
      </c>
      <c r="B42" s="14">
        <v>18.5</v>
      </c>
      <c r="C42" s="15">
        <v>26.4</v>
      </c>
      <c r="D42" s="15">
        <v>50</v>
      </c>
      <c r="E42" s="15">
        <v>-1</v>
      </c>
      <c r="F42" s="14" t="str">
        <f t="shared" si="0"/>
        <v>450</v>
      </c>
      <c r="G42" s="25">
        <f t="shared" si="5"/>
        <v>-10.100000000000001</v>
      </c>
    </row>
    <row r="43" spans="1:7" ht="15" x14ac:dyDescent="0.25">
      <c r="A43" s="26">
        <v>5</v>
      </c>
      <c r="B43" s="27">
        <v>26.5</v>
      </c>
      <c r="C43" s="28">
        <v>36</v>
      </c>
      <c r="D43" s="3">
        <v>0</v>
      </c>
      <c r="E43" s="34">
        <v>0</v>
      </c>
      <c r="F43" s="27" t="str">
        <f t="shared" si="0"/>
        <v>50</v>
      </c>
      <c r="G43" s="29">
        <f>E43</f>
        <v>0</v>
      </c>
    </row>
    <row r="44" spans="1:7" ht="15" x14ac:dyDescent="0.25">
      <c r="A44" s="30">
        <v>5</v>
      </c>
      <c r="B44" s="36">
        <v>26.5</v>
      </c>
      <c r="C44" s="37">
        <v>36</v>
      </c>
      <c r="D44" s="3">
        <v>10</v>
      </c>
      <c r="E44" s="35">
        <v>0.1</v>
      </c>
      <c r="F44" s="11" t="str">
        <f>A44&amp;D44</f>
        <v>510</v>
      </c>
      <c r="G44" s="17">
        <f t="shared" ref="G44:G56" si="6">G45+E44</f>
        <v>2.2000000000000006</v>
      </c>
    </row>
    <row r="45" spans="1:7" ht="15" x14ac:dyDescent="0.25">
      <c r="A45" s="30">
        <v>5</v>
      </c>
      <c r="B45" s="11">
        <v>26.5</v>
      </c>
      <c r="C45" s="3">
        <v>36</v>
      </c>
      <c r="D45" s="3">
        <v>11</v>
      </c>
      <c r="E45" s="35">
        <v>0.1</v>
      </c>
      <c r="F45" s="11" t="str">
        <f t="shared" ref="F45:F71" si="7">A45&amp;D45</f>
        <v>511</v>
      </c>
      <c r="G45" s="17">
        <f t="shared" si="6"/>
        <v>2.1000000000000005</v>
      </c>
    </row>
    <row r="46" spans="1:7" ht="15" x14ac:dyDescent="0.25">
      <c r="A46" s="30">
        <v>5</v>
      </c>
      <c r="B46" s="11">
        <v>26.5</v>
      </c>
      <c r="C46" s="3">
        <v>36</v>
      </c>
      <c r="D46" s="3">
        <v>12</v>
      </c>
      <c r="E46" s="35">
        <v>0.1</v>
      </c>
      <c r="F46" s="11" t="str">
        <f t="shared" si="7"/>
        <v>512</v>
      </c>
      <c r="G46" s="17">
        <f t="shared" si="6"/>
        <v>2.0000000000000004</v>
      </c>
    </row>
    <row r="47" spans="1:7" ht="15" x14ac:dyDescent="0.25">
      <c r="A47" s="30">
        <v>5</v>
      </c>
      <c r="B47" s="11">
        <v>26.5</v>
      </c>
      <c r="C47" s="3">
        <v>36</v>
      </c>
      <c r="D47" s="3">
        <v>13</v>
      </c>
      <c r="E47" s="35">
        <v>0.1</v>
      </c>
      <c r="F47" s="11" t="str">
        <f t="shared" si="7"/>
        <v>513</v>
      </c>
      <c r="G47" s="17">
        <f t="shared" si="6"/>
        <v>1.9000000000000006</v>
      </c>
    </row>
    <row r="48" spans="1:7" ht="15" x14ac:dyDescent="0.25">
      <c r="A48" s="30">
        <v>5</v>
      </c>
      <c r="B48" s="11">
        <v>26.5</v>
      </c>
      <c r="C48" s="3">
        <v>36</v>
      </c>
      <c r="D48" s="3">
        <v>14</v>
      </c>
      <c r="E48" s="35">
        <v>0.1</v>
      </c>
      <c r="F48" s="11" t="str">
        <f t="shared" si="7"/>
        <v>514</v>
      </c>
      <c r="G48" s="17">
        <f t="shared" si="6"/>
        <v>1.8000000000000005</v>
      </c>
    </row>
    <row r="49" spans="1:7" ht="15" x14ac:dyDescent="0.25">
      <c r="A49" s="30">
        <v>5</v>
      </c>
      <c r="B49" s="11">
        <v>26.5</v>
      </c>
      <c r="C49" s="3">
        <v>36</v>
      </c>
      <c r="D49" s="3">
        <v>15</v>
      </c>
      <c r="E49" s="35">
        <v>0.1</v>
      </c>
      <c r="F49" s="11" t="str">
        <f t="shared" si="7"/>
        <v>515</v>
      </c>
      <c r="G49" s="17">
        <f t="shared" si="6"/>
        <v>1.7000000000000004</v>
      </c>
    </row>
    <row r="50" spans="1:7" ht="15" x14ac:dyDescent="0.25">
      <c r="A50" s="30">
        <v>5</v>
      </c>
      <c r="B50" s="11">
        <v>26.5</v>
      </c>
      <c r="C50" s="3">
        <v>36</v>
      </c>
      <c r="D50" s="3">
        <v>16</v>
      </c>
      <c r="E50" s="35">
        <v>0.1</v>
      </c>
      <c r="F50" s="11" t="str">
        <f t="shared" si="7"/>
        <v>516</v>
      </c>
      <c r="G50" s="17">
        <f t="shared" si="6"/>
        <v>1.6000000000000003</v>
      </c>
    </row>
    <row r="51" spans="1:7" ht="15" x14ac:dyDescent="0.25">
      <c r="A51" s="30">
        <v>5</v>
      </c>
      <c r="B51" s="11">
        <v>26.5</v>
      </c>
      <c r="C51" s="3">
        <v>36</v>
      </c>
      <c r="D51" s="3">
        <v>17</v>
      </c>
      <c r="E51" s="35">
        <v>0.1</v>
      </c>
      <c r="F51" s="11" t="str">
        <f t="shared" si="7"/>
        <v>517</v>
      </c>
      <c r="G51" s="17">
        <f t="shared" si="6"/>
        <v>1.5000000000000002</v>
      </c>
    </row>
    <row r="52" spans="1:7" ht="15" x14ac:dyDescent="0.25">
      <c r="A52" s="30">
        <v>5</v>
      </c>
      <c r="B52" s="11">
        <v>26.5</v>
      </c>
      <c r="C52" s="3">
        <v>36</v>
      </c>
      <c r="D52" s="3">
        <v>18</v>
      </c>
      <c r="E52" s="35">
        <v>0.1</v>
      </c>
      <c r="F52" s="11" t="str">
        <f t="shared" si="7"/>
        <v>518</v>
      </c>
      <c r="G52" s="17">
        <f t="shared" si="6"/>
        <v>1.4000000000000001</v>
      </c>
    </row>
    <row r="53" spans="1:7" ht="15" x14ac:dyDescent="0.25">
      <c r="A53" s="30">
        <v>5</v>
      </c>
      <c r="B53" s="11">
        <v>26.5</v>
      </c>
      <c r="C53" s="3">
        <v>36</v>
      </c>
      <c r="D53" s="3">
        <v>19</v>
      </c>
      <c r="E53" s="35">
        <v>0.1</v>
      </c>
      <c r="F53" s="11" t="str">
        <f t="shared" si="7"/>
        <v>519</v>
      </c>
      <c r="G53" s="17">
        <f t="shared" si="6"/>
        <v>1.3</v>
      </c>
    </row>
    <row r="54" spans="1:7" ht="15" x14ac:dyDescent="0.25">
      <c r="A54" s="30">
        <v>5</v>
      </c>
      <c r="B54" s="11">
        <v>26.5</v>
      </c>
      <c r="C54" s="3">
        <v>36</v>
      </c>
      <c r="D54" s="3">
        <v>20</v>
      </c>
      <c r="E54" s="35">
        <v>0.1</v>
      </c>
      <c r="F54" s="11" t="str">
        <f t="shared" si="7"/>
        <v>520</v>
      </c>
      <c r="G54" s="17">
        <f t="shared" si="6"/>
        <v>1.2</v>
      </c>
    </row>
    <row r="55" spans="1:7" ht="15" x14ac:dyDescent="0.25">
      <c r="A55" s="30">
        <v>5</v>
      </c>
      <c r="B55" s="11">
        <v>26.5</v>
      </c>
      <c r="C55" s="3">
        <v>36</v>
      </c>
      <c r="D55" s="3">
        <v>21</v>
      </c>
      <c r="E55" s="35">
        <v>0.1</v>
      </c>
      <c r="F55" s="11" t="str">
        <f t="shared" si="7"/>
        <v>521</v>
      </c>
      <c r="G55" s="17">
        <f t="shared" si="6"/>
        <v>1.0999999999999999</v>
      </c>
    </row>
    <row r="56" spans="1:7" ht="15" x14ac:dyDescent="0.25">
      <c r="A56" s="30">
        <v>5</v>
      </c>
      <c r="B56" s="11">
        <v>26.5</v>
      </c>
      <c r="C56" s="3">
        <v>36</v>
      </c>
      <c r="D56" s="3">
        <v>22</v>
      </c>
      <c r="E56" s="35">
        <v>0.1</v>
      </c>
      <c r="F56" s="11" t="str">
        <f t="shared" si="7"/>
        <v>522</v>
      </c>
      <c r="G56" s="17">
        <f t="shared" si="6"/>
        <v>0.99999999999999989</v>
      </c>
    </row>
    <row r="57" spans="1:7" ht="15" x14ac:dyDescent="0.25">
      <c r="A57" s="30">
        <v>5</v>
      </c>
      <c r="B57" s="11">
        <v>26.5</v>
      </c>
      <c r="C57" s="3">
        <v>36</v>
      </c>
      <c r="D57" s="3">
        <v>23</v>
      </c>
      <c r="E57" s="35">
        <v>0.1</v>
      </c>
      <c r="F57" s="11" t="str">
        <f t="shared" si="7"/>
        <v>523</v>
      </c>
      <c r="G57" s="17">
        <f t="shared" ref="G57:G62" si="8">G58+E57</f>
        <v>0.89999999999999991</v>
      </c>
    </row>
    <row r="58" spans="1:7" ht="15" x14ac:dyDescent="0.25">
      <c r="A58" s="30">
        <v>5</v>
      </c>
      <c r="B58" s="11">
        <v>26.5</v>
      </c>
      <c r="C58" s="3">
        <v>36</v>
      </c>
      <c r="D58" s="3">
        <v>24</v>
      </c>
      <c r="E58" s="35">
        <v>0.1</v>
      </c>
      <c r="F58" s="11" t="str">
        <f t="shared" si="7"/>
        <v>524</v>
      </c>
      <c r="G58" s="17">
        <f t="shared" si="8"/>
        <v>0.79999999999999993</v>
      </c>
    </row>
    <row r="59" spans="1:7" ht="15" x14ac:dyDescent="0.25">
      <c r="A59" s="30">
        <v>5</v>
      </c>
      <c r="B59" s="11">
        <v>26.5</v>
      </c>
      <c r="C59" s="3">
        <v>36</v>
      </c>
      <c r="D59" s="3">
        <v>25</v>
      </c>
      <c r="E59" s="35">
        <v>0.1</v>
      </c>
      <c r="F59" s="11" t="str">
        <f t="shared" si="7"/>
        <v>525</v>
      </c>
      <c r="G59" s="17">
        <f t="shared" si="8"/>
        <v>0.7</v>
      </c>
    </row>
    <row r="60" spans="1:7" ht="15" x14ac:dyDescent="0.25">
      <c r="A60" s="30">
        <v>5</v>
      </c>
      <c r="B60" s="11">
        <v>26.5</v>
      </c>
      <c r="C60" s="3">
        <v>36</v>
      </c>
      <c r="D60" s="3">
        <v>26</v>
      </c>
      <c r="E60" s="35">
        <v>0.1</v>
      </c>
      <c r="F60" s="11" t="str">
        <f t="shared" si="7"/>
        <v>526</v>
      </c>
      <c r="G60" s="17">
        <f t="shared" si="8"/>
        <v>0.6</v>
      </c>
    </row>
    <row r="61" spans="1:7" ht="15" x14ac:dyDescent="0.25">
      <c r="A61" s="30">
        <v>5</v>
      </c>
      <c r="B61" s="11">
        <v>26.5</v>
      </c>
      <c r="C61" s="3">
        <v>36</v>
      </c>
      <c r="D61" s="3">
        <v>27</v>
      </c>
      <c r="E61" s="35">
        <v>0.1</v>
      </c>
      <c r="F61" s="11" t="str">
        <f t="shared" si="7"/>
        <v>527</v>
      </c>
      <c r="G61" s="17">
        <f t="shared" si="8"/>
        <v>0.5</v>
      </c>
    </row>
    <row r="62" spans="1:7" ht="15" x14ac:dyDescent="0.25">
      <c r="A62" s="30">
        <v>5</v>
      </c>
      <c r="B62" s="11">
        <v>26.5</v>
      </c>
      <c r="C62" s="3">
        <v>36</v>
      </c>
      <c r="D62" s="3">
        <v>28</v>
      </c>
      <c r="E62" s="35">
        <v>0.1</v>
      </c>
      <c r="F62" s="11" t="str">
        <f t="shared" si="7"/>
        <v>528</v>
      </c>
      <c r="G62" s="17">
        <f t="shared" si="8"/>
        <v>0.4</v>
      </c>
    </row>
    <row r="63" spans="1:7" ht="15" x14ac:dyDescent="0.25">
      <c r="A63" s="30">
        <v>5</v>
      </c>
      <c r="B63" s="11">
        <v>26.5</v>
      </c>
      <c r="C63" s="3">
        <v>36</v>
      </c>
      <c r="D63" s="3">
        <v>29</v>
      </c>
      <c r="E63" s="35">
        <v>0.1</v>
      </c>
      <c r="F63" s="11" t="str">
        <f t="shared" si="7"/>
        <v>529</v>
      </c>
      <c r="G63" s="17">
        <f>G64+E63</f>
        <v>0.30000000000000004</v>
      </c>
    </row>
    <row r="64" spans="1:7" ht="15" x14ac:dyDescent="0.25">
      <c r="A64" s="30">
        <v>5</v>
      </c>
      <c r="B64" s="11">
        <v>26.5</v>
      </c>
      <c r="C64" s="3">
        <v>36</v>
      </c>
      <c r="D64" s="3">
        <v>30</v>
      </c>
      <c r="E64" s="35">
        <v>0.1</v>
      </c>
      <c r="F64" s="11" t="str">
        <f t="shared" si="7"/>
        <v>530</v>
      </c>
      <c r="G64" s="17">
        <f>G65+E64</f>
        <v>0.2</v>
      </c>
    </row>
    <row r="65" spans="1:7" ht="15" x14ac:dyDescent="0.25">
      <c r="A65" s="30">
        <v>5</v>
      </c>
      <c r="B65" s="11">
        <v>26.5</v>
      </c>
      <c r="C65" s="3">
        <v>36</v>
      </c>
      <c r="D65" s="3">
        <v>31</v>
      </c>
      <c r="E65" s="35">
        <v>0.1</v>
      </c>
      <c r="F65" s="11" t="str">
        <f t="shared" si="7"/>
        <v>531</v>
      </c>
      <c r="G65" s="17">
        <f t="shared" ref="G65:G70" si="9">E65</f>
        <v>0.1</v>
      </c>
    </row>
    <row r="66" spans="1:7" ht="15" x14ac:dyDescent="0.25">
      <c r="A66" s="30">
        <v>5</v>
      </c>
      <c r="B66" s="11">
        <v>26.5</v>
      </c>
      <c r="C66" s="3">
        <v>36</v>
      </c>
      <c r="D66" s="3">
        <v>32</v>
      </c>
      <c r="E66" s="35"/>
      <c r="F66" s="11" t="str">
        <f t="shared" si="7"/>
        <v>532</v>
      </c>
      <c r="G66" s="17">
        <f t="shared" si="9"/>
        <v>0</v>
      </c>
    </row>
    <row r="67" spans="1:7" ht="15" x14ac:dyDescent="0.25">
      <c r="A67" s="30">
        <v>5</v>
      </c>
      <c r="B67" s="11">
        <v>26.5</v>
      </c>
      <c r="C67" s="3">
        <v>36</v>
      </c>
      <c r="D67" s="3">
        <v>33</v>
      </c>
      <c r="E67" s="35"/>
      <c r="F67" s="11" t="str">
        <f t="shared" si="7"/>
        <v>533</v>
      </c>
      <c r="G67" s="17">
        <f t="shared" si="9"/>
        <v>0</v>
      </c>
    </row>
    <row r="68" spans="1:7" ht="15" x14ac:dyDescent="0.25">
      <c r="A68" s="30">
        <v>5</v>
      </c>
      <c r="B68" s="11">
        <v>26.5</v>
      </c>
      <c r="C68" s="3">
        <v>36</v>
      </c>
      <c r="D68" s="3">
        <v>34</v>
      </c>
      <c r="E68" s="35"/>
      <c r="F68" s="11" t="str">
        <f t="shared" si="7"/>
        <v>534</v>
      </c>
      <c r="G68" s="17">
        <f t="shared" si="9"/>
        <v>0</v>
      </c>
    </row>
    <row r="69" spans="1:7" ht="15" x14ac:dyDescent="0.25">
      <c r="A69" s="30">
        <v>5</v>
      </c>
      <c r="B69" s="11">
        <v>26.5</v>
      </c>
      <c r="C69" s="3">
        <v>36</v>
      </c>
      <c r="D69" s="3">
        <v>35</v>
      </c>
      <c r="E69" s="35"/>
      <c r="F69" s="11" t="str">
        <f t="shared" si="7"/>
        <v>535</v>
      </c>
      <c r="G69" s="17">
        <f t="shared" si="9"/>
        <v>0</v>
      </c>
    </row>
    <row r="70" spans="1:7" ht="15" x14ac:dyDescent="0.25">
      <c r="A70" s="30">
        <v>5</v>
      </c>
      <c r="B70" s="11">
        <v>26.5</v>
      </c>
      <c r="C70" s="3">
        <v>36</v>
      </c>
      <c r="D70" s="3">
        <v>36</v>
      </c>
      <c r="E70" s="35"/>
      <c r="F70" s="11" t="str">
        <f t="shared" si="7"/>
        <v>536</v>
      </c>
      <c r="G70" s="17">
        <f t="shared" si="9"/>
        <v>0</v>
      </c>
    </row>
    <row r="71" spans="1:7" ht="15" x14ac:dyDescent="0.25">
      <c r="A71" s="30">
        <v>5</v>
      </c>
      <c r="B71" s="11">
        <v>26.5</v>
      </c>
      <c r="C71" s="3">
        <v>36</v>
      </c>
      <c r="D71" s="3">
        <v>37</v>
      </c>
      <c r="E71" s="3">
        <v>-0.5</v>
      </c>
      <c r="F71" s="11" t="str">
        <f t="shared" si="7"/>
        <v>537</v>
      </c>
      <c r="G71" s="17">
        <f>G43+E71</f>
        <v>-0.5</v>
      </c>
    </row>
    <row r="72" spans="1:7" ht="15" x14ac:dyDescent="0.25">
      <c r="A72" s="30">
        <v>5</v>
      </c>
      <c r="B72" s="11">
        <v>26.5</v>
      </c>
      <c r="C72" s="3">
        <v>36</v>
      </c>
      <c r="D72" s="3">
        <v>38</v>
      </c>
      <c r="E72" s="3">
        <v>-0.5</v>
      </c>
      <c r="F72" s="11" t="str">
        <f t="shared" si="0"/>
        <v>538</v>
      </c>
      <c r="G72" s="31">
        <f>G71+E72</f>
        <v>-1</v>
      </c>
    </row>
    <row r="73" spans="1:7" ht="15" x14ac:dyDescent="0.25">
      <c r="A73" s="30">
        <v>5</v>
      </c>
      <c r="B73" s="11">
        <v>26.5</v>
      </c>
      <c r="C73" s="3">
        <v>36</v>
      </c>
      <c r="D73" s="3">
        <v>39</v>
      </c>
      <c r="E73" s="3">
        <v>-0.5</v>
      </c>
      <c r="F73" s="11" t="str">
        <f t="shared" si="0"/>
        <v>539</v>
      </c>
      <c r="G73" s="31">
        <f t="shared" ref="G73:G84" si="10">G72+E73</f>
        <v>-1.5</v>
      </c>
    </row>
    <row r="74" spans="1:7" ht="15" x14ac:dyDescent="0.25">
      <c r="A74" s="30">
        <v>5</v>
      </c>
      <c r="B74" s="11">
        <v>26.5</v>
      </c>
      <c r="C74" s="3">
        <v>36</v>
      </c>
      <c r="D74" s="3">
        <v>40</v>
      </c>
      <c r="E74" s="3">
        <v>-0.5</v>
      </c>
      <c r="F74" s="11" t="str">
        <f t="shared" si="0"/>
        <v>540</v>
      </c>
      <c r="G74" s="31">
        <f t="shared" si="10"/>
        <v>-2</v>
      </c>
    </row>
    <row r="75" spans="1:7" ht="15" x14ac:dyDescent="0.25">
      <c r="A75" s="30">
        <v>5</v>
      </c>
      <c r="B75" s="11">
        <v>26.5</v>
      </c>
      <c r="C75" s="3">
        <v>36</v>
      </c>
      <c r="D75" s="3">
        <v>41</v>
      </c>
      <c r="E75" s="3">
        <v>-0.9</v>
      </c>
      <c r="F75" s="11" t="str">
        <f t="shared" si="0"/>
        <v>541</v>
      </c>
      <c r="G75" s="31">
        <f t="shared" si="10"/>
        <v>-2.9</v>
      </c>
    </row>
    <row r="76" spans="1:7" ht="15" x14ac:dyDescent="0.25">
      <c r="A76" s="30">
        <v>5</v>
      </c>
      <c r="B76" s="11">
        <v>26.5</v>
      </c>
      <c r="C76" s="3">
        <v>36</v>
      </c>
      <c r="D76" s="3">
        <v>42</v>
      </c>
      <c r="E76" s="3">
        <v>-0.9</v>
      </c>
      <c r="F76" s="11" t="str">
        <f t="shared" si="0"/>
        <v>542</v>
      </c>
      <c r="G76" s="31">
        <f t="shared" si="10"/>
        <v>-3.8</v>
      </c>
    </row>
    <row r="77" spans="1:7" ht="15" x14ac:dyDescent="0.25">
      <c r="A77" s="30">
        <v>5</v>
      </c>
      <c r="B77" s="11">
        <v>26.5</v>
      </c>
      <c r="C77" s="3">
        <v>36</v>
      </c>
      <c r="D77" s="3">
        <v>43</v>
      </c>
      <c r="E77" s="3">
        <v>-0.9</v>
      </c>
      <c r="F77" s="11" t="str">
        <f t="shared" si="0"/>
        <v>543</v>
      </c>
      <c r="G77" s="31">
        <f t="shared" si="10"/>
        <v>-4.7</v>
      </c>
    </row>
    <row r="78" spans="1:7" ht="15" x14ac:dyDescent="0.25">
      <c r="A78" s="30">
        <v>5</v>
      </c>
      <c r="B78" s="11">
        <v>26.5</v>
      </c>
      <c r="C78" s="3">
        <v>36</v>
      </c>
      <c r="D78" s="3">
        <v>44</v>
      </c>
      <c r="E78" s="3">
        <v>-0.9</v>
      </c>
      <c r="F78" s="11" t="str">
        <f t="shared" si="0"/>
        <v>544</v>
      </c>
      <c r="G78" s="31">
        <f t="shared" si="10"/>
        <v>-5.6000000000000005</v>
      </c>
    </row>
    <row r="79" spans="1:7" ht="15" x14ac:dyDescent="0.25">
      <c r="A79" s="30">
        <v>5</v>
      </c>
      <c r="B79" s="11">
        <v>26.5</v>
      </c>
      <c r="C79" s="3">
        <v>36</v>
      </c>
      <c r="D79" s="3">
        <v>45</v>
      </c>
      <c r="E79" s="3">
        <v>-0.9</v>
      </c>
      <c r="F79" s="11" t="str">
        <f t="shared" si="0"/>
        <v>545</v>
      </c>
      <c r="G79" s="31">
        <f t="shared" si="10"/>
        <v>-6.5000000000000009</v>
      </c>
    </row>
    <row r="80" spans="1:7" ht="15" x14ac:dyDescent="0.25">
      <c r="A80" s="30">
        <v>5</v>
      </c>
      <c r="B80" s="11">
        <v>26.5</v>
      </c>
      <c r="C80" s="3">
        <v>36</v>
      </c>
      <c r="D80" s="3">
        <v>46</v>
      </c>
      <c r="E80" s="3">
        <v>-1</v>
      </c>
      <c r="F80" s="11" t="str">
        <f t="shared" si="0"/>
        <v>546</v>
      </c>
      <c r="G80" s="31">
        <f t="shared" si="10"/>
        <v>-7.5000000000000009</v>
      </c>
    </row>
    <row r="81" spans="1:7" ht="15" x14ac:dyDescent="0.25">
      <c r="A81" s="30">
        <v>5</v>
      </c>
      <c r="B81" s="11">
        <v>26.5</v>
      </c>
      <c r="C81" s="3">
        <v>36</v>
      </c>
      <c r="D81" s="3">
        <v>47</v>
      </c>
      <c r="E81" s="3">
        <v>-1</v>
      </c>
      <c r="F81" s="11" t="str">
        <f t="shared" si="0"/>
        <v>547</v>
      </c>
      <c r="G81" s="31">
        <f t="shared" si="10"/>
        <v>-8.5</v>
      </c>
    </row>
    <row r="82" spans="1:7" ht="15" x14ac:dyDescent="0.25">
      <c r="A82" s="30">
        <v>5</v>
      </c>
      <c r="B82" s="11">
        <v>26.5</v>
      </c>
      <c r="C82" s="3">
        <v>36</v>
      </c>
      <c r="D82" s="3">
        <v>48</v>
      </c>
      <c r="E82" s="3">
        <v>-1</v>
      </c>
      <c r="F82" s="11" t="str">
        <f t="shared" si="0"/>
        <v>548</v>
      </c>
      <c r="G82" s="31">
        <f t="shared" si="10"/>
        <v>-9.5</v>
      </c>
    </row>
    <row r="83" spans="1:7" ht="15" x14ac:dyDescent="0.25">
      <c r="A83" s="30">
        <v>5</v>
      </c>
      <c r="B83" s="11">
        <v>26.5</v>
      </c>
      <c r="C83" s="3">
        <v>36</v>
      </c>
      <c r="D83" s="3">
        <v>49</v>
      </c>
      <c r="E83" s="3">
        <v>-1</v>
      </c>
      <c r="F83" s="11" t="str">
        <f t="shared" si="0"/>
        <v>549</v>
      </c>
      <c r="G83" s="31">
        <f t="shared" si="10"/>
        <v>-10.5</v>
      </c>
    </row>
    <row r="84" spans="1:7" ht="15.75" thickBot="1" x14ac:dyDescent="0.3">
      <c r="A84" s="32">
        <v>5</v>
      </c>
      <c r="B84" s="12">
        <v>26.5</v>
      </c>
      <c r="C84" s="8">
        <v>36</v>
      </c>
      <c r="D84" s="8">
        <v>50</v>
      </c>
      <c r="E84" s="8">
        <v>-1</v>
      </c>
      <c r="F84" s="12" t="str">
        <f t="shared" si="0"/>
        <v>550</v>
      </c>
      <c r="G84" s="33">
        <f t="shared" si="10"/>
        <v>-11.5</v>
      </c>
    </row>
  </sheetData>
  <phoneticPr fontId="7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2" sqref="E12"/>
    </sheetView>
  </sheetViews>
  <sheetFormatPr baseColWidth="10" defaultRowHeight="12.75" x14ac:dyDescent="0.2"/>
  <cols>
    <col min="1" max="1" width="11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LOS 3</vt:lpstr>
      <vt:lpstr>Hoja4</vt:lpstr>
      <vt:lpstr>Hoja1</vt:lpstr>
      <vt:lpstr>Hoja2</vt:lpstr>
      <vt:lpstr>TABLA_BAJADAS</vt:lpstr>
      <vt:lpstr>Trofeos</vt:lpstr>
    </vt:vector>
  </TitlesOfParts>
  <Company>Telefónica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Alf</dc:creator>
  <cp:lastModifiedBy>ALF</cp:lastModifiedBy>
  <cp:lastPrinted>2024-07-05T15:30:45Z</cp:lastPrinted>
  <dcterms:created xsi:type="dcterms:W3CDTF">2013-01-12T07:42:17Z</dcterms:created>
  <dcterms:modified xsi:type="dcterms:W3CDTF">2025-03-30T17:58:05Z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21c85c5a-58c7-4d85-822a-92acc75d8b32</vt:lpwstr>
  </property>
</Properties>
</file>