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/Desktop/"/>
    </mc:Choice>
  </mc:AlternateContent>
  <xr:revisionPtr revIDLastSave="0" documentId="13_ncr:1_{54B443E9-92E1-884B-95B1-B49B1DE72B33}" xr6:coauthVersionLast="45" xr6:coauthVersionMax="45" xr10:uidLastSave="{00000000-0000-0000-0000-000000000000}"/>
  <bookViews>
    <workbookView xWindow="3160" yWindow="460" windowWidth="23260" windowHeight="17960" activeTab="1" xr2:uid="{FC7132F1-1492-4E81-A11C-E30E0EA55707}"/>
  </bookViews>
  <sheets>
    <sheet name="Sheet1" sheetId="1" r:id="rId1"/>
    <sheet name="Question 2" sheetId="4" r:id="rId2"/>
  </sheets>
  <definedNames>
    <definedName name="solver_adj" localSheetId="1" hidden="1">'Question 2'!$H$33:$H$35</definedName>
    <definedName name="solver_adj" localSheetId="0" hidden="1">Sheet1!$J$8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0" hidden="1">1</definedName>
    <definedName name="solver_opt" localSheetId="1" hidden="1">'Question 2'!$H$36</definedName>
    <definedName name="solver_opt" localSheetId="0" hidden="1">Sheet1!$N$16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4" l="1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21" i="4"/>
  <c r="H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21" i="4"/>
  <c r="E21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3" i="4"/>
  <c r="E3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56" i="4"/>
  <c r="F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56" i="4"/>
  <c r="C56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40" i="4"/>
  <c r="F40" i="4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40" i="4"/>
  <c r="C40" i="4" s="1"/>
  <c r="H36" i="4" l="1"/>
  <c r="E36" i="4"/>
  <c r="H18" i="4"/>
  <c r="E18" i="4"/>
  <c r="F68" i="4"/>
  <c r="B53" i="4"/>
  <c r="B68" i="4"/>
  <c r="F53" i="4"/>
  <c r="K8" i="1" l="1"/>
  <c r="K16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N5" i="1"/>
  <c r="M5" i="1"/>
  <c r="L5" i="1"/>
  <c r="K6" i="1"/>
  <c r="K7" i="1"/>
  <c r="K9" i="1"/>
  <c r="K10" i="1"/>
  <c r="K11" i="1"/>
  <c r="K12" i="1"/>
  <c r="K13" i="1"/>
  <c r="K14" i="1"/>
  <c r="K5" i="1"/>
  <c r="N16" i="1" l="1"/>
  <c r="M16" i="1"/>
  <c r="L16" i="1"/>
</calcChain>
</file>

<file path=xl/sharedStrings.xml><?xml version="1.0" encoding="utf-8"?>
<sst xmlns="http://schemas.openxmlformats.org/spreadsheetml/2006/main" count="89" uniqueCount="40">
  <si>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</si>
  <si>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</si>
  <si>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</si>
  <si>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</si>
  <si>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</si>
  <si>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</si>
  <si>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</si>
  <si>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</si>
  <si>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</si>
  <si>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</si>
  <si>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</si>
  <si>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</si>
  <si>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</si>
  <si>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</si>
  <si>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</si>
  <si>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</si>
  <si>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</si>
  <si>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</si>
  <si>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2. Use solver to find coefficints for model of Height conditional on Gender and Age (don't forget intercept) - Estimation for intercept-only model is shown above.</t>
  </si>
  <si>
    <t>y</t>
  </si>
  <si>
    <t>x1</t>
  </si>
  <si>
    <t>x2</t>
  </si>
  <si>
    <t>y`</t>
  </si>
  <si>
    <t xml:space="preserve">Fuction: y` = b0 + b1*x1 + b2 * x2 </t>
  </si>
  <si>
    <t>b0</t>
  </si>
  <si>
    <t>b1</t>
  </si>
  <si>
    <t>b2</t>
  </si>
  <si>
    <t>(y-y`)^2</t>
  </si>
  <si>
    <t>Total error -MSE</t>
  </si>
  <si>
    <t>Simplest Econometrics Model y =b0</t>
  </si>
  <si>
    <t xml:space="preserve">Fuction: y` = b0 </t>
  </si>
  <si>
    <t xml:space="preserve">y` = b0 + b1*x1 + b2 * x2 </t>
  </si>
  <si>
    <t>Total error -MAE</t>
  </si>
  <si>
    <t>Total error -MSPE</t>
  </si>
  <si>
    <t>Total error -MAPE</t>
  </si>
  <si>
    <t>|y-y`|</t>
  </si>
  <si>
    <t>((y-y`)/y)^2</t>
  </si>
  <si>
    <t>|(y-y`)/y|</t>
  </si>
  <si>
    <t>*set  M=1  F=0</t>
  </si>
  <si>
    <t>*set "&lt;20 "=1 and "&gt;20"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</si>
</sst>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2" fillId="2" borderId="0" xfId="0" applyFont="1" applyFill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C3:N20"/>
  <sheetViews>
    <sheetView showGridLines="0" workbookViewId="0">
      <selection activeCell="C20" sqref="C20:M20"/>
    </sheetView>
  </sheetViews>
  <sheetFormatPr baseColWidth="10" defaultColWidth="8.83203125" defaultRowHeight="15" x14ac:dyDescent="0.2"/>
  <cols>
    <col min="3" max="3" width="25.1640625" bestFit="1" customWidth="1"/>
    <col min="4" max="5" width="8.83203125" style="1"/>
    <col min="6" max="6" width="12" bestFit="1" customWidth="1"/>
    <col min="9" max="9" width="6.6640625" customWidth="1"/>
    <col min="10" max="10" width="8.83203125" style="1"/>
    <col min="11" max="12" width="11.6640625" style="1" customWidth="1"/>
    <col min="13" max="13" width="11.83203125" style="1" customWidth="1"/>
    <col min="14" max="14" width="11.5" customWidth="1"/>
  </cols>
  <sheetData>
    <row r="3" spans="4:14" x14ac:dyDescent="0.2">
      <c r="I3" s="15" t="s">
        <v>16</v>
      </c>
      <c r="J3" s="16"/>
      <c r="K3" s="16"/>
      <c r="L3" s="16"/>
      <c r="M3" s="16"/>
      <c r="N3" s="17"/>
    </row>
    <row r="4" spans="4:14" x14ac:dyDescent="0.2">
      <c r="D4" s="3" t="s">
        <v>0</v>
      </c>
      <c r="E4" s="3" t="s">
        <v>1</v>
      </c>
      <c r="F4" s="3" t="s">
        <v>4</v>
      </c>
      <c r="G4" s="2"/>
      <c r="I4" s="5"/>
      <c r="J4" s="3" t="s">
        <v>15</v>
      </c>
      <c r="K4" s="2" t="s">
        <v>7</v>
      </c>
      <c r="L4" s="2" t="s">
        <v>8</v>
      </c>
      <c r="M4" s="2" t="s">
        <v>9</v>
      </c>
      <c r="N4" s="6" t="s">
        <v>13</v>
      </c>
    </row>
    <row r="5" spans="4:14" x14ac:dyDescent="0.2">
      <c r="D5" s="4">
        <v>165</v>
      </c>
      <c r="E5" s="4" t="s">
        <v>3</v>
      </c>
      <c r="F5" s="4" t="s">
        <v>5</v>
      </c>
      <c r="I5" s="7" t="s">
        <v>10</v>
      </c>
      <c r="J5" s="8">
        <v>163.4999998482208</v>
      </c>
      <c r="K5" s="8">
        <f>(D5-J$5)^2</f>
        <v>2.250000455337636</v>
      </c>
      <c r="L5" s="8">
        <f>ABS(D5-J$6)</f>
        <v>1.8391884288824087</v>
      </c>
      <c r="M5" s="8">
        <f>ABS((D5-J$7)/D5)</f>
        <v>3.0303030144392378E-2</v>
      </c>
      <c r="N5" s="9">
        <f>((D5-J$8)/D5)^2</f>
        <v>3.3696902572297291E-3</v>
      </c>
    </row>
    <row r="6" spans="4:14" x14ac:dyDescent="0.2">
      <c r="D6" s="4">
        <v>160</v>
      </c>
      <c r="E6" s="4" t="s">
        <v>2</v>
      </c>
      <c r="F6" s="4" t="s">
        <v>6</v>
      </c>
      <c r="I6" s="7" t="s">
        <v>11</v>
      </c>
      <c r="J6" s="8">
        <v>163.16081157111759</v>
      </c>
      <c r="K6" s="8">
        <f t="shared" ref="K6:K14" si="0">(D6-J$5)^2</f>
        <v>12.249998937545593</v>
      </c>
      <c r="L6" s="8">
        <f t="shared" ref="L6:L14" si="1">ABS(D6-J$6)</f>
        <v>3.1608115711175913</v>
      </c>
      <c r="M6" s="8">
        <f t="shared" ref="M6:M14" si="2">ABS((D6-J$7)/D6)</f>
        <v>1.6359535948140547E-10</v>
      </c>
      <c r="N6" s="9">
        <f t="shared" ref="N6:N14" si="3">((D6-J$8)/D6)^2</f>
        <v>8.1870751749423714E-4</v>
      </c>
    </row>
    <row r="7" spans="4:14" x14ac:dyDescent="0.2">
      <c r="D7" s="4">
        <v>175</v>
      </c>
      <c r="E7" s="4" t="s">
        <v>2</v>
      </c>
      <c r="F7" s="4" t="s">
        <v>6</v>
      </c>
      <c r="I7" s="7" t="s">
        <v>12</v>
      </c>
      <c r="J7" s="8">
        <v>160.00000002617526</v>
      </c>
      <c r="K7" s="8">
        <f t="shared" si="0"/>
        <v>132.25000349092173</v>
      </c>
      <c r="L7" s="8">
        <f t="shared" si="1"/>
        <v>11.839188428882409</v>
      </c>
      <c r="M7" s="8">
        <f t="shared" si="2"/>
        <v>8.5714285564712819E-2</v>
      </c>
      <c r="N7" s="9">
        <f t="shared" si="3"/>
        <v>1.251597148942149E-2</v>
      </c>
    </row>
    <row r="8" spans="4:14" x14ac:dyDescent="0.2">
      <c r="D8" s="4">
        <v>180</v>
      </c>
      <c r="E8" s="4" t="s">
        <v>2</v>
      </c>
      <c r="F8" s="4" t="s">
        <v>6</v>
      </c>
      <c r="I8" s="7" t="s">
        <v>14</v>
      </c>
      <c r="J8" s="8">
        <v>155.42190951947731</v>
      </c>
      <c r="K8" s="8">
        <f>(D8-J$5)^2</f>
        <v>272.25000500871374</v>
      </c>
      <c r="L8" s="8">
        <f t="shared" si="1"/>
        <v>16.839188428882409</v>
      </c>
      <c r="M8" s="8">
        <f t="shared" si="2"/>
        <v>0.11111111096569301</v>
      </c>
      <c r="N8" s="9">
        <f t="shared" si="3"/>
        <v>1.8644522582369136E-2</v>
      </c>
    </row>
    <row r="9" spans="4:14" x14ac:dyDescent="0.2">
      <c r="D9" s="4">
        <v>155</v>
      </c>
      <c r="E9" s="4" t="s">
        <v>3</v>
      </c>
      <c r="F9" s="4" t="s">
        <v>6</v>
      </c>
      <c r="I9" s="5"/>
      <c r="J9" s="4"/>
      <c r="K9" s="8">
        <f t="shared" si="0"/>
        <v>72.249997419753555</v>
      </c>
      <c r="L9" s="8">
        <f t="shared" si="1"/>
        <v>8.1608115711175913</v>
      </c>
      <c r="M9" s="8">
        <f t="shared" si="2"/>
        <v>3.2258064685001663E-2</v>
      </c>
      <c r="N9" s="9">
        <f t="shared" si="3"/>
        <v>7.409267122812692E-6</v>
      </c>
    </row>
    <row r="10" spans="4:14" x14ac:dyDescent="0.2">
      <c r="D10" s="4">
        <v>150</v>
      </c>
      <c r="E10" s="4" t="s">
        <v>3</v>
      </c>
      <c r="F10" s="4" t="s">
        <v>5</v>
      </c>
      <c r="I10" s="5"/>
      <c r="J10" s="4"/>
      <c r="K10" s="8">
        <f t="shared" si="0"/>
        <v>182.24999590196151</v>
      </c>
      <c r="L10" s="8">
        <f t="shared" si="1"/>
        <v>13.160811571117591</v>
      </c>
      <c r="M10" s="8">
        <f t="shared" si="2"/>
        <v>6.6666666841168384E-2</v>
      </c>
      <c r="N10" s="9">
        <f t="shared" si="3"/>
        <v>1.3065379038843857E-3</v>
      </c>
    </row>
    <row r="11" spans="4:14" x14ac:dyDescent="0.2">
      <c r="D11" s="4">
        <v>110</v>
      </c>
      <c r="E11" s="4" t="s">
        <v>2</v>
      </c>
      <c r="F11" s="4" t="s">
        <v>5</v>
      </c>
      <c r="I11" s="5"/>
      <c r="J11" s="4"/>
      <c r="K11" s="8">
        <f t="shared" si="0"/>
        <v>2862.2499837596251</v>
      </c>
      <c r="L11" s="8">
        <f t="shared" si="1"/>
        <v>53.160811571117591</v>
      </c>
      <c r="M11" s="8">
        <f t="shared" si="2"/>
        <v>0.45454545478341141</v>
      </c>
      <c r="N11" s="9">
        <f t="shared" si="3"/>
        <v>0.17050825325583335</v>
      </c>
    </row>
    <row r="12" spans="4:14" x14ac:dyDescent="0.2">
      <c r="D12" s="4">
        <v>195</v>
      </c>
      <c r="E12" s="4" t="s">
        <v>2</v>
      </c>
      <c r="F12" s="4" t="s">
        <v>6</v>
      </c>
      <c r="I12" s="5"/>
      <c r="J12" s="4"/>
      <c r="K12" s="8">
        <f t="shared" si="0"/>
        <v>992.25000956208987</v>
      </c>
      <c r="L12" s="8">
        <f t="shared" si="1"/>
        <v>31.839188428882409</v>
      </c>
      <c r="M12" s="8">
        <f t="shared" si="2"/>
        <v>0.17948717935294739</v>
      </c>
      <c r="N12" s="9">
        <f t="shared" si="3"/>
        <v>4.1194615281642095E-2</v>
      </c>
    </row>
    <row r="13" spans="4:14" x14ac:dyDescent="0.2">
      <c r="D13" s="4">
        <v>160</v>
      </c>
      <c r="E13" s="4" t="s">
        <v>3</v>
      </c>
      <c r="F13" s="4" t="s">
        <v>6</v>
      </c>
      <c r="I13" s="5"/>
      <c r="J13" s="4"/>
      <c r="K13" s="8">
        <f t="shared" si="0"/>
        <v>12.249998937545593</v>
      </c>
      <c r="L13" s="8">
        <f t="shared" si="1"/>
        <v>3.1608115711175913</v>
      </c>
      <c r="M13" s="8">
        <f t="shared" si="2"/>
        <v>1.6359535948140547E-10</v>
      </c>
      <c r="N13" s="9">
        <f t="shared" si="3"/>
        <v>8.1870751749423714E-4</v>
      </c>
    </row>
    <row r="14" spans="4:14" x14ac:dyDescent="0.2">
      <c r="D14" s="4">
        <v>185</v>
      </c>
      <c r="E14" s="4" t="s">
        <v>2</v>
      </c>
      <c r="F14" s="4" t="s">
        <v>5</v>
      </c>
      <c r="I14" s="5"/>
      <c r="J14" s="4"/>
      <c r="K14" s="8">
        <f t="shared" si="0"/>
        <v>462.25000652650579</v>
      </c>
      <c r="L14" s="8">
        <f t="shared" si="1"/>
        <v>21.839188428882409</v>
      </c>
      <c r="M14" s="8">
        <f t="shared" si="2"/>
        <v>0.13513513499364727</v>
      </c>
      <c r="N14" s="9">
        <f t="shared" si="3"/>
        <v>2.5562116478421829E-2</v>
      </c>
    </row>
    <row r="15" spans="4:14" x14ac:dyDescent="0.2">
      <c r="I15" s="5"/>
      <c r="J15" s="4"/>
      <c r="K15" s="8"/>
      <c r="L15" s="8"/>
      <c r="M15" s="8"/>
      <c r="N15" s="10"/>
    </row>
    <row r="16" spans="4:14" x14ac:dyDescent="0.2">
      <c r="I16" s="11"/>
      <c r="J16" s="12"/>
      <c r="K16" s="13">
        <f>SUM(K5:K14)</f>
        <v>5002.5</v>
      </c>
      <c r="L16" s="13">
        <f>SUM(L5:L14)</f>
        <v>165</v>
      </c>
      <c r="M16" s="13">
        <f>SUM(M5:M14)</f>
        <v>1.0952209276581648</v>
      </c>
      <c r="N16" s="14">
        <f>SUM(N5:N14)</f>
        <v>0.27474653155091333</v>
      </c>
    </row>
    <row r="19" spans="3:3" x14ac:dyDescent="0.2">
      <c r="C19" t="s">
        <v>17</v>
      </c>
    </row>
    <row r="20" spans="3:3" x14ac:dyDescent="0.2">
      <c r="C20" t="s">
        <v>18</v>
      </c>
    </row>
  </sheetData>
  <mergeCells count="1">
    <mergeCell ref="I3:N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58CC-7B43-4F44-BEC2-A0CE23D64671}">
  <dimension ref="A1:H68"/>
  <sheetViews>
    <sheetView tabSelected="1" workbookViewId="0">
      <selection activeCell="K35" sqref="K35"/>
    </sheetView>
  </sheetViews>
  <sheetFormatPr baseColWidth="10" defaultRowHeight="15" x14ac:dyDescent="0.2"/>
  <cols>
    <col min="1" max="1" width="14.33203125" customWidth="1"/>
    <col min="2" max="2" width="11.1640625" customWidth="1"/>
    <col min="3" max="3" width="10.1640625" customWidth="1"/>
    <col min="4" max="4" width="15.1640625" customWidth="1"/>
    <col min="5" max="5" width="13.1640625" customWidth="1"/>
    <col min="6" max="6" width="14.5" customWidth="1"/>
    <col min="7" max="7" width="16.6640625" customWidth="1"/>
    <col min="8" max="8" width="13.83203125" customWidth="1"/>
  </cols>
  <sheetData>
    <row r="1" spans="1:8" x14ac:dyDescent="0.2">
      <c r="A1" s="20" t="s">
        <v>31</v>
      </c>
      <c r="B1" s="20"/>
      <c r="C1" s="20"/>
      <c r="D1" s="20"/>
      <c r="E1" s="20"/>
      <c r="F1" s="19"/>
      <c r="G1" s="19"/>
      <c r="H1" s="19"/>
    </row>
    <row r="2" spans="1:8" x14ac:dyDescent="0.2">
      <c r="A2" s="4" t="s">
        <v>19</v>
      </c>
      <c r="B2" s="4" t="s">
        <v>20</v>
      </c>
      <c r="C2" s="4" t="s">
        <v>21</v>
      </c>
      <c r="D2" s="18" t="s">
        <v>22</v>
      </c>
      <c r="E2" s="18" t="s">
        <v>27</v>
      </c>
      <c r="G2" s="18" t="s">
        <v>22</v>
      </c>
      <c r="H2" s="18" t="s">
        <v>35</v>
      </c>
    </row>
    <row r="3" spans="1:8" x14ac:dyDescent="0.2">
      <c r="A3" s="4">
        <v>165</v>
      </c>
      <c r="B3" s="4">
        <v>0</v>
      </c>
      <c r="C3" s="4">
        <v>1</v>
      </c>
      <c r="D3">
        <f>$E$15+B3*$E$16+C3*$E$17</f>
        <v>157.49990102164998</v>
      </c>
      <c r="E3">
        <f>(A3-D3)^2</f>
        <v>56.251484685047082</v>
      </c>
      <c r="G3">
        <f>$H$15+B3*$H$16+C3*$H$17</f>
        <v>153.59692467822197</v>
      </c>
      <c r="H3">
        <f>ABS(A3-G3)</f>
        <v>11.403075321778033</v>
      </c>
    </row>
    <row r="4" spans="1:8" x14ac:dyDescent="0.2">
      <c r="A4" s="4">
        <v>160</v>
      </c>
      <c r="B4" s="4">
        <v>1</v>
      </c>
      <c r="C4" s="4">
        <v>0</v>
      </c>
      <c r="D4">
        <f t="shared" ref="D4:D12" si="0">$E$15+B4*$E$16+C4*$E$17</f>
        <v>167.50007474721934</v>
      </c>
      <c r="E4">
        <f t="shared" ref="E4:E12" si="1">(A4-D4)^2</f>
        <v>56.251121213877305</v>
      </c>
      <c r="G4">
        <f t="shared" ref="G4:G12" si="2">$H$15+B4*$H$16+C4*$H$17</f>
        <v>175.00002700447487</v>
      </c>
      <c r="H4">
        <f t="shared" ref="H4:H12" si="3">ABS(A4-G4)</f>
        <v>15.000027004474873</v>
      </c>
    </row>
    <row r="5" spans="1:8" x14ac:dyDescent="0.2">
      <c r="A5" s="4">
        <v>175</v>
      </c>
      <c r="B5" s="4">
        <v>1</v>
      </c>
      <c r="C5" s="4">
        <v>0</v>
      </c>
      <c r="D5">
        <f t="shared" si="0"/>
        <v>167.50007474721934</v>
      </c>
      <c r="E5">
        <f t="shared" si="1"/>
        <v>56.248878797296989</v>
      </c>
      <c r="G5">
        <f t="shared" si="2"/>
        <v>175.00002700447487</v>
      </c>
      <c r="H5">
        <f t="shared" si="3"/>
        <v>2.7004474873137951E-5</v>
      </c>
    </row>
    <row r="6" spans="1:8" x14ac:dyDescent="0.2">
      <c r="A6" s="4">
        <v>180</v>
      </c>
      <c r="B6" s="4">
        <v>1</v>
      </c>
      <c r="C6" s="4">
        <v>0</v>
      </c>
      <c r="D6">
        <f t="shared" si="0"/>
        <v>167.50007474721934</v>
      </c>
      <c r="E6">
        <f t="shared" si="1"/>
        <v>156.24813132510354</v>
      </c>
      <c r="G6">
        <f t="shared" si="2"/>
        <v>175.00002700447487</v>
      </c>
      <c r="H6">
        <f t="shared" si="3"/>
        <v>4.9999729955251269</v>
      </c>
    </row>
    <row r="7" spans="1:8" x14ac:dyDescent="0.2">
      <c r="A7" s="4">
        <v>155</v>
      </c>
      <c r="B7" s="4">
        <v>0</v>
      </c>
      <c r="C7" s="4">
        <v>0</v>
      </c>
      <c r="D7">
        <f t="shared" si="0"/>
        <v>157.49990102164998</v>
      </c>
      <c r="E7">
        <f t="shared" si="1"/>
        <v>6.2495051180465913</v>
      </c>
      <c r="G7">
        <f t="shared" si="2"/>
        <v>153.59692467822197</v>
      </c>
      <c r="H7">
        <f t="shared" si="3"/>
        <v>1.403075321778033</v>
      </c>
    </row>
    <row r="8" spans="1:8" x14ac:dyDescent="0.2">
      <c r="A8" s="4">
        <v>150</v>
      </c>
      <c r="B8" s="4">
        <v>0</v>
      </c>
      <c r="C8" s="4">
        <v>1</v>
      </c>
      <c r="D8">
        <f t="shared" si="0"/>
        <v>157.49990102164998</v>
      </c>
      <c r="E8">
        <f t="shared" si="1"/>
        <v>56.248515334546347</v>
      </c>
      <c r="G8">
        <f t="shared" si="2"/>
        <v>153.59692467822197</v>
      </c>
      <c r="H8">
        <f t="shared" si="3"/>
        <v>3.596924678221967</v>
      </c>
    </row>
    <row r="9" spans="1:8" x14ac:dyDescent="0.2">
      <c r="A9" s="4">
        <v>110</v>
      </c>
      <c r="B9" s="4">
        <v>1</v>
      </c>
      <c r="C9" s="4">
        <v>1</v>
      </c>
      <c r="D9">
        <f t="shared" si="0"/>
        <v>167.50007474721934</v>
      </c>
      <c r="E9">
        <f t="shared" si="1"/>
        <v>3306.2585959358116</v>
      </c>
      <c r="G9">
        <f t="shared" si="2"/>
        <v>175.00002700447487</v>
      </c>
      <c r="H9">
        <f t="shared" si="3"/>
        <v>65.000027004474873</v>
      </c>
    </row>
    <row r="10" spans="1:8" x14ac:dyDescent="0.2">
      <c r="A10" s="4">
        <v>195</v>
      </c>
      <c r="B10" s="4">
        <v>1</v>
      </c>
      <c r="C10" s="4">
        <v>0</v>
      </c>
      <c r="D10">
        <f t="shared" si="0"/>
        <v>167.50007474721934</v>
      </c>
      <c r="E10">
        <f t="shared" si="1"/>
        <v>756.24588890852328</v>
      </c>
      <c r="G10">
        <f t="shared" si="2"/>
        <v>175.00002700447487</v>
      </c>
      <c r="H10">
        <f t="shared" si="3"/>
        <v>19.999972995525127</v>
      </c>
    </row>
    <row r="11" spans="1:8" x14ac:dyDescent="0.2">
      <c r="A11" s="4">
        <v>160</v>
      </c>
      <c r="B11" s="4">
        <v>0</v>
      </c>
      <c r="C11" s="4">
        <v>0</v>
      </c>
      <c r="D11">
        <f t="shared" si="0"/>
        <v>157.49990102164998</v>
      </c>
      <c r="E11">
        <f t="shared" si="1"/>
        <v>6.2504949015468361</v>
      </c>
      <c r="G11">
        <f t="shared" si="2"/>
        <v>153.59692467822197</v>
      </c>
      <c r="H11">
        <f t="shared" si="3"/>
        <v>6.403075321778033</v>
      </c>
    </row>
    <row r="12" spans="1:8" x14ac:dyDescent="0.2">
      <c r="A12" s="4">
        <v>185</v>
      </c>
      <c r="B12" s="4">
        <v>1</v>
      </c>
      <c r="C12" s="4">
        <v>1</v>
      </c>
      <c r="D12">
        <f t="shared" si="0"/>
        <v>167.50007474721934</v>
      </c>
      <c r="E12">
        <f t="shared" si="1"/>
        <v>306.2473838529101</v>
      </c>
      <c r="G12">
        <f t="shared" si="2"/>
        <v>175.00002700447487</v>
      </c>
      <c r="H12">
        <f t="shared" si="3"/>
        <v>9.9999729955251269</v>
      </c>
    </row>
    <row r="14" spans="1:8" x14ac:dyDescent="0.2">
      <c r="D14" t="s">
        <v>23</v>
      </c>
      <c r="G14" t="s">
        <v>23</v>
      </c>
    </row>
    <row r="15" spans="1:8" x14ac:dyDescent="0.2">
      <c r="A15" s="23" t="s">
        <v>38</v>
      </c>
      <c r="B15" s="2"/>
      <c r="D15" s="22" t="s">
        <v>24</v>
      </c>
      <c r="E15" s="2">
        <v>157.49990102164998</v>
      </c>
      <c r="G15" s="22" t="s">
        <v>24</v>
      </c>
      <c r="H15" s="2">
        <v>153.59692467822197</v>
      </c>
    </row>
    <row r="16" spans="1:8" x14ac:dyDescent="0.2">
      <c r="A16" s="23" t="s">
        <v>39</v>
      </c>
      <c r="B16" s="2"/>
      <c r="D16" s="22" t="s">
        <v>25</v>
      </c>
      <c r="E16" s="2">
        <v>10.00017372556937</v>
      </c>
      <c r="G16" s="22" t="s">
        <v>25</v>
      </c>
      <c r="H16" s="2">
        <v>21.403102326252903</v>
      </c>
    </row>
    <row r="17" spans="1:8" x14ac:dyDescent="0.2">
      <c r="A17" s="22"/>
      <c r="B17" s="2"/>
      <c r="D17" s="22" t="s">
        <v>26</v>
      </c>
      <c r="E17" s="2">
        <v>0</v>
      </c>
      <c r="G17" s="22" t="s">
        <v>26</v>
      </c>
      <c r="H17" s="2">
        <v>0</v>
      </c>
    </row>
    <row r="18" spans="1:8" x14ac:dyDescent="0.2">
      <c r="A18" s="22"/>
      <c r="B18" s="22"/>
      <c r="D18" s="24" t="s">
        <v>28</v>
      </c>
      <c r="E18" s="25">
        <f>SUM(E3:E12)</f>
        <v>4762.5000000727096</v>
      </c>
      <c r="F18" s="26"/>
      <c r="G18" s="24" t="s">
        <v>32</v>
      </c>
      <c r="H18" s="24">
        <f>SUM(H3:H12)</f>
        <v>137.80615064355607</v>
      </c>
    </row>
    <row r="19" spans="1:8" x14ac:dyDescent="0.2">
      <c r="A19" s="22"/>
      <c r="B19" s="22"/>
      <c r="D19" s="22"/>
      <c r="E19" s="22"/>
      <c r="G19" s="22"/>
      <c r="H19" s="22"/>
    </row>
    <row r="20" spans="1:8" x14ac:dyDescent="0.2">
      <c r="A20" s="22"/>
      <c r="B20" s="22"/>
      <c r="D20" s="18" t="s">
        <v>22</v>
      </c>
      <c r="E20" s="18" t="s">
        <v>36</v>
      </c>
      <c r="G20" s="18" t="s">
        <v>22</v>
      </c>
      <c r="H20" s="18" t="s">
        <v>37</v>
      </c>
    </row>
    <row r="21" spans="1:8" x14ac:dyDescent="0.2">
      <c r="A21" s="22"/>
      <c r="B21" s="22"/>
      <c r="D21">
        <f>$E$33+$E$34*B3+$E$35*C3</f>
        <v>155.42190965887295</v>
      </c>
      <c r="E21">
        <f>((A3-D21)/A3)^2</f>
        <v>3.3696901591475231E-3</v>
      </c>
      <c r="G21">
        <f>$H$33+$H$34*B3+$H$35*C3</f>
        <v>155.00004577728564</v>
      </c>
      <c r="H21">
        <f>ABS((A3-G21)/A3)</f>
        <v>6.0605783167965846E-2</v>
      </c>
    </row>
    <row r="22" spans="1:8" x14ac:dyDescent="0.2">
      <c r="A22" s="22"/>
      <c r="B22" s="22"/>
      <c r="D22">
        <f t="shared" ref="D22:D30" si="4">$E$33+$E$34*B4+$E$35*C4</f>
        <v>155.42190965887295</v>
      </c>
      <c r="E22">
        <f t="shared" ref="E22:E30" si="5">((A4-D22)/A4)^2</f>
        <v>8.1870746763753124E-4</v>
      </c>
      <c r="G22">
        <f t="shared" ref="G22:G30" si="6">$H$33+$H$34*B4+$H$35*C4</f>
        <v>175.10602684496496</v>
      </c>
      <c r="H22">
        <f t="shared" ref="H22:H30" si="7">ABS((A4-G22)/A4)</f>
        <v>9.4412667781030996E-2</v>
      </c>
    </row>
    <row r="23" spans="1:8" x14ac:dyDescent="0.2">
      <c r="A23" s="22"/>
      <c r="B23" s="22"/>
      <c r="D23">
        <f t="shared" si="4"/>
        <v>155.42190965887295</v>
      </c>
      <c r="E23">
        <f t="shared" si="5"/>
        <v>1.2515971311194527E-2</v>
      </c>
      <c r="G23">
        <f t="shared" si="6"/>
        <v>175.10602684496496</v>
      </c>
      <c r="H23">
        <f t="shared" si="7"/>
        <v>6.0586768551404804E-4</v>
      </c>
    </row>
    <row r="24" spans="1:8" x14ac:dyDescent="0.2">
      <c r="A24" s="22"/>
      <c r="B24" s="22"/>
      <c r="D24">
        <f t="shared" si="4"/>
        <v>155.42190965887295</v>
      </c>
      <c r="E24">
        <f t="shared" si="5"/>
        <v>1.8644522370882807E-2</v>
      </c>
      <c r="G24">
        <f t="shared" si="6"/>
        <v>175.10602684496496</v>
      </c>
      <c r="H24">
        <f t="shared" si="7"/>
        <v>2.7188739750194677E-2</v>
      </c>
    </row>
    <row r="25" spans="1:8" x14ac:dyDescent="0.2">
      <c r="A25" s="22"/>
      <c r="B25" s="22"/>
      <c r="D25">
        <f t="shared" si="4"/>
        <v>155.42190965887295</v>
      </c>
      <c r="E25">
        <f t="shared" si="5"/>
        <v>7.409272018742467E-6</v>
      </c>
      <c r="G25">
        <f t="shared" si="6"/>
        <v>155.00004577728564</v>
      </c>
      <c r="H25">
        <f t="shared" si="7"/>
        <v>2.9533732667767896E-7</v>
      </c>
    </row>
    <row r="26" spans="1:8" x14ac:dyDescent="0.2">
      <c r="A26" s="22"/>
      <c r="B26" s="22"/>
      <c r="D26">
        <f t="shared" si="4"/>
        <v>155.42190965887295</v>
      </c>
      <c r="E26">
        <f t="shared" si="5"/>
        <v>1.3065379710657679E-3</v>
      </c>
      <c r="G26">
        <f t="shared" si="6"/>
        <v>155.00004577728564</v>
      </c>
      <c r="H26">
        <f t="shared" si="7"/>
        <v>3.3333638515237567E-2</v>
      </c>
    </row>
    <row r="27" spans="1:8" x14ac:dyDescent="0.2">
      <c r="A27" s="22"/>
      <c r="B27" s="22"/>
      <c r="D27">
        <f t="shared" si="4"/>
        <v>155.42190965887295</v>
      </c>
      <c r="E27">
        <f>((A9-D27)/A9)^2</f>
        <v>0.17050825430238145</v>
      </c>
      <c r="G27">
        <f t="shared" si="6"/>
        <v>175.10602684496496</v>
      </c>
      <c r="H27">
        <f t="shared" si="7"/>
        <v>0.59187297131786321</v>
      </c>
    </row>
    <row r="28" spans="1:8" x14ac:dyDescent="0.2">
      <c r="A28" s="22"/>
      <c r="B28" s="22"/>
      <c r="D28">
        <f t="shared" si="4"/>
        <v>155.42190965887295</v>
      </c>
      <c r="E28">
        <f t="shared" si="5"/>
        <v>4.1194614991463888E-2</v>
      </c>
      <c r="G28">
        <f t="shared" si="6"/>
        <v>175.10602684496496</v>
      </c>
      <c r="H28">
        <f t="shared" si="7"/>
        <v>0.10202037515402586</v>
      </c>
    </row>
    <row r="29" spans="1:8" x14ac:dyDescent="0.2">
      <c r="A29" s="22"/>
      <c r="B29" s="22"/>
      <c r="D29">
        <f t="shared" si="4"/>
        <v>155.42190965887295</v>
      </c>
      <c r="E29">
        <f t="shared" si="5"/>
        <v>8.1870746763753124E-4</v>
      </c>
      <c r="G29">
        <f t="shared" si="6"/>
        <v>155.00004577728564</v>
      </c>
      <c r="H29">
        <f t="shared" si="7"/>
        <v>3.1249713891964782E-2</v>
      </c>
    </row>
    <row r="30" spans="1:8" x14ac:dyDescent="0.2">
      <c r="A30" s="22"/>
      <c r="B30" s="22"/>
      <c r="D30">
        <f t="shared" si="4"/>
        <v>155.42190965887295</v>
      </c>
      <c r="E30">
        <f t="shared" si="5"/>
        <v>2.5562116237483522E-2</v>
      </c>
      <c r="G30">
        <f t="shared" si="6"/>
        <v>175.10602684496496</v>
      </c>
      <c r="H30">
        <f t="shared" si="7"/>
        <v>5.3480935973162384E-2</v>
      </c>
    </row>
    <row r="31" spans="1:8" x14ac:dyDescent="0.2">
      <c r="A31" s="22"/>
      <c r="B31" s="22"/>
      <c r="G31" s="22"/>
      <c r="H31" s="22"/>
    </row>
    <row r="32" spans="1:8" x14ac:dyDescent="0.2">
      <c r="A32" s="22"/>
      <c r="B32" s="22"/>
      <c r="D32" t="s">
        <v>23</v>
      </c>
      <c r="G32" t="s">
        <v>23</v>
      </c>
    </row>
    <row r="33" spans="1:8" x14ac:dyDescent="0.2">
      <c r="A33" s="22"/>
      <c r="B33" s="22"/>
      <c r="D33" s="22" t="s">
        <v>24</v>
      </c>
      <c r="E33" s="2">
        <v>155.42190965887295</v>
      </c>
      <c r="G33" s="22" t="s">
        <v>24</v>
      </c>
      <c r="H33" s="2">
        <v>155.00004577728564</v>
      </c>
    </row>
    <row r="34" spans="1:8" x14ac:dyDescent="0.2">
      <c r="A34" s="22"/>
      <c r="B34" s="22"/>
      <c r="D34" s="22" t="s">
        <v>25</v>
      </c>
      <c r="E34" s="2">
        <v>0</v>
      </c>
      <c r="G34" s="22" t="s">
        <v>25</v>
      </c>
      <c r="H34" s="2">
        <v>20.105981067679309</v>
      </c>
    </row>
    <row r="35" spans="1:8" x14ac:dyDescent="0.2">
      <c r="A35" s="22"/>
      <c r="B35" s="22"/>
      <c r="D35" s="22" t="s">
        <v>26</v>
      </c>
      <c r="E35" s="2">
        <v>0</v>
      </c>
      <c r="G35" s="22" t="s">
        <v>26</v>
      </c>
      <c r="H35" s="2">
        <v>0</v>
      </c>
    </row>
    <row r="36" spans="1:8" x14ac:dyDescent="0.2">
      <c r="D36" s="24" t="s">
        <v>33</v>
      </c>
      <c r="E36" s="24">
        <f>SUM(E21:E30)</f>
        <v>0.27474653155091328</v>
      </c>
      <c r="F36" s="26"/>
      <c r="G36" s="24" t="s">
        <v>34</v>
      </c>
      <c r="H36" s="24">
        <f>SUM(H21:H30)</f>
        <v>0.99477098857428603</v>
      </c>
    </row>
    <row r="37" spans="1:8" x14ac:dyDescent="0.2">
      <c r="D37" s="22"/>
      <c r="E37" s="22"/>
    </row>
    <row r="38" spans="1:8" x14ac:dyDescent="0.2">
      <c r="A38" s="20" t="s">
        <v>29</v>
      </c>
      <c r="B38" s="20"/>
      <c r="C38" s="20"/>
      <c r="D38" s="20"/>
      <c r="E38" s="20"/>
      <c r="F38" s="19"/>
      <c r="G38" s="19"/>
      <c r="H38" s="19"/>
    </row>
    <row r="39" spans="1:8" x14ac:dyDescent="0.2">
      <c r="A39" t="s">
        <v>19</v>
      </c>
      <c r="B39" s="18" t="s">
        <v>22</v>
      </c>
      <c r="C39" s="18" t="s">
        <v>27</v>
      </c>
      <c r="D39" s="18"/>
      <c r="E39" s="18" t="s">
        <v>22</v>
      </c>
      <c r="F39" s="18" t="s">
        <v>35</v>
      </c>
    </row>
    <row r="40" spans="1:8" x14ac:dyDescent="0.2">
      <c r="A40" s="4">
        <v>165</v>
      </c>
      <c r="B40" s="4">
        <f>$B$52</f>
        <v>163.49999991217715</v>
      </c>
      <c r="C40" s="4">
        <f>(A40-B40)^2</f>
        <v>2.2500002634685718</v>
      </c>
      <c r="E40" s="4">
        <f>$F$52</f>
        <v>162.88813317819972</v>
      </c>
      <c r="F40" s="4">
        <f>ABS(E40-A40)</f>
        <v>2.1118668218002767</v>
      </c>
    </row>
    <row r="41" spans="1:8" x14ac:dyDescent="0.2">
      <c r="A41" s="4">
        <v>160</v>
      </c>
      <c r="B41" s="4">
        <f t="shared" ref="B41:B49" si="8">$B$52</f>
        <v>163.49999991217715</v>
      </c>
      <c r="C41" s="4">
        <f t="shared" ref="C41:C49" si="9">(A41-B41)^2</f>
        <v>12.249999385240024</v>
      </c>
      <c r="E41" s="4">
        <f t="shared" ref="E41:E49" si="10">$F$52</f>
        <v>162.88813317819972</v>
      </c>
      <c r="F41" s="4">
        <f t="shared" ref="F41:F49" si="11">ABS(E41-A41)</f>
        <v>2.8881331781997233</v>
      </c>
    </row>
    <row r="42" spans="1:8" x14ac:dyDescent="0.2">
      <c r="A42" s="4">
        <v>175</v>
      </c>
      <c r="B42" s="4">
        <f t="shared" si="8"/>
        <v>163.49999991217715</v>
      </c>
      <c r="C42" s="4">
        <f t="shared" si="9"/>
        <v>132.25000201992566</v>
      </c>
      <c r="E42" s="4">
        <f t="shared" si="10"/>
        <v>162.88813317819972</v>
      </c>
      <c r="F42" s="4">
        <f t="shared" si="11"/>
        <v>12.111866821800277</v>
      </c>
    </row>
    <row r="43" spans="1:8" x14ac:dyDescent="0.2">
      <c r="A43" s="4">
        <v>180</v>
      </c>
      <c r="B43" s="4">
        <f t="shared" si="8"/>
        <v>163.49999991217715</v>
      </c>
      <c r="C43" s="4">
        <f t="shared" si="9"/>
        <v>272.25000289815421</v>
      </c>
      <c r="E43" s="4">
        <f t="shared" si="10"/>
        <v>162.88813317819972</v>
      </c>
      <c r="F43" s="4">
        <f t="shared" si="11"/>
        <v>17.111866821800277</v>
      </c>
    </row>
    <row r="44" spans="1:8" x14ac:dyDescent="0.2">
      <c r="A44" s="4">
        <v>155</v>
      </c>
      <c r="B44" s="4">
        <f t="shared" si="8"/>
        <v>163.49999991217715</v>
      </c>
      <c r="C44" s="4">
        <f t="shared" si="9"/>
        <v>72.249998507011483</v>
      </c>
      <c r="E44" s="4">
        <f t="shared" si="10"/>
        <v>162.88813317819972</v>
      </c>
      <c r="F44" s="4">
        <f t="shared" si="11"/>
        <v>7.8881331781997233</v>
      </c>
    </row>
    <row r="45" spans="1:8" x14ac:dyDescent="0.2">
      <c r="A45" s="4">
        <v>150</v>
      </c>
      <c r="B45" s="4">
        <f t="shared" si="8"/>
        <v>163.49999991217715</v>
      </c>
      <c r="C45" s="4">
        <f t="shared" si="9"/>
        <v>182.24999762878292</v>
      </c>
      <c r="E45" s="4">
        <f t="shared" si="10"/>
        <v>162.88813317819972</v>
      </c>
      <c r="F45" s="4">
        <f t="shared" si="11"/>
        <v>12.888133178199723</v>
      </c>
    </row>
    <row r="46" spans="1:8" x14ac:dyDescent="0.2">
      <c r="A46" s="4">
        <v>110</v>
      </c>
      <c r="B46" s="4">
        <f t="shared" si="8"/>
        <v>163.49999991217715</v>
      </c>
      <c r="C46" s="4">
        <f t="shared" si="9"/>
        <v>2862.2499906029548</v>
      </c>
      <c r="E46" s="4">
        <f t="shared" si="10"/>
        <v>162.88813317819972</v>
      </c>
      <c r="F46" s="4">
        <f t="shared" si="11"/>
        <v>52.888133178199723</v>
      </c>
    </row>
    <row r="47" spans="1:8" x14ac:dyDescent="0.2">
      <c r="A47" s="4">
        <v>195</v>
      </c>
      <c r="B47" s="4">
        <f t="shared" si="8"/>
        <v>163.49999991217715</v>
      </c>
      <c r="C47" s="4">
        <f t="shared" si="9"/>
        <v>992.25000553283985</v>
      </c>
      <c r="E47" s="4">
        <f t="shared" si="10"/>
        <v>162.88813317819972</v>
      </c>
      <c r="F47" s="4">
        <f t="shared" si="11"/>
        <v>32.111866821800277</v>
      </c>
    </row>
    <row r="48" spans="1:8" x14ac:dyDescent="0.2">
      <c r="A48" s="4">
        <v>160</v>
      </c>
      <c r="B48" s="4">
        <f t="shared" si="8"/>
        <v>163.49999991217715</v>
      </c>
      <c r="C48" s="4">
        <f t="shared" si="9"/>
        <v>12.249999385240024</v>
      </c>
      <c r="E48" s="4">
        <f t="shared" si="10"/>
        <v>162.88813317819972</v>
      </c>
      <c r="F48" s="4">
        <f t="shared" si="11"/>
        <v>2.8881331781997233</v>
      </c>
    </row>
    <row r="49" spans="1:6" x14ac:dyDescent="0.2">
      <c r="A49" s="4">
        <v>185</v>
      </c>
      <c r="B49" s="4">
        <f t="shared" si="8"/>
        <v>163.49999991217715</v>
      </c>
      <c r="C49" s="4">
        <f t="shared" si="9"/>
        <v>462.25000377638275</v>
      </c>
      <c r="E49" s="4">
        <f t="shared" si="10"/>
        <v>162.88813317819972</v>
      </c>
      <c r="F49" s="4">
        <f t="shared" si="11"/>
        <v>22.111866821800277</v>
      </c>
    </row>
    <row r="51" spans="1:6" x14ac:dyDescent="0.2">
      <c r="A51" t="s">
        <v>30</v>
      </c>
    </row>
    <row r="52" spans="1:6" x14ac:dyDescent="0.2">
      <c r="A52" s="22" t="s">
        <v>24</v>
      </c>
      <c r="B52" s="21">
        <v>163.49999991217715</v>
      </c>
      <c r="C52" s="21"/>
      <c r="D52" s="22"/>
      <c r="E52" s="22" t="s">
        <v>24</v>
      </c>
      <c r="F52" s="21">
        <v>162.88813317819972</v>
      </c>
    </row>
    <row r="53" spans="1:6" x14ac:dyDescent="0.2">
      <c r="A53" s="24" t="s">
        <v>28</v>
      </c>
      <c r="B53" s="24">
        <f>SUM(C40:C49)</f>
        <v>5002.5</v>
      </c>
      <c r="C53" s="24"/>
      <c r="D53" s="24"/>
      <c r="E53" s="24" t="s">
        <v>32</v>
      </c>
      <c r="F53" s="24">
        <f>SUM(F40:F49)</f>
        <v>165</v>
      </c>
    </row>
    <row r="55" spans="1:6" x14ac:dyDescent="0.2">
      <c r="B55" s="18" t="s">
        <v>22</v>
      </c>
      <c r="C55" s="18" t="s">
        <v>36</v>
      </c>
      <c r="E55" s="18" t="s">
        <v>22</v>
      </c>
      <c r="F55" s="18" t="s">
        <v>37</v>
      </c>
    </row>
    <row r="56" spans="1:6" x14ac:dyDescent="0.2">
      <c r="B56" s="4">
        <f>$B$67</f>
        <v>153.1073366503399</v>
      </c>
      <c r="C56" s="4">
        <f>((A40-B56)/A40)^2</f>
        <v>5.1950575408025168E-3</v>
      </c>
      <c r="E56" s="4">
        <f>$F$67</f>
        <v>159.99999246125412</v>
      </c>
      <c r="F56" s="4">
        <f>ABS((E56-A40)/A40)</f>
        <v>3.0303075992399252E-2</v>
      </c>
    </row>
    <row r="57" spans="1:6" x14ac:dyDescent="0.2">
      <c r="B57" s="4">
        <f t="shared" ref="B57:B65" si="12">$B$67</f>
        <v>153.1073366503399</v>
      </c>
      <c r="C57" s="4">
        <f t="shared" ref="C57:C65" si="13">((A41-B57)/A41)^2</f>
        <v>1.855812814521389E-3</v>
      </c>
      <c r="E57" s="4">
        <f t="shared" ref="E57:E65" si="14">$F$67</f>
        <v>159.99999246125412</v>
      </c>
      <c r="F57" s="4">
        <f t="shared" ref="F57:F65" si="15">ABS((E57-A41)/A41)</f>
        <v>4.7117161727783241E-8</v>
      </c>
    </row>
    <row r="58" spans="1:6" x14ac:dyDescent="0.2">
      <c r="B58" s="4">
        <f t="shared" si="12"/>
        <v>153.1073366503399</v>
      </c>
      <c r="C58" s="4">
        <f t="shared" si="13"/>
        <v>1.565024354421389E-2</v>
      </c>
      <c r="E58" s="4">
        <f t="shared" si="14"/>
        <v>159.99999246125412</v>
      </c>
      <c r="F58" s="4">
        <f t="shared" si="15"/>
        <v>8.5714328792833583E-2</v>
      </c>
    </row>
    <row r="59" spans="1:6" x14ac:dyDescent="0.2">
      <c r="B59" s="4">
        <f t="shared" si="12"/>
        <v>153.1073366503399</v>
      </c>
      <c r="C59" s="4">
        <f t="shared" si="13"/>
        <v>2.232146117401702E-2</v>
      </c>
      <c r="E59" s="4">
        <f t="shared" si="14"/>
        <v>159.99999246125412</v>
      </c>
      <c r="F59" s="4">
        <f t="shared" si="15"/>
        <v>0.11111115299303265</v>
      </c>
    </row>
    <row r="60" spans="1:6" x14ac:dyDescent="0.2">
      <c r="B60" s="4">
        <f t="shared" si="12"/>
        <v>153.1073366503399</v>
      </c>
      <c r="C60" s="4">
        <f t="shared" si="13"/>
        <v>1.4910195859090859E-4</v>
      </c>
      <c r="E60" s="4">
        <f t="shared" si="14"/>
        <v>159.99999246125412</v>
      </c>
      <c r="F60" s="4">
        <f t="shared" si="15"/>
        <v>3.2258015879058861E-2</v>
      </c>
    </row>
    <row r="61" spans="1:6" x14ac:dyDescent="0.2">
      <c r="B61" s="4">
        <f t="shared" si="12"/>
        <v>153.1073366503399</v>
      </c>
      <c r="C61" s="4">
        <f t="shared" si="13"/>
        <v>4.2913515815758255E-4</v>
      </c>
      <c r="E61" s="4">
        <f t="shared" si="14"/>
        <v>159.99999246125412</v>
      </c>
      <c r="F61" s="4">
        <f t="shared" si="15"/>
        <v>6.6666616408360829E-2</v>
      </c>
    </row>
    <row r="62" spans="1:6" x14ac:dyDescent="0.2">
      <c r="B62" s="4">
        <f t="shared" si="12"/>
        <v>153.1073366503399</v>
      </c>
      <c r="C62" s="4">
        <f t="shared" si="13"/>
        <v>0.15357375810625931</v>
      </c>
      <c r="E62" s="4">
        <f t="shared" si="14"/>
        <v>159.99999246125412</v>
      </c>
      <c r="F62" s="4">
        <f t="shared" si="15"/>
        <v>0.4545453860114011</v>
      </c>
    </row>
    <row r="63" spans="1:6" x14ac:dyDescent="0.2">
      <c r="B63" s="4">
        <f t="shared" si="12"/>
        <v>153.1073366503399</v>
      </c>
      <c r="C63" s="4">
        <f t="shared" si="13"/>
        <v>4.6153721039525426E-2</v>
      </c>
      <c r="E63" s="4">
        <f t="shared" si="14"/>
        <v>159.99999246125412</v>
      </c>
      <c r="F63" s="4">
        <f t="shared" si="15"/>
        <v>0.17948721814741475</v>
      </c>
    </row>
    <row r="64" spans="1:6" x14ac:dyDescent="0.2">
      <c r="B64" s="4">
        <f t="shared" si="12"/>
        <v>153.1073366503399</v>
      </c>
      <c r="C64" s="4">
        <f t="shared" si="13"/>
        <v>1.855812814521389E-3</v>
      </c>
      <c r="E64" s="4">
        <f t="shared" si="14"/>
        <v>159.99999246125412</v>
      </c>
      <c r="F64" s="4">
        <f t="shared" si="15"/>
        <v>4.7117161727783241E-8</v>
      </c>
    </row>
    <row r="65" spans="1:6" x14ac:dyDescent="0.2">
      <c r="B65" s="4">
        <f t="shared" si="12"/>
        <v>153.1073366503399</v>
      </c>
      <c r="C65" s="4">
        <f t="shared" si="13"/>
        <v>2.9719268824974509E-2</v>
      </c>
      <c r="E65" s="4">
        <f t="shared" si="14"/>
        <v>159.99999246125412</v>
      </c>
      <c r="F65" s="4">
        <f t="shared" si="15"/>
        <v>0.13513517588511284</v>
      </c>
    </row>
    <row r="66" spans="1:6" x14ac:dyDescent="0.2">
      <c r="A66" t="s">
        <v>30</v>
      </c>
    </row>
    <row r="67" spans="1:6" x14ac:dyDescent="0.2">
      <c r="A67" s="22" t="s">
        <v>24</v>
      </c>
      <c r="B67" s="21">
        <v>153.1073366503399</v>
      </c>
      <c r="C67" s="22"/>
      <c r="D67" s="22"/>
      <c r="E67" s="22" t="s">
        <v>24</v>
      </c>
      <c r="F67" s="21">
        <v>159.99999246125412</v>
      </c>
    </row>
    <row r="68" spans="1:6" x14ac:dyDescent="0.2">
      <c r="A68" s="24" t="s">
        <v>33</v>
      </c>
      <c r="B68" s="24">
        <f>SUM(C55:C64)</f>
        <v>0.2471841041506094</v>
      </c>
      <c r="C68" s="24"/>
      <c r="D68" s="24"/>
      <c r="E68" s="24" t="s">
        <v>34</v>
      </c>
      <c r="F68" s="24">
        <f>SUM(F56:F65)</f>
        <v>1.0952210643439375</v>
      </c>
    </row>
  </sheetData>
  <mergeCells count="2">
    <mergeCell ref="A1:H1"/>
    <mergeCell ref="A38:H3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Microsoft Office User</cp:lastModifiedBy>
  <dcterms:created xsi:type="dcterms:W3CDTF">2020-08-17T20:34:26Z</dcterms:created>
  <dcterms:modified xsi:type="dcterms:W3CDTF">2020-08-24T17:39:01Z</dcterms:modified>
</cp:coreProperties>
</file>